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aldondistrictcouncil-my.sharepoint.com/personal/holly_deacon_maldon_gov_uk/Documents/Documents/"/>
    </mc:Choice>
  </mc:AlternateContent>
  <xr:revisionPtr revIDLastSave="1" documentId="8_{1C038BFE-FFA4-4898-8A4D-5D468767913F}" xr6:coauthVersionLast="47" xr6:coauthVersionMax="47" xr10:uidLastSave="{79FB0ACF-0BDA-4309-AB7A-93583349E32E}"/>
  <bookViews>
    <workbookView xWindow="28680" yWindow="-120" windowWidth="29040" windowHeight="15840" xr2:uid="{51413FD3-8A0A-4E4E-A111-9485BACCE4FD}"/>
  </bookViews>
  <sheets>
    <sheet name="S106 spreadsheet" sheetId="1" r:id="rId1"/>
  </sheets>
  <definedNames>
    <definedName name="_xlnm._FilterDatabase" localSheetId="0" hidden="1">'S106 spreadsheet'!#REF!</definedName>
    <definedName name="_Toc56442623">#REF!</definedName>
    <definedName name="_Toc5644262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1" l="1"/>
  <c r="U3" i="1"/>
  <c r="U4" i="1"/>
  <c r="U5" i="1"/>
  <c r="AF5" i="1"/>
  <c r="U6" i="1"/>
  <c r="AF6" i="1"/>
  <c r="U7" i="1"/>
  <c r="U8" i="1"/>
  <c r="U9" i="1"/>
  <c r="U10" i="1"/>
  <c r="U11" i="1"/>
  <c r="U12" i="1"/>
  <c r="U13" i="1"/>
  <c r="U14" i="1"/>
  <c r="U15" i="1"/>
  <c r="U16" i="1"/>
  <c r="U17" i="1"/>
  <c r="U18" i="1"/>
  <c r="U19" i="1"/>
  <c r="U20" i="1"/>
  <c r="AF20" i="1"/>
  <c r="U21" i="1"/>
  <c r="AF21" i="1"/>
  <c r="U22" i="1"/>
  <c r="AG22" i="1"/>
  <c r="U23" i="1"/>
  <c r="U24" i="1"/>
  <c r="AF24" i="1"/>
  <c r="U25" i="1"/>
  <c r="AF25" i="1"/>
  <c r="U26" i="1"/>
  <c r="U27" i="1"/>
  <c r="U28" i="1"/>
  <c r="U29" i="1"/>
  <c r="U31" i="1"/>
  <c r="U32" i="1"/>
  <c r="U33" i="1"/>
  <c r="U34" i="1"/>
  <c r="U35" i="1"/>
  <c r="U36" i="1"/>
  <c r="U37" i="1"/>
  <c r="U38" i="1"/>
  <c r="U39" i="1"/>
  <c r="U40" i="1"/>
  <c r="U41" i="1"/>
  <c r="U42" i="1"/>
  <c r="U43" i="1"/>
  <c r="U44" i="1"/>
  <c r="U45" i="1"/>
  <c r="U46" i="1"/>
  <c r="U47" i="1"/>
  <c r="U48" i="1"/>
  <c r="U49" i="1"/>
  <c r="U50" i="1"/>
  <c r="U51" i="1"/>
  <c r="U52" i="1"/>
  <c r="U53" i="1"/>
  <c r="U54" i="1"/>
  <c r="U55" i="1"/>
  <c r="U56" i="1"/>
  <c r="U57" i="1"/>
  <c r="AF57" i="1"/>
  <c r="U58" i="1"/>
  <c r="U59" i="1"/>
  <c r="U60" i="1"/>
  <c r="U61" i="1"/>
  <c r="U62" i="1"/>
  <c r="U63" i="1"/>
  <c r="U66" i="1"/>
  <c r="U67" i="1"/>
  <c r="U68" i="1"/>
  <c r="U70"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2" i="1"/>
  <c r="U123" i="1"/>
  <c r="U124" i="1"/>
  <c r="U125" i="1"/>
  <c r="U126" i="1"/>
  <c r="U127" i="1"/>
  <c r="U129" i="1"/>
  <c r="U130" i="1"/>
  <c r="U131" i="1"/>
  <c r="AG131" i="1"/>
  <c r="U132" i="1"/>
  <c r="AF132" i="1"/>
  <c r="U133" i="1"/>
  <c r="U134" i="1"/>
  <c r="U135" i="1"/>
  <c r="U136" i="1"/>
  <c r="U137" i="1"/>
  <c r="U138" i="1"/>
  <c r="U139" i="1"/>
  <c r="U140" i="1"/>
  <c r="U141" i="1"/>
  <c r="U142" i="1"/>
  <c r="U143" i="1"/>
  <c r="U144" i="1"/>
  <c r="U145" i="1"/>
  <c r="U146" i="1"/>
  <c r="U147" i="1"/>
  <c r="U148" i="1"/>
  <c r="U149" i="1"/>
  <c r="U150" i="1"/>
  <c r="U151" i="1"/>
  <c r="U152" i="1"/>
  <c r="U153"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AD203" i="1" s="1"/>
  <c r="AD365" i="1" s="1"/>
  <c r="U204" i="1"/>
  <c r="U205" i="1"/>
  <c r="U206" i="1"/>
  <c r="U207" i="1"/>
  <c r="U208" i="1"/>
  <c r="U209" i="1"/>
  <c r="U210" i="1"/>
  <c r="U211" i="1"/>
  <c r="U214" i="1"/>
  <c r="U215" i="1"/>
  <c r="U216" i="1"/>
  <c r="U217" i="1"/>
  <c r="U218" i="1"/>
  <c r="U219" i="1"/>
  <c r="U220" i="1"/>
  <c r="U222" i="1"/>
  <c r="U223" i="1"/>
  <c r="U224" i="1"/>
  <c r="U225" i="1"/>
  <c r="U226" i="1"/>
  <c r="U227" i="1"/>
  <c r="U228" i="1"/>
  <c r="U229" i="1"/>
  <c r="U230" i="1"/>
  <c r="U231" i="1"/>
  <c r="U232" i="1"/>
  <c r="U235" i="1"/>
  <c r="U236" i="1"/>
  <c r="U237" i="1"/>
  <c r="U238" i="1"/>
  <c r="U239" i="1"/>
  <c r="U240"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6" i="1"/>
  <c r="U287" i="1"/>
  <c r="U288" i="1"/>
  <c r="U290" i="1"/>
  <c r="U291" i="1"/>
  <c r="U292" i="1"/>
  <c r="U293" i="1"/>
  <c r="U294" i="1"/>
  <c r="U295" i="1"/>
  <c r="U296" i="1"/>
  <c r="U299" i="1"/>
  <c r="R363" i="1"/>
  <c r="U363" i="1" s="1"/>
  <c r="U364" i="1"/>
  <c r="N365" i="1"/>
  <c r="O365" i="1"/>
  <c r="S365" i="1"/>
  <c r="AB365" i="1"/>
  <c r="AC365" i="1"/>
  <c r="AE365" i="1"/>
  <c r="AH365" i="1"/>
  <c r="R365" i="1" l="1"/>
  <c r="AG365" i="1"/>
  <c r="U365" i="1"/>
  <c r="AF3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Shoreland</author>
    <author>Naz Chowdhury</author>
  </authors>
  <commentList>
    <comment ref="AF138" authorId="0" shapeId="0" xr:uid="{0DC28201-E4BD-44A9-A0E7-73BC24322447}">
      <text>
        <r>
          <rPr>
            <b/>
            <sz val="9"/>
            <color indexed="81"/>
            <rFont val="Tahoma"/>
            <family val="2"/>
          </rPr>
          <t>Anne Shoreland:</t>
        </r>
        <r>
          <rPr>
            <sz val="9"/>
            <color indexed="81"/>
            <rFont val="Tahoma"/>
            <family val="2"/>
          </rPr>
          <t xml:space="preserve">
Spend is in the financial sheet </t>
        </r>
      </text>
    </comment>
    <comment ref="A152" authorId="1" shapeId="0" xr:uid="{375C849D-0460-4FA3-9B80-FEC2BB108AC5}">
      <text>
        <r>
          <rPr>
            <b/>
            <sz val="9"/>
            <color indexed="81"/>
            <rFont val="Tahoma"/>
            <family val="2"/>
          </rPr>
          <t>Naz Chowdhury:</t>
        </r>
        <r>
          <rPr>
            <sz val="9"/>
            <color indexed="81"/>
            <rFont val="Tahoma"/>
            <family val="2"/>
          </rPr>
          <t xml:space="preserve">
Complaint about signage and maintenance, need to monitor</t>
        </r>
      </text>
    </comment>
    <comment ref="AG160" authorId="0" shapeId="0" xr:uid="{4DEB7319-BD50-4A28-BD2B-212574CD4877}">
      <text>
        <r>
          <rPr>
            <b/>
            <sz val="9"/>
            <color indexed="81"/>
            <rFont val="Tahoma"/>
            <family val="2"/>
          </rPr>
          <t>Anne Shoreland:</t>
        </r>
        <r>
          <rPr>
            <sz val="9"/>
            <color indexed="81"/>
            <rFont val="Tahoma"/>
            <family val="2"/>
          </rPr>
          <t xml:space="preserve">
Missing from the finance sheet</t>
        </r>
      </text>
    </comment>
    <comment ref="AG164" authorId="0" shapeId="0" xr:uid="{9AE96CD8-EF6E-4354-AD72-5D1118EB1F21}">
      <text>
        <r>
          <rPr>
            <b/>
            <sz val="9"/>
            <color indexed="81"/>
            <rFont val="Tahoma"/>
            <family val="2"/>
          </rPr>
          <t>Anne Shoreland:</t>
        </r>
        <r>
          <rPr>
            <sz val="9"/>
            <color indexed="81"/>
            <rFont val="Tahoma"/>
            <family val="2"/>
          </rPr>
          <t xml:space="preserve">
Missing from the finance sheet</t>
        </r>
      </text>
    </comment>
  </commentList>
</comments>
</file>

<file path=xl/sharedStrings.xml><?xml version="1.0" encoding="utf-8"?>
<sst xmlns="http://schemas.openxmlformats.org/spreadsheetml/2006/main" count="3983" uniqueCount="1083">
  <si>
    <t>TOTALS</t>
  </si>
  <si>
    <t>2016/17</t>
  </si>
  <si>
    <t>23.11.2016</t>
  </si>
  <si>
    <t>Y</t>
  </si>
  <si>
    <t>N</t>
  </si>
  <si>
    <t>Recover costs of drafting document</t>
  </si>
  <si>
    <t>Legal Fees</t>
  </si>
  <si>
    <t>Maldon East</t>
  </si>
  <si>
    <t>S2(g) Land off Park Drive Maldon Essex</t>
  </si>
  <si>
    <t>On the signing of the agreement</t>
  </si>
  <si>
    <t>On site</t>
  </si>
  <si>
    <t>See column L</t>
  </si>
  <si>
    <t xml:space="preserve">Restriction </t>
  </si>
  <si>
    <t>Removal of an agricultural occupancy condition on the Headland Barn and the placement of an agricultural occupancy condition on the Boarded Barn on the site.</t>
  </si>
  <si>
    <t>23/00482/FUL</t>
  </si>
  <si>
    <t>N/A</t>
  </si>
  <si>
    <t>S106</t>
  </si>
  <si>
    <t>Maldon</t>
  </si>
  <si>
    <t>Maldon Hall Farm, Spital, Road, Maldon</t>
  </si>
  <si>
    <t>Within one year of the date of commencement - must notify commencement within 7 days</t>
  </si>
  <si>
    <t xml:space="preserve">Within the District </t>
  </si>
  <si>
    <t xml:space="preserve">To pay a health contribution </t>
  </si>
  <si>
    <t>Health</t>
  </si>
  <si>
    <t>Erection of holiday accommodation units</t>
  </si>
  <si>
    <t>21/01308/OUT</t>
  </si>
  <si>
    <t>UU</t>
  </si>
  <si>
    <t>Heybridge</t>
  </si>
  <si>
    <t xml:space="preserve">Land east north east of Manor House, The Chase, Osea Island, </t>
  </si>
  <si>
    <t>Prior to the transfer of the 8th Dwelling</t>
  </si>
  <si>
    <t>The owner shall provide financial details so that the Council can undertake a viability assessment to ascertain if the development should provide 30% AH.</t>
  </si>
  <si>
    <t>AH</t>
  </si>
  <si>
    <t>Conversion of building to form 11 flats, 2 maisonettes and the erection of 3 bungalows</t>
  </si>
  <si>
    <t>20/01344/FUL</t>
  </si>
  <si>
    <t>Southminster</t>
  </si>
  <si>
    <t>Knightswood Centre, Steeple Road, Southminster</t>
  </si>
  <si>
    <t>To pay the contribution prior to the occupation of any of the dwellings.</t>
  </si>
  <si>
    <t>To pay a contribution toward monitoring the agreement</t>
  </si>
  <si>
    <t>Monitoring</t>
  </si>
  <si>
    <t>To pay a health contribution</t>
  </si>
  <si>
    <t>2022/23</t>
  </si>
  <si>
    <t>Pay the monitoring fee on or before completion</t>
  </si>
  <si>
    <t xml:space="preserve">To pay a monitoring fee of £500 </t>
  </si>
  <si>
    <t>The erection of 25 specialist housing units for older people</t>
  </si>
  <si>
    <t>21/00702/FUL</t>
  </si>
  <si>
    <t>Tollesbury</t>
  </si>
  <si>
    <t>Land on the north west side of Woodroffe Road, Tollesbury</t>
  </si>
  <si>
    <t>No first home shall be disposed of, before the Council confirms that the buyer meets the national critera.</t>
  </si>
  <si>
    <t>To provide 1 dwelling as a first home</t>
  </si>
  <si>
    <t>7 Residential dwellings</t>
  </si>
  <si>
    <t>21/00030/OUT</t>
  </si>
  <si>
    <t>Land adj to 55 Kings Road, Southminster</t>
  </si>
  <si>
    <t>Not to permit completion of 3 open market homes unitl all the affordable housing has been constructed.  Prior to this a scheme should be approved by the Council.</t>
  </si>
  <si>
    <t>To provide 3 dwellings for affordable housing</t>
  </si>
  <si>
    <t>To provide 3 houses as first homes</t>
  </si>
  <si>
    <t>42 Residential dwellings with associated infrastructure</t>
  </si>
  <si>
    <t>22/00454/FULM</t>
  </si>
  <si>
    <t>Maldon West</t>
  </si>
  <si>
    <t>Limebrook Park East, Land south of Wyke Hill and Limebrook Way, Maldon</t>
  </si>
  <si>
    <t>Prior to occupation a scheme should be approved by the Council and then provision of the affordable housing units when not more than 80% of the market housing has been completed.</t>
  </si>
  <si>
    <t>To provide 14 affordable homes on the site (11 rented and 3 intermediate)</t>
  </si>
  <si>
    <t>Prior to occupation</t>
  </si>
  <si>
    <t>Within Maldon District</t>
  </si>
  <si>
    <t>To pay a contribution toward library services</t>
  </si>
  <si>
    <t>Library</t>
  </si>
  <si>
    <t>Within Maldon District or within 3 miles of the development</t>
  </si>
  <si>
    <t>To pay a secondary education contribution</t>
  </si>
  <si>
    <t>Education</t>
  </si>
  <si>
    <t>To pay a primary education contribution</t>
  </si>
  <si>
    <t>To pay an early years and childcare contribution</t>
  </si>
  <si>
    <t>Within the vicinity of the development - Maldon</t>
  </si>
  <si>
    <t>Prior to commencement</t>
  </si>
  <si>
    <t>To pay a monitoring fee to monitor the development</t>
  </si>
  <si>
    <t>Proposed development of 17 dwellings</t>
  </si>
  <si>
    <t>22/00639/FUL</t>
  </si>
  <si>
    <t>Tollesbury East</t>
  </si>
  <si>
    <t>62 New Road, Tollesbury</t>
  </si>
  <si>
    <t>To pay a RAMs contribution</t>
  </si>
  <si>
    <t>RAMs</t>
  </si>
  <si>
    <t>RPI</t>
  </si>
  <si>
    <t>Within vicinity of the development</t>
  </si>
  <si>
    <t xml:space="preserve">To pay an health contribution </t>
  </si>
  <si>
    <t>2023/24</t>
  </si>
  <si>
    <t>District</t>
  </si>
  <si>
    <t>To pay an affordable housing contribution to provide AH, financial, administrative and proffessional work to facilitate delivery.</t>
  </si>
  <si>
    <t>Erection of two dwellings</t>
  </si>
  <si>
    <t>21/00935/FUL</t>
  </si>
  <si>
    <t>Burnham on Crouch</t>
  </si>
  <si>
    <t>Burnham on Crouch North</t>
  </si>
  <si>
    <t>Land west of Cemetery Chapel, Southminster Road, Burnham on Crouch</t>
  </si>
  <si>
    <t>Prior to construction LOS spec and maintenance plan needs to be submitted and approved.  Layout LOS no later than the 1st planting season following occupation of the 1st dwelling.</t>
  </si>
  <si>
    <t>Local Open Space provision - Spec and maintanence plan requires submitting.  LOS requires laying out.</t>
  </si>
  <si>
    <t>Open Space</t>
  </si>
  <si>
    <t>18 Dwellings</t>
  </si>
  <si>
    <t>22/00482/OUT</t>
  </si>
  <si>
    <t>Woodham Mortimer</t>
  </si>
  <si>
    <t>Wickham Bishops and Woodham</t>
  </si>
  <si>
    <t>Golf Driving Range, Burnham Road, Woodham Mortimer</t>
  </si>
  <si>
    <t>on site</t>
  </si>
  <si>
    <t>To pay a  monitoring fee to monitor the development</t>
  </si>
  <si>
    <t>Prior to occupation to provide and have agreed a residential travel pack to ECC</t>
  </si>
  <si>
    <t xml:space="preserve">To provide a residential travel plan </t>
  </si>
  <si>
    <t>Travel Plan</t>
  </si>
  <si>
    <t>Prior to 50% occupation of market homes 50% AH will be provided and Prior to 80% of market homes occupied the other 50% of AH homes to be provided.</t>
  </si>
  <si>
    <t xml:space="preserve">To provide 8 AH units, 6 rented and 2 first homes.  </t>
  </si>
  <si>
    <t>Prior to first occupation</t>
  </si>
  <si>
    <t>Within the area of Woodham Mortimer</t>
  </si>
  <si>
    <t>To pay a health contribution toward medical services within the area of Woodham Mortimer</t>
  </si>
  <si>
    <t>Prior to commencement pay the first annual travel plan fee. Prior to the occupation of the first dwelling submit the travel plan.  Within three months of of the occupation appoint a travel plan co-ordinator.</t>
  </si>
  <si>
    <t>Submit for approval the Travel Plan to the County Council, appoint a travel co-ordinator.  Pay a travel plan monitoring fee.</t>
  </si>
  <si>
    <t>320 houses, employment land, community uses, relief road to the north of the A414, landscaping, SUDs.</t>
  </si>
  <si>
    <t>15/01327/OUT</t>
  </si>
  <si>
    <t>Site 2(b) Land north &amp; west of Knowles Farm, Wick Hill, Maldon</t>
  </si>
  <si>
    <t>25% prior to the occupation of the 80th housing unit.  25% prior to the occupation of the 160th unit.  25% prior to the occupation of the 240th unit. 25% prior to the occupation of the final unit.</t>
  </si>
  <si>
    <t>Contribution toward public transport to the South Maldon Garden Suburb and the development.</t>
  </si>
  <si>
    <t>Public Transport</t>
  </si>
  <si>
    <t>50% prior to the occupation of the 40th housing unit.  50% prior to the occupation of the 200th housing unit.</t>
  </si>
  <si>
    <t>Contribution to the Oak Corner junction</t>
  </si>
  <si>
    <t>Highways</t>
  </si>
  <si>
    <t>Contribution to the changes to the B1018 Heybridge Approach/A414 Roundabout</t>
  </si>
  <si>
    <t xml:space="preserve">Highways </t>
  </si>
  <si>
    <t>Contribution to the changes to the junction B1018 Langford Road/Heybridge Approach</t>
  </si>
  <si>
    <t>Prior to the implementation submit details of the relevant LAP or LEAP.  Implement prior to the completion of the phase and retain.</t>
  </si>
  <si>
    <t>Submit details of a LAP or LEAP for each phase and implement on site.</t>
  </si>
  <si>
    <t>Open Space (Laps) &amp; (SUDS)</t>
  </si>
  <si>
    <t>None</t>
  </si>
  <si>
    <t xml:space="preserve">Submit details prior to the first occupation.  </t>
  </si>
  <si>
    <t>Appoint a LMO to manage the green infrastructure.</t>
  </si>
  <si>
    <t>Misc</t>
  </si>
  <si>
    <t>Prior to the commencement of the development.</t>
  </si>
  <si>
    <t>District wide via the RAMs project</t>
  </si>
  <si>
    <t>Pay a contribution towards the RAMs project</t>
  </si>
  <si>
    <t>50% prior to the first occupation and 50% prior to the 80th Occupation of the dwellings.</t>
  </si>
  <si>
    <t>Skateboarding or teen shelters within or within the vicinity of the development.  No more than 27.3%of the cost of the provision not exceeding £162,500.00</t>
  </si>
  <si>
    <t>Pay a contribution toward Youth Facilities</t>
  </si>
  <si>
    <t>Youth Facilities</t>
  </si>
  <si>
    <t>Prior to first occupation.</t>
  </si>
  <si>
    <t>In the Maldon/Heybridge Area</t>
  </si>
  <si>
    <t>Pay a contribution toward allotments in Maldon/Heybridge</t>
  </si>
  <si>
    <t>Open Space (Allotment)</t>
  </si>
  <si>
    <t>Within the vicinity of the development</t>
  </si>
  <si>
    <t>Pay a contribution toward a NEAP in the vicinity of the development.</t>
  </si>
  <si>
    <t>Open space (LEAPS&amp;NEAPS)</t>
  </si>
  <si>
    <t>Prior to the occupation of the 50th dewlling</t>
  </si>
  <si>
    <t>For use on the land for the community land use or Blackwater and Longfield Medical Centres.</t>
  </si>
  <si>
    <t>Pay a contribution toward health facilities.</t>
  </si>
  <si>
    <t>20% prior to commencement, 40% prior to the occupation of the 100th dwelling, 40% prior to the occupation of the 200th dwelling</t>
  </si>
  <si>
    <t>At the Plume Academy</t>
  </si>
  <si>
    <t>Pay a contribution for secondary education</t>
  </si>
  <si>
    <t>Maldon, new school south of Limebrook Way or Group 2 Maldon/Heybridge</t>
  </si>
  <si>
    <t>Pay a contribution for primary education</t>
  </si>
  <si>
    <t>Maldon ward or 3 miles of the development</t>
  </si>
  <si>
    <t>Pay a contribution for Early Years and Care</t>
  </si>
  <si>
    <t>Prior to occupation of units and then numbers of units.</t>
  </si>
  <si>
    <t>Submit a scheme for affordable Housing prior to commencement. Not to occupy 60% of market units  of each phase until 50% of affordable built &amp; 90% occupation of market housing until 100% of afforable built.</t>
  </si>
  <si>
    <t>£32000 on first occupation, then 30% on occupation of the 75th home, 30% on occupation of the 130th, the balance on occupation of the 185th home.</t>
  </si>
  <si>
    <t>Payment toward the SMRR</t>
  </si>
  <si>
    <t>To pay on commencements</t>
  </si>
  <si>
    <t xml:space="preserve">To pay a monitorin fee on commencement of the development </t>
  </si>
  <si>
    <t>21st Nov 22</t>
  </si>
  <si>
    <t>Not to commence development until a AH scheme has been agreed.  Not to permit occupancy of 60% of the market dwellings before all the AH is completed</t>
  </si>
  <si>
    <t>To provide AH on the site.  75% affordable rent and 25% intermediate - rounded up.  All residents are to be over 55 years of age</t>
  </si>
  <si>
    <t xml:space="preserve">Outline Application with all Matters of Detail Reserved for Future Determination (Except for Layout and Means of Access to the Site) to Extend Approved Retirement Community to North and East Including Additional Affordable Housing: Erect 203 Dwellings Comprising 143No. One, Two and Three-Bedroom Bungalows, 60No. One, Two, and Three-Bedroom Apartments in Two-Storey Buildings. </t>
  </si>
  <si>
    <t>22/00887/OUT</t>
  </si>
  <si>
    <r>
      <t>Land North West of 2 Maldon Road, Burnham on Crouch</t>
    </r>
    <r>
      <rPr>
        <b/>
        <sz val="14"/>
        <color rgb="FFFF0000"/>
        <rFont val="Calibri"/>
        <family val="2"/>
        <scheme val="minor"/>
      </rPr>
      <t xml:space="preserve"> </t>
    </r>
    <r>
      <rPr>
        <b/>
        <sz val="14"/>
        <color rgb="FFFFFF00"/>
        <rFont val="Calibri"/>
        <family val="2"/>
        <scheme val="minor"/>
      </rPr>
      <t>(phase 3)</t>
    </r>
  </si>
  <si>
    <t>Prior to commencement and 200th Dwelling - works on phases 1 and 2</t>
  </si>
  <si>
    <t>Phasing Plan should be submitted and approved. No development should commence until 200th dwelling on phase 2 is completed.  No development to comence until the medical centre, shops and mini bus service on phase 1 completed.</t>
  </si>
  <si>
    <t>Phasing</t>
  </si>
  <si>
    <t>Prior to commencement pay the monitoring fee</t>
  </si>
  <si>
    <t>Fee for monitoring the agreement</t>
  </si>
  <si>
    <t>Prior to commencement agree a scheme for the open space and a maintenance plan.  Not to occupy more than 180 dwellings until the Open Space has been laid out - provide a completion certificate.  Offer the greenway to the Council at nil cost if the council does not accept appoint a maintenance company for the greenway</t>
  </si>
  <si>
    <t>Provide local open space and a greenway</t>
  </si>
  <si>
    <t xml:space="preserve">Prior to 2 months of the first occupation - submit a spec/advertising strategy.  Implement scheme &amp; maintain.  </t>
  </si>
  <si>
    <t>To provide a mini bus service and residential travel pack.</t>
  </si>
  <si>
    <t>Prior to commencement submit details and phasing plan.  Prior to occupation provide literature, electric charging points and electric bikes.  For 3 years every 6 months report to the council on the scheme.</t>
  </si>
  <si>
    <t>Cycle club scheme</t>
  </si>
  <si>
    <t>Cycle/Footway</t>
  </si>
  <si>
    <t>Prior to commencement for the provision of the strategy.  For implementation the winter period following commencement and no properties are to be occupied and then every year for confirmation.</t>
  </si>
  <si>
    <t>Farmland Bird Habitat Mitigation Strategy to be provided prior to commencement and once approved the strategy shall be implemented.  Each year confirmation will be provided that the strategy is being complied with.</t>
  </si>
  <si>
    <t>Ecology</t>
  </si>
  <si>
    <t>Prior to the occupation of any dwelling.</t>
  </si>
  <si>
    <t>To improve capacity and safety for improvements to the junction of B1010/B1021 Southminster Rd and Church Rd, or local public transport improvements in the vicinity of the site.</t>
  </si>
  <si>
    <r>
      <t>Land North West of 2 Maldon Road, Burnham on Crouch</t>
    </r>
    <r>
      <rPr>
        <b/>
        <sz val="14"/>
        <color rgb="FFFF0000"/>
        <rFont val="Calibri"/>
        <family val="2"/>
        <scheme val="minor"/>
      </rPr>
      <t xml:space="preserve"> </t>
    </r>
    <r>
      <rPr>
        <b/>
        <sz val="14"/>
        <color rgb="FFFFFF00"/>
        <rFont val="Calibri"/>
        <family val="2"/>
        <scheme val="minor"/>
      </rPr>
      <t>(phase 3</t>
    </r>
    <r>
      <rPr>
        <b/>
        <sz val="14"/>
        <color theme="1" tint="0.249977111117893"/>
        <rFont val="Calibri"/>
        <family val="2"/>
        <scheme val="minor"/>
      </rPr>
      <t>)</t>
    </r>
  </si>
  <si>
    <t>Prior to the occupation of the first dwelling</t>
  </si>
  <si>
    <t>To pay a health contribution for use of primary healthcare services within the District of Maldon</t>
  </si>
  <si>
    <r>
      <t>Land North West of 2 Maldon Road, Burnham on Crouch</t>
    </r>
    <r>
      <rPr>
        <b/>
        <sz val="14"/>
        <color rgb="FFFFFF00"/>
        <rFont val="Calibri"/>
        <family val="2"/>
        <scheme val="minor"/>
      </rPr>
      <t xml:space="preserve"> (phase 3)</t>
    </r>
  </si>
  <si>
    <t>To pay a health contribution for the benefit of the District of Maldon</t>
  </si>
  <si>
    <t xml:space="preserve">Outline application to extend approved retirement community to north and east including additional affordable housing : erect 132No. one, two and three-bedroom bungalows, 100No. one, two, and three-bedroom apartments in two-storey buildings , and erect single-storey ancillary multi-use community building. </t>
  </si>
  <si>
    <t>21/00075/OUTM</t>
  </si>
  <si>
    <t>Burnham On Crouch North</t>
  </si>
  <si>
    <r>
      <t xml:space="preserve">Land North West Of 2 Maldon Road Burnham on Crouch </t>
    </r>
    <r>
      <rPr>
        <b/>
        <sz val="14"/>
        <color rgb="FFFFFF00"/>
        <rFont val="Calibri"/>
        <family val="2"/>
        <scheme val="minor"/>
      </rPr>
      <t>(phase 2)</t>
    </r>
  </si>
  <si>
    <t>Submit a scheme.  Layout in the 1st planting season after occupation of a dwelling. Issue a completion cert, appoint a management Co 9 months after.</t>
  </si>
  <si>
    <t>Provision of local open space</t>
  </si>
  <si>
    <r>
      <t xml:space="preserve">Land North West of 2 Maldon Road, Burnham on Crouch </t>
    </r>
    <r>
      <rPr>
        <b/>
        <sz val="14"/>
        <color rgb="FF7030A0"/>
        <rFont val="Calibri"/>
        <family val="2"/>
        <scheme val="minor"/>
      </rPr>
      <t>(</t>
    </r>
    <r>
      <rPr>
        <b/>
        <sz val="14"/>
        <color rgb="FFFFFF00"/>
        <rFont val="Calibri"/>
        <family val="2"/>
        <scheme val="minor"/>
      </rPr>
      <t>phase 2)</t>
    </r>
  </si>
  <si>
    <t>Prior to commencement submit details.  Prior to occupation provide literature, electric charging points and electric bikes.  For 3 years every 6 months report to the council on the scheme.</t>
  </si>
  <si>
    <r>
      <t xml:space="preserve">Land North West of 2 Maldon Road, Burnham on Crouch </t>
    </r>
    <r>
      <rPr>
        <b/>
        <sz val="11"/>
        <color rgb="FFFFFF00"/>
        <rFont val="Calibri"/>
        <family val="2"/>
        <scheme val="minor"/>
      </rPr>
      <t>(phase 2)</t>
    </r>
  </si>
  <si>
    <t>Prior to the occupation - submit a spec/advertising strategy.  Implement scheme &amp; maintain.  Employ a co-ordinator for a minimum of one year after final occupation.</t>
  </si>
  <si>
    <t xml:space="preserve">To provide a mini bus service.  </t>
  </si>
  <si>
    <t>To use the contribution to improve safety at the junction of the B1010 Maldon Rd and Southminster Rd/Church Rd junction.</t>
  </si>
  <si>
    <t>Prior to commencement a scheme is to be agreed.   No more than 55% of open market housing shall be occupied prior to completion of the affordable housing.</t>
  </si>
  <si>
    <t xml:space="preserve">To provide the affordable housing as per an agreed scheme.  </t>
  </si>
  <si>
    <t>To pay a health contribution for the benefit of Tollesbury within the District of Maldon</t>
  </si>
  <si>
    <t>See details in the notes section</t>
  </si>
  <si>
    <t>4 shared equity and 8 affordable rented properties/To release properties as per the market strategy/To pay a fee everytime a shared equity sale goes through after the first sale.</t>
  </si>
  <si>
    <t>Prior to commencement for the provision of the strategy and implement prior to occupation.</t>
  </si>
  <si>
    <t>Provide an off site drainage strategy and implement</t>
  </si>
  <si>
    <t>Lay out and maintain the open space</t>
  </si>
  <si>
    <t>Provision of a travel plan to be approved by ECC and then implemented</t>
  </si>
  <si>
    <t>Not to Occupy or permit Occupation of any Residential Dwelling until the Residential Travel Information Pack (including details of the Travel Vouchers to be included) has been submitted to and approved by the County Council ; with no occupation unless the Owners  have at  their  own  expense  provided   the  first  occupiers  of  each  Residential  Dwelling the Residential Travel Information Pack and Travel Vouchers prior to Occupation of that Residential Dwelling</t>
  </si>
  <si>
    <t>Provision of Information booklet to all new occupants</t>
  </si>
  <si>
    <t>The erection of 30 market and affordable units and comprehensive Landscaping accessed from the existing Hall Road access to the site</t>
  </si>
  <si>
    <t>20/00428/FUL</t>
  </si>
  <si>
    <t>Great Totham</t>
  </si>
  <si>
    <t>Land at Hall Road, Great Totham CM9 8NN</t>
  </si>
  <si>
    <t>On commencement of development</t>
  </si>
  <si>
    <t>To pay monitoring fee of £330 on commencement</t>
  </si>
  <si>
    <t>Erection of 12 dwellings</t>
  </si>
  <si>
    <t>21/00104/FUL</t>
  </si>
  <si>
    <t>North Fambridge</t>
  </si>
  <si>
    <t>Purleigh</t>
  </si>
  <si>
    <t>Land west of Fambridge Road, North Fambridge (additional 12 dwellings)</t>
  </si>
  <si>
    <t>There doesn`t appear to be one in the agreement</t>
  </si>
  <si>
    <t>To provide 5 dwellings on site 3 rented and 2 shared ownership</t>
  </si>
  <si>
    <t xml:space="preserve">Prior to the commencement the Amenity Areas Specification and the Amenity  Areas Management Plan shall be submitted, amended as required and approved in writing. Not more than 60% market houses shall be occupied until the Amenity Areas shall have been provided in accordance with the approved Amenity Areas Specification.  To maintain the amenity areas according to the AA Specification and not before the expiration of one year from the date of issue of the Amenity Areas Certificate to transfer the Amenity Areas to the Management Company </t>
  </si>
  <si>
    <t>To provide Open Space on the site.</t>
  </si>
  <si>
    <t>To enter into a Highways works agreement and complete the works required prior to the occupation of any residential dwelling</t>
  </si>
  <si>
    <t>To enter into a Highways works agreement and complete the works required</t>
  </si>
  <si>
    <t>Prior to the Commencement of Development to submit the Affordable Housing Scheme to the Council; Not to Commence the Development unless and until the Council has approved the Affordable Housing Scheme in writing; Not to Occupy more than 5 of the Market Dwellings until the Owners have entered into an agreement with an Approved Body for the transfer of the Affordable Housing; Not to Occupy more than 15 of the Market Dwellings unless and until such time as the Affordable Housing Dwellings have been: 
5.1	constructed and are available for Occupation</t>
  </si>
  <si>
    <t>To provide on site 40% AH comprised of 4 x 1 bed 2 person flats; 6 x 2 bed 4 person houses; and 2 x 3 bed 5 person houses.</t>
  </si>
  <si>
    <t xml:space="preserve">To Pay 50% prior to Commencement and pay the remainder prior to the first occupation </t>
  </si>
  <si>
    <t>To pay a secondary school Transport Contribution</t>
  </si>
  <si>
    <t>Education/Transport</t>
  </si>
  <si>
    <t>To pay a PrimaryEducation Contribution for the design delivery or provision of Primary education in the vicinity of the site, within the Heybridge or Maldon area (group2) and or 3 miles of the development</t>
  </si>
  <si>
    <t>To pay a contribution for Early Years, Care, Special Needs within the Ward of Great Totham or 3 mile radius of the development.</t>
  </si>
  <si>
    <t>No commencement without agreement of the Affordable Housing Scheme, thereafter no completion of the last open market dwelling without all the AH units being constructed and transferred</t>
  </si>
  <si>
    <t>To provide 6 dwellings as affordable housing.</t>
  </si>
  <si>
    <t>Demolition of redundant agricultural buildings and erection of up to 24 No. residential dwellings with access.</t>
  </si>
  <si>
    <t>18/01476/OUT</t>
  </si>
  <si>
    <t>Tillingham</t>
  </si>
  <si>
    <t>Tillingham Hall Farm, North Street, Tillingham, Essex</t>
  </si>
  <si>
    <t>prior to occupation of the first dwelling.</t>
  </si>
  <si>
    <t>N/A RAMS payment</t>
  </si>
  <si>
    <t>To pay a contribution of £122.30 per dwelling (x24)</t>
  </si>
  <si>
    <t>Sum Paid prior to commencement.</t>
  </si>
  <si>
    <t>Monitoring of the obligations pursuant to this agreement</t>
  </si>
  <si>
    <t>PUBSEC</t>
  </si>
  <si>
    <t>Three months prior to commencement serve on ECC notice statingstart date and mix / size of property - not to commence development without having paid the education contribution.</t>
  </si>
  <si>
    <t xml:space="preserve">For the design and/or provision of facilities for the education and/or care of children between the ages of O to 5 (both inclusive) including those with special educational needs within the ward of Tillingham and/or a three mile radius of the Development </t>
  </si>
  <si>
    <t>Maldon District</t>
  </si>
  <si>
    <t>To pay a contribution of £4,520.52 plus indexation comprising £125.57 per Dwelling</t>
  </si>
  <si>
    <t>Erection of 36 dwellings, with associated off-street parking, public open space and landscaping (this is an additional number of houses to the main planning permission for this allocated site)</t>
  </si>
  <si>
    <t>19/01257/FUL</t>
  </si>
  <si>
    <t>Burnham North</t>
  </si>
  <si>
    <t>Site 2(i) Land between Chandlers and Creeksea Lane, Maldon Road, Burnham on Crouch</t>
  </si>
  <si>
    <t>To pay a monitoring fee</t>
  </si>
  <si>
    <t>Prior to commencement submit and have approved an open space maintenance plan.  Layout the open space in the first planting season following the occupation of a (first) dwelling.</t>
  </si>
  <si>
    <t>To provide open space on the site.</t>
  </si>
  <si>
    <t>10% prior to commencement, 30% prior to occupation of the 1st dwelling, 60% prior to occupation of 18th dwelling.</t>
  </si>
  <si>
    <t>To pay a secondary contribution for William De Ferrers School and/or Ormiston Academy</t>
  </si>
  <si>
    <t>To pay a primary contribution for Burnham Primary school and/or St Marys School</t>
  </si>
  <si>
    <t>To pay a contribution for Early Years, Care, Special Needs within the parish of Burnham or 3 mile radius</t>
  </si>
  <si>
    <t>Not to complete 50% occupancy of the market dwellings before the AH housing is completed and have been transferred and the payment made.</t>
  </si>
  <si>
    <t>To pay a contribution equivilent to 0.4 of an affordable house to make up the contribution</t>
  </si>
  <si>
    <t>Prior to commencement a plan for the affordable housing will be submitted.  Not to complete 50% occupancy of the market dwellings before the AH housing is completed and have been transferred.</t>
  </si>
  <si>
    <t>Not less than 14 dwellings for affordable housing to be provided.</t>
  </si>
  <si>
    <t>Not to permit 50% of the open market housing to be occupied before 50% of the affordable housing has been completed and not more than 80% of the open market housing before the affordable housing has been completed</t>
  </si>
  <si>
    <t>To provide 36 affordable housing units on the site.</t>
  </si>
  <si>
    <t>Residential development comprising the construction of 90 residential dwellings (Use Class C3), public open space, landscaping and associated infrastructure.</t>
  </si>
  <si>
    <t>19/01208/FUL</t>
  </si>
  <si>
    <t>Site 2(k) Marsh Road, Burnham</t>
  </si>
  <si>
    <t>Prior to commencement submit a maintenance plan and no later than the 1st planting season after the 1st occupation layout the local open space.  Either appoint a LMO or manage the site in perputuity.</t>
  </si>
  <si>
    <t>To provide local open space</t>
  </si>
  <si>
    <t>Contribution to the changes to the junction B1010/B1021</t>
  </si>
  <si>
    <t>Prior to the occupation of the first residential unit</t>
  </si>
  <si>
    <t>Health contribution</t>
  </si>
  <si>
    <t>50% prior to 1st occupation and remaining 50% prior to occupation of remaining 50% of dwellings</t>
  </si>
  <si>
    <t>Secondary school contribution</t>
  </si>
  <si>
    <t>Primary school contribution</t>
  </si>
  <si>
    <t>Early years and childcare in the parish of Burnham</t>
  </si>
  <si>
    <t>Payment of RAMs</t>
  </si>
  <si>
    <t>RAMS</t>
  </si>
  <si>
    <t>Triggers will be in line with the phasing plan which will be approved in RM.  Site to be transferred to either a LMO, or an alternative body</t>
  </si>
  <si>
    <t>The developer shall provide the youth facilties in accordance with specifications and triggers set out in the phasing plan and transfer them to a LMO (need to refer back to the S106 on this one because there is a cost cap of £560,625.00</t>
  </si>
  <si>
    <t>Part outline/part detailed (hybrid) application for mixed use development including: (i) Residential development (Use Class C3) for up to 1138 dwellings including 30% as affordable housing (Outline)
(ii) Residential Care for up to 120 beds (Outline) (iii) "Neighbourhood" uses which may include retail, commercial, and community uses (Use Classes A1 and/or A2 and/or A3 and/or A4 and/or A5 and/or D1a and/or D1b) (Outline). (iv) Primary school and early years childcare facility (Use Class D1c) (Outline). (v) A relief road between Broad Street Green Road and Langford Road (Detailed element)
(vi) Formal and informal open space (including any associated sports pavilion/clubhouse) (Use Class D2e) (Outline); (vii) Construction of initial gas and electricity sub-stations (Detailed); and landscaping, parking, servicing, utilities (other than as listed in item (vii) above), footpath and cycle links, on-site drainage, and infrastructure works (Outline).</t>
  </si>
  <si>
    <t>19/00741/OUT and [15/00419/out]</t>
  </si>
  <si>
    <t>Site 2(d) Land at Broad Street Green Road, Maypole Road and Langford Road, Heybridge/Totham</t>
  </si>
  <si>
    <t xml:space="preserve">Ist installment should be made prior to commencement and then annually until occupation </t>
  </si>
  <si>
    <t>This is a monitoring fee for the travel plan.</t>
  </si>
  <si>
    <t>Submit a scheme for a LMO to manage and administer SUDs, green and blue infrastructure on the site</t>
  </si>
  <si>
    <t>Open Space (SUDS)</t>
  </si>
  <si>
    <t>Prior to the phase in which the sports facilities are in the developer will submit details and carry out the construction as per the approval.</t>
  </si>
  <si>
    <t>To provide 3 11 aside pitches, 2 rugby pitches, 2 mini soccer pitches and changing facilties - transfer to a LMO, or MDC or nominated rep for a £1.</t>
  </si>
  <si>
    <t>Sports Pitches</t>
  </si>
  <si>
    <t>The bus strategy needs to be agreed prior to the occupation of the 150th unit</t>
  </si>
  <si>
    <t>Provision of a bus strategy which needs to be provided prior to the developer entering into a Bus Service Agreement with the bus provider</t>
  </si>
  <si>
    <t>To be provided as per an agreed phasing plan.</t>
  </si>
  <si>
    <t>Shall provide a LEAP and NEAP and transfer to either a LMO, MDC or an alternative body</t>
  </si>
  <si>
    <t>To be approved further to the condition in the planning permission</t>
  </si>
  <si>
    <t>Appoint a LMO to manage the open space and SUDs, transfer the SUDs to a statutory water authority</t>
  </si>
  <si>
    <t>2021/22</t>
  </si>
  <si>
    <t>Upon commencement</t>
  </si>
  <si>
    <t>19/00741/OUT and [15/00419/OUT]</t>
  </si>
  <si>
    <t>Within 12 months of comencement of construction or occupation of the 500th unit (whichever is earlier)</t>
  </si>
  <si>
    <t>Pay a health care contribution of £430,721.00</t>
  </si>
  <si>
    <t>Within 12 months of the date of the agreement agree a site and within 40 months construct and deliver it.</t>
  </si>
  <si>
    <t>Agree a site for the health care facilities within 12 months of date of S106 and construct and deliver it within 40 months of date</t>
  </si>
  <si>
    <t xml:space="preserve">Primary school design contribution </t>
  </si>
  <si>
    <t>No later than 12 months after commencement a plan shall be submitted to ECC for the location of the primary and EYC site - details to be agreed with ECC.  Primary &amp; EYC Education Site Option Period’, which is triggered from the 20th occupation and extend ten years.</t>
  </si>
  <si>
    <t xml:space="preserve">Primary and EYC site to be provided </t>
  </si>
  <si>
    <t>No units are to be occupied until the strategy is submitted - a site needs to be set aside and actively marketed</t>
  </si>
  <si>
    <t>Market strategy for the early years site</t>
  </si>
  <si>
    <t>Ist installment is at the occupation of the 250th unit, 2nd installment is at the occupation of the 500th unit, 3rd installment is at the occupation of the 750th unit - at £122.30 per unit.</t>
  </si>
  <si>
    <t>Natura 200 Contribution</t>
  </si>
  <si>
    <t>Prior to 1st Occupation and as part of the RM submit a maintainance plan and appoint a LMO</t>
  </si>
  <si>
    <t>Heybridge Wood maintainance</t>
  </si>
  <si>
    <t>Within 3 months of the completion of the section of the relief road adjacent to the permissive path, it shall be made available for public use.</t>
  </si>
  <si>
    <t xml:space="preserve">To provide a permissive path </t>
  </si>
  <si>
    <t>To be provided by the 900th occupation.</t>
  </si>
  <si>
    <t>To provide on site allotments.</t>
  </si>
  <si>
    <t>Delivery plan to be submitted prior to reserved matters application then delivery to any phasing of the scheme.</t>
  </si>
  <si>
    <t>To provide on site affordable housing 30% = 341 units.  70% should be affordable rent and 30% intermediate affordable housing.</t>
  </si>
  <si>
    <t>Travel Plan Review and Cycle Club Scheme</t>
  </si>
  <si>
    <t>Retirement community consisting of 103 No. one, two and three-bedroom bungalows, 1 No.70 bedroom two-storey care home building and 1 No. 55 bedroom two-storey assisted living apartment building including affordable housing.  Ancillary community centre, shops with 8No. key workers apartments over, medical centre (GP, dental, optician, and dispensing chemist), and construct single-storey office and Maintenance Buildings.</t>
  </si>
  <si>
    <t>18/00443/OUT</t>
  </si>
  <si>
    <r>
      <t xml:space="preserve">Land North West of 2 Maldon Road Burnham on Crouch. </t>
    </r>
    <r>
      <rPr>
        <b/>
        <sz val="11"/>
        <color rgb="FFFFFF00"/>
        <rFont val="Calibri"/>
        <family val="2"/>
        <scheme val="minor"/>
      </rPr>
      <t>(phase 1)</t>
    </r>
  </si>
  <si>
    <t>Public Transport Index.</t>
  </si>
  <si>
    <t xml:space="preserve">To cover a five year period </t>
  </si>
  <si>
    <t>On Site</t>
  </si>
  <si>
    <t>Travel Plan Monitoring fee</t>
  </si>
  <si>
    <t>Prior to occupation of any dwelling</t>
  </si>
  <si>
    <t>Residential Travel Information Pack</t>
  </si>
  <si>
    <t>Specification and time scale for delivery to be agreed in writing with the Council prior to the commencement of works.</t>
  </si>
  <si>
    <t>To address the activity and wellbeing of the development's residents</t>
  </si>
  <si>
    <t>Sport and recreation centre</t>
  </si>
  <si>
    <t>Mitigation of effect of development on local and regional wildlife sites</t>
  </si>
  <si>
    <t>Allotments to be provided in their local community locations prior to the occupation of 70% of the dwellings in that community and maintained in perpetuity thereafter.</t>
  </si>
  <si>
    <t>Provision of Allotment land on site</t>
  </si>
  <si>
    <t>LEAP to be provided within the site prior to the occupation of the 80th open Market dwelling and maintained in perpetuity thereafter.</t>
  </si>
  <si>
    <t xml:space="preserve">LEAP </t>
  </si>
  <si>
    <t>Complete prior to the 98th Market dwelling and maintained in perpetuity thereafter.</t>
  </si>
  <si>
    <t>To compliment existing network</t>
  </si>
  <si>
    <t>Non-adopted Cycle Paths and footways</t>
  </si>
  <si>
    <t>Not to occupy any dwelling without approval of the strategy and implement within 28 days of the 1st occupation.</t>
  </si>
  <si>
    <t>To submit and have agreed a mini bus marketing strategy and then implement it.</t>
  </si>
  <si>
    <t>Mini Bus Service Advertising Strategy</t>
  </si>
  <si>
    <t>The medical centre to be completed and operational on a date to be agreed in writing and no market dwelling to be occupied until the opening date has been agreed with the Council.</t>
  </si>
  <si>
    <t xml:space="preserve">Health care facilities to serve the development with a general practicioner </t>
  </si>
  <si>
    <t>Medical centre</t>
  </si>
  <si>
    <r>
      <t xml:space="preserve">Land North West of 2 Maldon Road Burnham on Crouch. </t>
    </r>
    <r>
      <rPr>
        <b/>
        <sz val="11"/>
        <color rgb="FFFFFF00"/>
        <rFont val="Calibri"/>
        <family val="2"/>
        <scheme val="minor"/>
      </rPr>
      <t>(phase 1</t>
    </r>
    <r>
      <rPr>
        <b/>
        <sz val="11"/>
        <rFont val="Calibri"/>
        <family val="2"/>
        <scheme val="minor"/>
      </rPr>
      <t>)</t>
    </r>
  </si>
  <si>
    <t>All homes to be available for Maldon residents for a three month period subject to a marketting strategy to be agreed with the Council prior to the commencement of the sales.</t>
  </si>
  <si>
    <t>To address a local housing need</t>
  </si>
  <si>
    <t xml:space="preserve">Local Housing </t>
  </si>
  <si>
    <t>Land North West of 2 Maldon Road Burnham on Crouch. (phase 1)</t>
  </si>
  <si>
    <t>There isn`t one in the agreement.</t>
  </si>
  <si>
    <t xml:space="preserve"> A scheme shall be submitted for the construction of a footpath to the B1010 from the site.  Construction of a footway on the south side of the B1010.  Construction of 2 bus stops within and adjacent to the site.</t>
  </si>
  <si>
    <t xml:space="preserve">Public Transport </t>
  </si>
  <si>
    <t>To be paid within 28 days of a written request by the Council within 5 yrs of completion in the event that the local GP surgeries are impacted by the development</t>
  </si>
  <si>
    <t>Financial contribution for the use of general practioner services within the area of Burnham</t>
  </si>
  <si>
    <t>Financial contribution for the use of hospital or community health care facilities within the District of Maldon</t>
  </si>
  <si>
    <t>When the medical facility is open</t>
  </si>
  <si>
    <t xml:space="preserve">The medical practionicer must be available between 9 and 5 in perpuity.  </t>
  </si>
  <si>
    <t>On site at a time in writing with the LPA must be determined prior to the occupation of the first unit.</t>
  </si>
  <si>
    <t xml:space="preserve">Provision of a medical facility as per the planning permission shall be built. </t>
  </si>
  <si>
    <t>The details of the bridleway to be agreed in writing by the Council prior to the occupation of the 80th Open Market Dwelling.</t>
  </si>
  <si>
    <t xml:space="preserve">To support the local network </t>
  </si>
  <si>
    <t>Bridleway provision</t>
  </si>
  <si>
    <t>When the strategy is implemented</t>
  </si>
  <si>
    <t>Submit a marketing strategy for the sale of the dwellings - 3 months within the district and a monthly schedule of sales to be sent to the Council.</t>
  </si>
  <si>
    <t>Marketing</t>
  </si>
  <si>
    <t>Land North West of 2 Maldon Road Burnham on Crouch (phase 1)</t>
  </si>
  <si>
    <t>When the first jobs are advertised.</t>
  </si>
  <si>
    <t>Submit a strategy for employment on the site.  Jobs to be advertised in Burnham for a week then the District then wider.  4 training jobs on the site.</t>
  </si>
  <si>
    <t>Employment</t>
  </si>
  <si>
    <t>Commence planting no later than the season following the first occupation of a dwelling.</t>
  </si>
  <si>
    <t xml:space="preserve">AH Scheme </t>
  </si>
  <si>
    <t>To meet housing needs</t>
  </si>
  <si>
    <t xml:space="preserve">To prevent persons under the age of 55 from occupying identified accommodation </t>
  </si>
  <si>
    <t>Age Restriction</t>
  </si>
  <si>
    <t>AH Scheme prior to occupation, commuted sum prior to occupation of 15th market dwellings</t>
  </si>
  <si>
    <t>To meet housing needs for the acquistion of affordable housing within the District</t>
  </si>
  <si>
    <t>Full planning application for (1) the development of 41 homes, amenity space and a revised vehicular access from the Burnham Road, and (2) a new village hall and associated infrastructure, (no change is proposed to the existing village hall access)</t>
  </si>
  <si>
    <t>16/00299/FUL</t>
  </si>
  <si>
    <t>Latchingdon</t>
  </si>
  <si>
    <t>Althorne</t>
  </si>
  <si>
    <t>Land North Of Latchingdon Bowls Club, Burnham Road, Latchingdon Essex</t>
  </si>
  <si>
    <t>Prior to occupation of any dwellings</t>
  </si>
  <si>
    <t>Village hall redevelopment</t>
  </si>
  <si>
    <t>Village Hall</t>
  </si>
  <si>
    <t>Prior to the occupation of the first dwelling &amp; prior to occupation of 33rd dwelling.</t>
  </si>
  <si>
    <t>Surface water drainage system</t>
  </si>
  <si>
    <t>Sports pitches upgrade</t>
  </si>
  <si>
    <t>Prior to the occupation of the first dwelling the management plan and spec.  Must be laid out prior to the occupation of the 33rd dwelling.</t>
  </si>
  <si>
    <t>Provision of open space</t>
  </si>
  <si>
    <t>50% Prior to occupation and remaining 50% prior to occupation of 22 dwellings</t>
  </si>
  <si>
    <t xml:space="preserve">can be used for Early, Primary and Secondary </t>
  </si>
  <si>
    <t>On going</t>
  </si>
  <si>
    <t>Forming a committee</t>
  </si>
  <si>
    <t>SMAJCC</t>
  </si>
  <si>
    <t>Variation of conditions 13 &amp; 14 on approved planning permission FUL/MAL/09/00250 (Re-instatement of airfield and erection of 2no. aircraft hangers to match former buildings on site)</t>
  </si>
  <si>
    <t>17/01071/FUL</t>
  </si>
  <si>
    <t>Cold Norton</t>
  </si>
  <si>
    <t>Stow Maries Great War Aerodrome, Hackmans Lane, Purleigh, Essex CM3 6RN</t>
  </si>
  <si>
    <t>Within 28 days of the issue of a planning consent</t>
  </si>
  <si>
    <t>Monitoring the performance of the obligations pursuant to this agreement</t>
  </si>
  <si>
    <t>Revised planning permission</t>
  </si>
  <si>
    <t>Revocation</t>
  </si>
  <si>
    <t>Erection of new bungalow and change of use of  land to C3</t>
  </si>
  <si>
    <t>13/00595/ful &amp;
17/01251/ful</t>
  </si>
  <si>
    <t>Asheldham</t>
  </si>
  <si>
    <t>The Rest,Southminster Road, Asheldham Essex CM0 7DZ</t>
  </si>
  <si>
    <t>Unknown</t>
  </si>
  <si>
    <t xml:space="preserve">No trigger </t>
  </si>
  <si>
    <t>Vary agreement dated 27/11/1989</t>
  </si>
  <si>
    <t>Erection of new units to form 22 - 1 and 2 bedroomed sheltered accommodation units with warden's flat and common lounge</t>
  </si>
  <si>
    <t>MAL/139/89</t>
  </si>
  <si>
    <t>Guernsey Court, Spital Road, Maldon</t>
  </si>
  <si>
    <t>Provide LBC</t>
  </si>
  <si>
    <t>LBC</t>
  </si>
  <si>
    <t>Heritage Partnership Agreement between trustees of Stow Maries Aerodrome, Maldon District Council and English Heritage</t>
  </si>
  <si>
    <t>14/00783/HPA</t>
  </si>
  <si>
    <t>LBC Agreement</t>
  </si>
  <si>
    <t>Stow Maries Aerodrome, Hackmans Lane, Purleigh</t>
  </si>
  <si>
    <t>Use of the development</t>
  </si>
  <si>
    <t>Proposed conversion of previously approved garage into granny annexe</t>
  </si>
  <si>
    <t>01/00627/FUL</t>
  </si>
  <si>
    <t>Riversdale House Fambridge Road North Fambridge Chelmsford Essex CM3 6NT</t>
  </si>
  <si>
    <t>Erection of general purpose agricultural building to Vineyard (amended proposal)</t>
  </si>
  <si>
    <t>17/00130/FUL</t>
  </si>
  <si>
    <t>Land On The East Side Hazeleigh Hall Lane Woodham Mortimer Essex</t>
  </si>
  <si>
    <t>Prior to commencment</t>
  </si>
  <si>
    <t>Maldon North</t>
  </si>
  <si>
    <t>Acces road and paths</t>
  </si>
  <si>
    <t>Residential development of 18 houses and flats</t>
  </si>
  <si>
    <t>92/00309/FUL</t>
  </si>
  <si>
    <t>Old Gas Work Site High Street Maldon Essex</t>
  </si>
  <si>
    <t>Available for use by the public</t>
  </si>
  <si>
    <t>Parking</t>
  </si>
  <si>
    <t>Within 14 days of demand</t>
  </si>
  <si>
    <t>Monitoring impact of the development</t>
  </si>
  <si>
    <t>Monitoring Environment</t>
  </si>
  <si>
    <t>Proposed spillways within bund and alterations to south-east corner in mooring</t>
  </si>
  <si>
    <t>92/00649/FUL</t>
  </si>
  <si>
    <t>West Wick Marina Ltd (Salt Marshes) Church Road North Fambridge Chelmsford Essex CM3 6LP</t>
  </si>
  <si>
    <t>On demand</t>
  </si>
  <si>
    <t>Monitoring the environmental impact of the development</t>
  </si>
  <si>
    <t>Installation of barrier to protect marsh from erosion</t>
  </si>
  <si>
    <t>91/00929/FUL</t>
  </si>
  <si>
    <t>Salt Marshes Church Road North Fambridge Essex</t>
  </si>
  <si>
    <t>Provision of Parking facilities</t>
  </si>
  <si>
    <t>Erection of motorists' centre for sale and fitting of tyres exhausts  brakes and other fast-fit motorist repairs plus formation of 27 car parking spaces on adjacent land</t>
  </si>
  <si>
    <t>96/00310/FUL</t>
  </si>
  <si>
    <t>Land Adjacent The Old Iron Works Fullbridge Maldon Essex CM9 4LE</t>
  </si>
  <si>
    <t>1992/93</t>
  </si>
  <si>
    <t>Maldon South</t>
  </si>
  <si>
    <t>Provision of further carparking facilities</t>
  </si>
  <si>
    <t xml:space="preserve"> Demolition of existing brick outbuildings and construction of 3 storey office building</t>
  </si>
  <si>
    <t>92/00170/FUL</t>
  </si>
  <si>
    <t>Site Adjoining 1A Fambridge Road Maldon Essex</t>
  </si>
  <si>
    <t>Change of use of former retail units to self contained holiday accommodation</t>
  </si>
  <si>
    <t>05/00896/FUL</t>
  </si>
  <si>
    <t>Retail Units B , C And D 63 High Street Maldon Essex CM9 5EP</t>
  </si>
  <si>
    <t>1990/91</t>
  </si>
  <si>
    <t>Improvement and/or enlargement of the said car parking facilities</t>
  </si>
  <si>
    <t>Demolish covered way at rear of White Horse public house and erect two storey building</t>
  </si>
  <si>
    <t>91/00156/FUL</t>
  </si>
  <si>
    <t>18-19 Edwards Walk Maldon Essex CM9 5PS</t>
  </si>
  <si>
    <t>Improvement and enlargement of car parking facilities</t>
  </si>
  <si>
    <t>New ground and first floor extension to rear of existing unit  fitting out works</t>
  </si>
  <si>
    <t>90/01021/FUL</t>
  </si>
  <si>
    <t>56 High Street Maldon Essex CM9 5PN</t>
  </si>
  <si>
    <t>Regular Maintenance of certain trees</t>
  </si>
  <si>
    <t>open Space</t>
  </si>
  <si>
    <t>Alterations to dwelling</t>
  </si>
  <si>
    <t>94/00216/FP</t>
  </si>
  <si>
    <t>21 Market Hill Maldon Essex CM9 4PZ</t>
  </si>
  <si>
    <t>1999/20</t>
  </si>
  <si>
    <t>unknown</t>
  </si>
  <si>
    <t>Mayland</t>
  </si>
  <si>
    <t>Towards highway works in the vicinity of Nipsells Chase</t>
  </si>
  <si>
    <t>Proposed residential development</t>
  </si>
  <si>
    <t>99/00431/OUT</t>
  </si>
  <si>
    <t>Land Off Smiths Avenue Mayland Southminster Essex</t>
  </si>
  <si>
    <t>Within 12 months of the completion of the first sales of a new unit</t>
  </si>
  <si>
    <t>Green land for public use</t>
  </si>
  <si>
    <t>Open space</t>
  </si>
  <si>
    <t>Demolition of existing studio flat  garages and car ports. Erection of one and two bedroom dwellings with car parking, conversion of 2 existing flats to a single unit. Improve highways access. Provision of landscaped public open space. Revised details of infill unit adjacent to Hill flats.</t>
  </si>
  <si>
    <t>90/00422/FUL</t>
  </si>
  <si>
    <t>33 - 49 Market Hill Maldon Essex</t>
  </si>
  <si>
    <t>Highways improvement work in the vicinity of the development</t>
  </si>
  <si>
    <t>Demolition of existing factory and erection of 58 No dwellings and refurbishment</t>
  </si>
  <si>
    <t>91/00970/FUL</t>
  </si>
  <si>
    <t>EEV Ltd Gate Street Maldon Essex</t>
  </si>
  <si>
    <t>Employment scheme</t>
  </si>
  <si>
    <t>Change of use of premises from retail use (A1) into a public house (A4).  Alterations to existing building, including formation of an internal mezzanine floor to accommodate kitchen; provision of mechanical equipment; new hoist in brick shaft to rear elevation; erection of 2m high fence, application of film to windows as indicated on drawings; infill of 2 no. existing windows to rear elevation; re-opening of arched doorway to front elevation and insertion of timber door in same and various internal alterations as indicated on the drawings.</t>
  </si>
  <si>
    <t>12/00609/FUL</t>
  </si>
  <si>
    <t>43 - 45 High Street Maldon Essex CM9 5PF</t>
  </si>
  <si>
    <t>Extension of railway track creation of storage area and change of use of two buildings</t>
  </si>
  <si>
    <t>93/00054/FUL</t>
  </si>
  <si>
    <t xml:space="preserve"> Burnham North</t>
  </si>
  <si>
    <t>Mangapp Farm Mangapp Chase Burnham-On-Crouch Essex CM0 8QQ</t>
  </si>
  <si>
    <t>Landscape and woodland scheme</t>
  </si>
  <si>
    <t>Erection of nine residential dwellings including new access road and associated highway works and alterations to the existing access to Hall Farm</t>
  </si>
  <si>
    <t>99/00664/FUL</t>
  </si>
  <si>
    <t>Goldhanger</t>
  </si>
  <si>
    <t>Tolleshunt D'Arcy</t>
  </si>
  <si>
    <t>Hall Farm 5 Church Street Goldhanger Maldon Essex CM9 8AS</t>
  </si>
  <si>
    <t>Highways improvement work</t>
  </si>
  <si>
    <t>One way traffic order</t>
  </si>
  <si>
    <t>Proposed residential development of 7 no. detached houses and garages</t>
  </si>
  <si>
    <t>00/00003/FUL</t>
  </si>
  <si>
    <t>Bradwell-on-Sea</t>
  </si>
  <si>
    <t>R/O The Queens Head P.H.  Maldon Road Bradwell on Sea Southminster Essex</t>
  </si>
  <si>
    <t>Visibility Splay</t>
  </si>
  <si>
    <t>Proposed vehicular crossing</t>
  </si>
  <si>
    <t>99/00686/FUL</t>
  </si>
  <si>
    <t>Stow Maries</t>
  </si>
  <si>
    <t>Gladwin Woodham Road Stow Maries Chelmsford Essex CM3 6SA</t>
  </si>
  <si>
    <t>Footpath</t>
  </si>
  <si>
    <t>Proposed detached dwelling house and garage</t>
  </si>
  <si>
    <t>01/00151/FUL</t>
  </si>
  <si>
    <t>58 South Street Tillingham Southminster Essex  CM0 7TH</t>
  </si>
  <si>
    <t>Planning conditions</t>
  </si>
  <si>
    <t>Erection of 4no. two bedroom and 4no. three bedroom dwellings</t>
  </si>
  <si>
    <t>96/00008/FUL &amp;  93/00303/OUT</t>
  </si>
  <si>
    <t>Site Of 22 Marsh Road Tillingham Southminster Essex CM0 7SZ</t>
  </si>
  <si>
    <t>Highways agreement</t>
  </si>
  <si>
    <t>Proposed residential development  replacement workshop/laundrette and community centre with recreation/amenity land</t>
  </si>
  <si>
    <t>98/00113/OUT</t>
  </si>
  <si>
    <t>St Lawrence</t>
  </si>
  <si>
    <t>St Lawrence Caravan Park Main Road St Lawrence  Southminster Essex CM0 7LS</t>
  </si>
  <si>
    <t>Following the commencment of the development</t>
  </si>
  <si>
    <t>Landscaping</t>
  </si>
  <si>
    <t>Construction of estate roads and provision of landscaping and use of land for industrial/business purposes</t>
  </si>
  <si>
    <t>98/00944/FUL</t>
  </si>
  <si>
    <t>Mundon</t>
  </si>
  <si>
    <t xml:space="preserve">Mapledean Works And Land Adjacent Maldon Road Latchingdon Chelmsford Essex </t>
  </si>
  <si>
    <t>Estate Roads</t>
  </si>
  <si>
    <t>First avaliable season following commencment of the development</t>
  </si>
  <si>
    <t>Provision of landscaped Yellow Land</t>
  </si>
  <si>
    <t>Erection of 25 detached houses (in conjunction with payment of commuted sum)  change of use of land for informal recreation/landscaping and land for formal recreation and dedication</t>
  </si>
  <si>
    <t>96/00289/OUT</t>
  </si>
  <si>
    <t>Land West Of The Drive Mayland Chelmsford Essex CM3 6GT</t>
  </si>
  <si>
    <t>Provision of green land</t>
  </si>
  <si>
    <t>2018/19</t>
  </si>
  <si>
    <t>Prior to disposal of the Red Land or occupation of any dwelling, whichever shall first occur</t>
  </si>
  <si>
    <t>Provision of community hall car park</t>
  </si>
  <si>
    <t>00/00045/OUT</t>
  </si>
  <si>
    <t>Tolleshunt Knights</t>
  </si>
  <si>
    <t>Forge Garage 2 D'Arcy Road Tolleshunt Knights Essex</t>
  </si>
  <si>
    <t>Residential development comprising 25 detached houses and three elderly person bungalows 4</t>
  </si>
  <si>
    <t>96/00501/FUL</t>
  </si>
  <si>
    <t xml:space="preserve">Land Off Victoria Road Cold Norton Maldon Essex </t>
  </si>
  <si>
    <t>Prior to construction</t>
  </si>
  <si>
    <t>Improvements of highways to support the development (Highways works agreement)</t>
  </si>
  <si>
    <t>Residential development comprising 25 detached houses and three elderly person bungalows 3</t>
  </si>
  <si>
    <t>2005/06</t>
  </si>
  <si>
    <t>Prior commencement</t>
  </si>
  <si>
    <t>Funding the provision of any  affordable housing within the area of the Maldon District</t>
  </si>
  <si>
    <t>Redevelopment of the existing site for the erection of 54 sheltered apartments plus house managers accomodation with associated car parking and landscaping.</t>
  </si>
  <si>
    <t>04/00626/FUL</t>
  </si>
  <si>
    <t>36 Spital Road Maldon Essex CM9 6EB</t>
  </si>
  <si>
    <t>Erect terrace of three cottages to provide affordable housing and form access onto Kitchener Road</t>
  </si>
  <si>
    <t>04/00739/OUT</t>
  </si>
  <si>
    <t>Land Adjacent Margern Kitchener Road North Fambridge Maldon Essex CM3 6NJ</t>
  </si>
  <si>
    <t>56 residential units comprising 4x1 bed apartments within existing building, 5x2 bed houses, 10x3 bed town houses, 13x1 bed apartments, 14x2 bed apartments and 10x3 bed apartments; 1 new class A1 retail unit, 3 new class A1/A2 retail units and one new class A1/A2/A3 feature retail unit; change of use of existing showroom to 2 class A1 retail units including new shopfront</t>
  </si>
  <si>
    <t>04/00941/FUL</t>
  </si>
  <si>
    <t>Quest Motors 127 - 129 High Street Maldon Essex CM9 5BS</t>
  </si>
  <si>
    <t>Prior to Occupation</t>
  </si>
  <si>
    <t>Demolition of sheltered accommodation complex and erection of twenty two flats</t>
  </si>
  <si>
    <t>06/00548/FUL &amp;    07/00816/FUL</t>
  </si>
  <si>
    <t>Site Of Charter House 82 - 108 Wantz Road Maldon Essex CM9 5DT</t>
  </si>
  <si>
    <t>Use of Business units</t>
  </si>
  <si>
    <t>Install roadway and construct 11 No. industrial units</t>
  </si>
  <si>
    <t>07/00851/FUL</t>
  </si>
  <si>
    <t>Southminster West Business Park Scotts Hill Southminster Essex</t>
  </si>
  <si>
    <t>Demolition of 8 existing houses. Construction of 17, two and three bedroom houses with parking and landscaping.</t>
  </si>
  <si>
    <t>10/00951/FUL</t>
  </si>
  <si>
    <t xml:space="preserve"> Tolleshunt D'Arcy</t>
  </si>
  <si>
    <t>2 - 16 Maldon Road Goldhanger Essex CM9 8BA</t>
  </si>
  <si>
    <t>Provision of affordable housing</t>
  </si>
  <si>
    <t>Erection of 10 dwellings for 100% affordable housing including parking and associated landscaping</t>
  </si>
  <si>
    <t>11/00739/FUL</t>
  </si>
  <si>
    <t>Tollesbury West</t>
  </si>
  <si>
    <t>Land Adjacent 47 Station Road Tollesbury Essex</t>
  </si>
  <si>
    <t>Use of commercial building</t>
  </si>
  <si>
    <t>Two detached 3 bedroomed chalet style dwellings with garages and change of use of land to residential</t>
  </si>
  <si>
    <t>12/00525/FUL &amp; 13/00733/ful</t>
  </si>
  <si>
    <t xml:space="preserve"> Rudley Oaks Chelmsford Road Purleigh Essex CM3 6QP</t>
  </si>
  <si>
    <t>Information on commencment</t>
  </si>
  <si>
    <t>2no. wheelchair-accessible single storey two bed semi-detached dwellings</t>
  </si>
  <si>
    <t>12/00687/FUL</t>
  </si>
  <si>
    <t>Club House St Giles Crescent Maldon Essex CM9 6HS</t>
  </si>
  <si>
    <t>Within 18 months of commencement</t>
  </si>
  <si>
    <t>To provide recreational amenity and facility</t>
  </si>
  <si>
    <t>Proposed development comprising housing (including affordable housing 1.3 acres)  business park public open space and associated highway works</t>
  </si>
  <si>
    <t>96/00655/out</t>
  </si>
  <si>
    <t>Land South Of Queen Street Southminster Essex</t>
  </si>
  <si>
    <t>southminster</t>
  </si>
  <si>
    <t>To support the development</t>
  </si>
  <si>
    <t>Prior to occupation of 51st dwelling</t>
  </si>
  <si>
    <t>To meet the housing needs</t>
  </si>
  <si>
    <t>Improvement works at junction of spital/fambridge roads</t>
  </si>
  <si>
    <t>Demolition of existing commercial garage. Erection of 7 no. two storey houses, 7 no. two/three storey flats, ground floor retail/office unit (A2/B1) and parking area and form new vehicular access</t>
  </si>
  <si>
    <t>01/01153/ful</t>
  </si>
  <si>
    <t>S106/S278</t>
  </si>
  <si>
    <t>Maldon North West</t>
  </si>
  <si>
    <t>Dovercourt Motors Site Junction Of Fambridge Road/ Spital Road Maldon Essex</t>
  </si>
  <si>
    <t>2003/04</t>
  </si>
  <si>
    <t>Highway's improvement in the vicinity of the development</t>
  </si>
  <si>
    <t>Non-compliance with condition 12 of planning permission reference FUL/MAL/02/00185 which relates to the residential development of the site.</t>
  </si>
  <si>
    <t>02/01348/ful &amp; 02/00185/ful</t>
  </si>
  <si>
    <t>Former Dovercourt Motors Site (West Side) Spital Road Maldon Town Maldon Essex</t>
  </si>
  <si>
    <t>Development of land for residential and open space use together with extension of Maldon by-pass, site access and site contouring associated with development</t>
  </si>
  <si>
    <t>92/00703/out</t>
  </si>
  <si>
    <t>Heybridge West</t>
  </si>
  <si>
    <t>Elms Farm, Land South Of Holloway Road Heybridge Maldon Essex</t>
  </si>
  <si>
    <t>Within three years of the operative date or occupation of 100 dwellings whichever sooner</t>
  </si>
  <si>
    <t xml:space="preserve">Use by public as footpath and cycle way, financial contribution towards the costs of the extension of the footpath </t>
  </si>
  <si>
    <t>School for ECC</t>
  </si>
  <si>
    <t>Within 18 Months of the operative date</t>
  </si>
  <si>
    <t>Use by the general public</t>
  </si>
  <si>
    <t>Community Centre</t>
  </si>
  <si>
    <t>Prior to occupation off 300th dwelling</t>
  </si>
  <si>
    <t>2009/10</t>
  </si>
  <si>
    <t>1. Transfer public open space area 1 (POS 1) prior to occupation of 100th dwelling or the second anniversary of the operative date whichever event or date be the sooner.  2. Transfer Public sope space (POS2) within three years of operative date. 3. Transfer public open space -incoporate landscape lake, (POS 3) within 3 years of operative date</t>
  </si>
  <si>
    <t>Sport and recreation</t>
  </si>
  <si>
    <t>Burnham</t>
  </si>
  <si>
    <t>Provision of a pedestrian crossing in the vicinity of the Site and associated statutory orders</t>
  </si>
  <si>
    <t>Demolition of existing petrol filling station and associated buildings and redevelopment to provide convenience store and carparking</t>
  </si>
  <si>
    <t>02/00922/ful</t>
  </si>
  <si>
    <t>Burnham South</t>
  </si>
  <si>
    <t>Garage 150 Station Road Burnham-On-Crouch Town Burnham-On-Crouch Essex</t>
  </si>
  <si>
    <t>Deposit payable upon completion of the agreement, carry out highway works prior to occupation</t>
  </si>
  <si>
    <t>Improvement works on highways S278</t>
  </si>
  <si>
    <t>Erection of 3 storey (B1) building and formation of external car parking.</t>
  </si>
  <si>
    <t>01/00520/ful</t>
  </si>
  <si>
    <t>Land Adj The Old Iron Works  Fullbridge Maldon Essex</t>
  </si>
  <si>
    <t>Erection of 17 dwellings with associated car parking</t>
  </si>
  <si>
    <t>02/01033/ful</t>
  </si>
  <si>
    <t>J Purdy And Son Builders Yard Square The Heybridge Maldon Essex</t>
  </si>
  <si>
    <t>2004/05</t>
  </si>
  <si>
    <t>Improvement of the publicly owned land at Elizabeth Way Heybridge or other similar publicly owned ladn in the locality of the site</t>
  </si>
  <si>
    <t>Provision of facilities provided for children resident outside the development</t>
  </si>
  <si>
    <t>Erect 4  houses and 12 flats, form new drive access onto Cross Road and lay out parking and amenity areas</t>
  </si>
  <si>
    <t>02/00599/ful</t>
  </si>
  <si>
    <t>84 - 88 Cross Road Maldon Town Maldon Essex</t>
  </si>
  <si>
    <t>2006/07</t>
  </si>
  <si>
    <t>To pay to the County Council on the date of this undertaken</t>
  </si>
  <si>
    <t>Improve public transport facilities in Heybridge</t>
  </si>
  <si>
    <t>Redevelopment of The Chalet Site for 124 dwellings. Public open space, landscaping, new highways and associated ancillary development.</t>
  </si>
  <si>
    <t>06/00482/ful</t>
  </si>
  <si>
    <t>Heybridge East</t>
  </si>
  <si>
    <t>Heybridge Hall Chalet Site Hall Road Heybridge Essex CM9 4NQ</t>
  </si>
  <si>
    <t>To enable the Council to procure the carrying out works of rebuilding and restoration to Hall Bridge</t>
  </si>
  <si>
    <t>Provision of motor cycle and bicycle stands in Heybridge</t>
  </si>
  <si>
    <t>Laying of tactile paving for road crossings in Heybridge</t>
  </si>
  <si>
    <t>To commence work no later than 30 September 2008</t>
  </si>
  <si>
    <t>To create new opportunity for coastal birds within heybridge hall lake</t>
  </si>
  <si>
    <t>New Island</t>
  </si>
  <si>
    <t>To commence work no later than 30 September 2009</t>
  </si>
  <si>
    <t>Management Works and Management plan for Heybridge Hall Lake habitats and species of nature conservation interest</t>
  </si>
  <si>
    <t>7 AH to be provided and transferred to Moat Homes or other RP , Prior to occupation of 40 Market Dwellings. 17 AH dwellings to be provided and transferred  prior to 60 market dwellings or prior to 29-Feb-2008 whichever is the later</t>
  </si>
  <si>
    <t>From occupation of the development</t>
  </si>
  <si>
    <t>Use of car park by public visiting town centre</t>
  </si>
  <si>
    <t>Tesco Car park</t>
  </si>
  <si>
    <t>Proposed extension to class A1 retail store</t>
  </si>
  <si>
    <t>07/01134/FUL &amp;       09/00457/ful</t>
  </si>
  <si>
    <t>Tesco Stores Ltd Fullbridge Maldon Essex CM9 4LE</t>
  </si>
  <si>
    <t>2008/09</t>
  </si>
  <si>
    <t>Prior to occupation of the development</t>
  </si>
  <si>
    <t>Towards the review of and improvement/replacement of the advanced directional signage within the vicinity of the Land to include the A414,b1018,B1022 and B1026</t>
  </si>
  <si>
    <t>Prior to Commencment</t>
  </si>
  <si>
    <t>Upgrading the existing rights of way along the western and northern side of the development as illustrated on plan 1</t>
  </si>
  <si>
    <t>Provision of or improvements to the crossing facilitties at the Tesco store access/Fullbridge Road roundabout, the A414/The causeway Roundabout and intervening section</t>
  </si>
  <si>
    <t>2010/11</t>
  </si>
  <si>
    <t xml:space="preserve">Tolleshunt D'Arcy </t>
  </si>
  <si>
    <t>highway measures and transporation measures in vicinity of unit H6 and N1/2</t>
  </si>
  <si>
    <t>Erection of detached building for general office and industrial uses within Class B1</t>
  </si>
  <si>
    <t>09/00572/FUL</t>
  </si>
  <si>
    <t>Unit H6 And N1/2 Beckingham Business Park Beckingham Street Tolleshunt Major Essex CM9 8LZ</t>
  </si>
  <si>
    <t>Beckingham Street</t>
  </si>
  <si>
    <t xml:space="preserve">towards a weight limit restriction of 7.5T on Bakers Lane &amp; Mill Lane and parking restrictions on Beckingham Street.  </t>
  </si>
  <si>
    <t>Demolition of existing industrial unit and construction of replacement units.</t>
  </si>
  <si>
    <t>10/00110/ful</t>
  </si>
  <si>
    <t>Tolleshunt Major</t>
  </si>
  <si>
    <t>15 Beckingham Business Park Beckingham Street Tolleshunt Major Essex CM9 8LZ</t>
  </si>
  <si>
    <t>2012/13</t>
  </si>
  <si>
    <t>Wycke Hill</t>
  </si>
  <si>
    <t>Implementation of a free standing Real Time Passenger Iformation Sign at the morrisons bus stop on Wycke Hill, Maldon</t>
  </si>
  <si>
    <t>Extension to existing supermarket with associated works to existing car park (Resubmission following previous refusal Ref: FUL/MAL/11/01041)</t>
  </si>
  <si>
    <t>12/00236/ful</t>
  </si>
  <si>
    <t>Morrisons Wycke Hill Maldon Essex CM9 6GG</t>
  </si>
  <si>
    <t>At the time of RMA to be submitted for approval and prior to commencement, prior to occupation open space land has been physically set out</t>
  </si>
  <si>
    <t>Recreational and amenity land to be enjoyed by memebers of the public</t>
  </si>
  <si>
    <t>Erect detached, semi-detached and terraced dwellings and flats and associated garages, lay out parking, amenity areas, estate roads, footpaths and landscaping</t>
  </si>
  <si>
    <t>12/00437/out</t>
  </si>
  <si>
    <t>Highway works - provision of new bus stop on B1018 to north of the site, continuation of the existing footway on the south side of the B1018</t>
  </si>
  <si>
    <t>Approved AH at the time of submission of RMA and prior to commencment. Prior to completing 50 market dwelling to commence constructing AH dwellings, prior to completing 80 market dwelling the AH units will be built and ready for occupation</t>
  </si>
  <si>
    <t>2017/18</t>
  </si>
  <si>
    <t>2015/16</t>
  </si>
  <si>
    <t>Provision of healthcare projects within the GP catchment area of southminster</t>
  </si>
  <si>
    <t>2014/15</t>
  </si>
  <si>
    <t>not applied</t>
  </si>
  <si>
    <t xml:space="preserve">Off site play space </t>
  </si>
  <si>
    <t>Open Space (LEAPS&amp;NEAPS)</t>
  </si>
  <si>
    <t>Provision of pedestrian linkages between northern boundary of site to scotts hill shown marked A on the plan and eastern boundary of the site to the public open space to the east as shown marked B on the plan</t>
  </si>
  <si>
    <t>Approve Affordable housing scheme prior to occupation.
Prior to occupation of 60th Market dwelling, AH on plot 50-87 will be completed and offered for transfer to RP, prior to occupation of 100th market dwelling, remaining AH units will complete and offered for transfer to RP</t>
  </si>
  <si>
    <t>Application for full planning permission for 180 homes (including 20 bungalows), new vehicular accesses onto Maldon Road, the spine road through the development, green space, and associated infrastructure.  Outline planning permission with all matters reserved (except for access) is sought for a 50-60 bed care home, a nursery school, 3.4 hectares of B1, B2 and B8 with 0.65 hectares of allotments.</t>
  </si>
  <si>
    <t>14/00356/ful</t>
  </si>
  <si>
    <t xml:space="preserve"> S2(i) Land Between Chandlers And Creeksea Lane Maldon Road Burnham-On-Crouch Essex</t>
  </si>
  <si>
    <t>All in TPI</t>
  </si>
  <si>
    <t>Prior to occupation of 100th dwelling</t>
  </si>
  <si>
    <t>Provision of recreational shelters and/or skateboarding facilities and/or towards access to other community facilities within the Parish of Burnham on crouch</t>
  </si>
  <si>
    <t>Prior to commencement Open Space Specification, management plan, SUDS specification, management plan and allotment specification to be submitted. Prior to occupation- Open space specification, management plan, SUDS specification, management plan and the Allotments specification to be approved -see agreement for full details</t>
  </si>
  <si>
    <t>Prior to occupation of 18 dwellings</t>
  </si>
  <si>
    <t>Burnham on Crouch &amp; Southminster</t>
  </si>
  <si>
    <t>Improvements works on the junction of B1010 and the B1021</t>
  </si>
  <si>
    <t>First Contribution prior to occupation of 18th dwelling, Second Contribution prior to occupation of 75th dwelling, Third Contribution prior to occupation of 140th dwelling</t>
  </si>
  <si>
    <t>Provision of nursery places at the existing nurseries in the Parish of Burnham or the provision of of a new early years and childcare centre in the Parish of Burnham</t>
  </si>
  <si>
    <t>2019/20</t>
  </si>
  <si>
    <t>15th July 2019 and 11th October 2021</t>
  </si>
  <si>
    <t>£40,480 ( forty thousand and four hundred and eighty pounds) to be paid prior to 18th occupation, remaining £27,000 (Twenty seven Thousand pounds) to be paid prior to occupation of 100th dwelling</t>
  </si>
  <si>
    <t>Provision of additional capacity at the health centre within Burnham on Crouch</t>
  </si>
  <si>
    <t>15th July 2019</t>
  </si>
  <si>
    <t>PUBSEC Index</t>
  </si>
  <si>
    <t>£56,000 to be paid prior to occupation of 18 dwellings, remaining £56,000 prior to occupation of 100 dwellings</t>
  </si>
  <si>
    <t>Towards the provision of additional capacity at the primary schools within the parishes of Burnham on crouch and southminster</t>
  </si>
  <si>
    <t xml:space="preserve">Prior to occupation of 10th market dwelling, 5 AH will be built, ready for occupation and transferred to Landlord, remaining 5 AH units wil be built and ready for occupation prior to occupation of last 9 market dwellings </t>
  </si>
  <si>
    <t>Erection of 34no 2, 3 and 4 bedroom houses with associated parking and access.</t>
  </si>
  <si>
    <t>07/00638/ful</t>
  </si>
  <si>
    <t>Land Off Teal Avenue Mayland Essex</t>
  </si>
  <si>
    <t>Prior to occupation of 12th Market dwelling</t>
  </si>
  <si>
    <t>Provision of a sports and community centre play area equipment and public art within the Parish of Mayland</t>
  </si>
  <si>
    <t>Open Space (Sports)</t>
  </si>
  <si>
    <t>Mayland and Southminster</t>
  </si>
  <si>
    <t>Provision of healthcare services to be used within GP catchment area of Mayland and Southminster</t>
  </si>
  <si>
    <t>Application for 60 bed single storey nursing home for frail elderly people in the later stages of dementia</t>
  </si>
  <si>
    <t>12/00452/out</t>
  </si>
  <si>
    <t>Land At Junction Of Steeple Road And Mill Road Mayland Essex</t>
  </si>
  <si>
    <t>BIS</t>
  </si>
  <si>
    <t>Highways repair</t>
  </si>
  <si>
    <t>Proposed upgrade of poultry unit including demolition of four existing poultry sheds, erection of five replacement poultry sheds, office and 3 service buildings with associated equipment.</t>
  </si>
  <si>
    <t>12/00613/ful</t>
  </si>
  <si>
    <t>Hawthorns Farm Grove Farm Road Tolleshunt D'Arcy Essex CM9 8JY</t>
  </si>
  <si>
    <t>Burnham On Crouch South</t>
  </si>
  <si>
    <t>Provision of facilities for the education of children between the age of 2 and 12 within 3 miles of the development</t>
  </si>
  <si>
    <t>Demolition of former Cefas Laboratory and construction of 7no. townhouses and 7no. detached houses. Change of use of land to residential.</t>
  </si>
  <si>
    <t>12/01062/ful</t>
  </si>
  <si>
    <t>Former Cefas Laboratory Remembrance Avenue Burnham-On-Crouch Essex CM0 8HA</t>
  </si>
  <si>
    <t>Various</t>
  </si>
  <si>
    <t>2020/21</t>
  </si>
  <si>
    <t>To use for affordable housing contributions purposes</t>
  </si>
  <si>
    <t>BCIS</t>
  </si>
  <si>
    <t>Identitiy  RP prior to commencement, Agree to transfer AH to RP prior to occupation of 3 Market dwellings, AH will be built and ready for occupation prior to occupation of 5 maket dwellings, contribution to be made prior to occupation of 7th market dwelling</t>
  </si>
  <si>
    <t>Outline planning application with some matters reserved for the residential development of 14 dwellings, garages and associated works.</t>
  </si>
  <si>
    <t>15/00267/OUT</t>
  </si>
  <si>
    <t>Wickham Bishops</t>
  </si>
  <si>
    <t>Land East Of Malone Cottage Maypole Road Wickham Bishops Essex</t>
  </si>
  <si>
    <t>At the time of submission of the reserved matters, approved by MDC prior to commencement, prior to occupation of 80% dwellings the Open space land will be physically set out on site</t>
  </si>
  <si>
    <t>Recreational and amenity facility for members of the public in perpetuity and the play area</t>
  </si>
  <si>
    <t>Erect 52 detached, semi-detached and terraced dwellings and flats, lay out parking, amenity areas, estate roads, footpaths and landscaping</t>
  </si>
  <si>
    <t>15/00396/OUT</t>
  </si>
  <si>
    <t>Land West Of Bridgemans Green Latchingdon Essex</t>
  </si>
  <si>
    <t>Highways works - provision of raised kerbs on the westbound bus stop on The Street, Latchingdon</t>
  </si>
  <si>
    <t>To enhance healthcare at the Trinity medical centre in Mayland</t>
  </si>
  <si>
    <t>AH scheme to be approved at the time of submission of RMA and prior to commencment, entered into agreement with RP prior to occupation of 5th market dwellings. Prior to occupation of 19th market dwellings the AH dwellings will be built and ready for occupation.</t>
  </si>
  <si>
    <t>AH scheme approved 3 months prior to commnecment, prior to occupation of 40% market dwellings, AH will be built and ready for occupation</t>
  </si>
  <si>
    <t>Outline planning application with all matters reserved for 10.No B1 office units and 20.No 2 bedroom apartments</t>
  </si>
  <si>
    <t>15/01261/out</t>
  </si>
  <si>
    <t xml:space="preserve"> The Old Engine Shed Station Road Maldon Essex CM9 4LQ</t>
  </si>
  <si>
    <t>Prescribe use of the land</t>
  </si>
  <si>
    <t>Re-siting of an Agricultural Workers Dwelling approved at FUL/MAL/14/01008</t>
  </si>
  <si>
    <t>16/00055/ful</t>
  </si>
  <si>
    <t>Land North West Of Stitches Farm Lower Chase Althorne Essex</t>
  </si>
  <si>
    <t>Prior to transfer or occupation the owner will enter into agreement with an approved body, prior to occupation of 5th market dwelling, AH will be built and ready for occuation</t>
  </si>
  <si>
    <t>Outline planning application for the provision of up to 13 dwellings, provision of public open space and a new vehicular access from Vicarage Court</t>
  </si>
  <si>
    <t>16/00105/out (see also 20/00102/res)</t>
  </si>
  <si>
    <t>Glebe Meadow Adjacent King Georges Field Pavilion Station Road Southminster Essex</t>
  </si>
  <si>
    <t>Approve at the time of RMA and prior to commencement, prior to occupation of 80% dwellings Amenity and open space have been physically set out</t>
  </si>
  <si>
    <t>On site open space for public and amenity land</t>
  </si>
  <si>
    <t>16/00105/out  (see also 20/00102/RES)</t>
  </si>
  <si>
    <t>Approved AH prior to commencement, prior to occupation of 5 Market dwellings, owners to entered into agreement with approved body, prior to occupation of 15 market dwellings, AH built and ready for occupation</t>
  </si>
  <si>
    <t xml:space="preserve">Residential development of 30 houses </t>
  </si>
  <si>
    <t>16/00289/out</t>
  </si>
  <si>
    <t>Land Opposite 34 Hall Road Great Totham Essex</t>
  </si>
  <si>
    <t>At the time of submission of the reserved matters, approved by MDC prior to commencement</t>
  </si>
  <si>
    <t>Amenity land to be enjoyed by members of the public</t>
  </si>
  <si>
    <t>Highways works</t>
  </si>
  <si>
    <t>Primary school and secondary school transport</t>
  </si>
  <si>
    <t>£40,000 prior to commencement, £40,000 prior to first occupation and £20,000 prior to 15th occupation</t>
  </si>
  <si>
    <t>To meet housing needs within the District</t>
  </si>
  <si>
    <t>Erection of 29 Later Living Retirement Apartments and communal facilities with associated access car parking and landscaping (Demolition of existing buildings)</t>
  </si>
  <si>
    <t>13/00257/ful</t>
  </si>
  <si>
    <t>Orth's Garage, Silsoe and Cranford, Fairfield Chase, Maldon Essex CM9 6AH</t>
  </si>
  <si>
    <t>Pay within 14 days of commencement</t>
  </si>
  <si>
    <t>Primary school transport costs</t>
  </si>
  <si>
    <t>Change of use of land and proposed development of 14No. 1,2,3,4 &amp; 5 bedroom dwellings and access drive</t>
  </si>
  <si>
    <t>13/00839/ful</t>
  </si>
  <si>
    <t>Land At Junction Of Maldon Road Church Street Goldhanger Essex</t>
  </si>
  <si>
    <t xml:space="preserve">Provision of secondary school places </t>
  </si>
  <si>
    <t>13/00839/FUL</t>
  </si>
  <si>
    <t>Prior to construction of 12 of the market dwellings, AH will be constructed and available for occupation</t>
  </si>
  <si>
    <t>Erection of 27 dwellings (including 9 Housing Association units) with associated garages, parking areas, gardens, access and amenity areas.</t>
  </si>
  <si>
    <t>13/00945/ful &amp; 12/00832/OUT</t>
  </si>
  <si>
    <t>94 South Street Tillingham Essex CM0 7TH</t>
  </si>
  <si>
    <t xml:space="preserve">To deposit the highways contribution prior to commencement </t>
  </si>
  <si>
    <t>Relocation of the No Entry signs and appropriate road markings as necessary in the vicinity of the site</t>
  </si>
  <si>
    <t>Proposed pair of semi-detached cottages with parking court on vacant land between existing dwellings</t>
  </si>
  <si>
    <t>13/01070/ful &amp; 16/00204/FUL</t>
  </si>
  <si>
    <t>Steeple</t>
  </si>
  <si>
    <t>Land Between South Green And Fairview Maldon Road, Steeple Essex</t>
  </si>
  <si>
    <t xml:space="preserve">Approval sought prior to commencement , prior to 90% occupation of market housing and 50% AH -Provide appropriate areas of open space </t>
  </si>
  <si>
    <t>Recereational and amenity facility for members of the public in perpetuity</t>
  </si>
  <si>
    <t>New accesses onto Witham and Tiptree Roads and the erection of 27 dwellings and associated estate roads, footpaths, garages, car parking spaces, public open space, foul and surface water drainage and landscaping.</t>
  </si>
  <si>
    <t>13/01151/ful</t>
  </si>
  <si>
    <t>Land Opposite Beech Green, Tiptree Road, Wickham Bishops, Essex</t>
  </si>
  <si>
    <t xml:space="preserve">Prior to commnecement </t>
  </si>
  <si>
    <t>Primary and Secondary pupils generated within the development</t>
  </si>
  <si>
    <t>Prior to completing 80th market dwellings, affordable housing will be constructed and available for occupation</t>
  </si>
  <si>
    <t>Creation of a new Northern Bypass/Link Road.  Conversion of Steeple Road to a cul-de-Sac. Residential development of approx. 3 hectares, for 94 houses in total, including 28 affordable houses, and all associated works.  The provision of new Public Open Space.  The allocation of 0.275 hectares of land reserved for the provision of a medical centre.</t>
  </si>
  <si>
    <t>14/00613/out</t>
  </si>
  <si>
    <t>Theedhams Farm, Steeple Road, Southminster, Essex CM0 7BD</t>
  </si>
  <si>
    <t>Prior to occupation travel pack information will be approved and provide information on occupation</t>
  </si>
  <si>
    <t>Residential Travel Pack</t>
  </si>
  <si>
    <t>Prior to commnecement - At the time of submission of the reserved matters the open space specification and management plan for approval, Prior to occupation of 35% of the market dwellings open space will be physically set out</t>
  </si>
  <si>
    <t>Provide recreational and amenity facility for members of the public</t>
  </si>
  <si>
    <t>The timeing and sequence of completion up to the commencement of maintenance period -Stage 1 Prior to occupation of first market dwelling, Stage 2 prior to occupation of the 40th Market Dwelling</t>
  </si>
  <si>
    <t>Reserved matter application to include the location of medical centre, obtain PP prior to commencement</t>
  </si>
  <si>
    <t>Provision of healthcare facilities within the parish of Southminster</t>
  </si>
  <si>
    <t>Health (Medical centre)</t>
  </si>
  <si>
    <t>Sum to be calculated on first occupation</t>
  </si>
  <si>
    <t>The school transport contribution towards secondary pupils to Burnham</t>
  </si>
  <si>
    <t>Deposit prior to occupation</t>
  </si>
  <si>
    <t>Provision of health care projects within the GP catchment area of southminster</t>
  </si>
  <si>
    <t>14/00613/OUT</t>
  </si>
  <si>
    <t>Vary the conditions set out in the grant of planning permission (09/00250/FUL Change of use to B1 use)</t>
  </si>
  <si>
    <t>UU -LBC Agreement</t>
  </si>
  <si>
    <t>Prior to occupation of 50% of market dwellings</t>
  </si>
  <si>
    <t>Erection of 131 dwellings with access from Park Drive, associated internal access roads, cycle ways/footpaths, garaging, parking, open space and landscaping.</t>
  </si>
  <si>
    <t>14/00581/ful</t>
  </si>
  <si>
    <t>£168,508 prior to commencement, £164,508 prior to occupation of first dwelling, £164,509 prior to occupation of 50% of the dwellings</t>
  </si>
  <si>
    <t>Early Years and Primary Education contribution - to meet pupil place demand arising from the development</t>
  </si>
  <si>
    <t>CPI</t>
  </si>
  <si>
    <t xml:space="preserve">Prior to occupation of 50% of the dwellings </t>
  </si>
  <si>
    <t>Improvement and enhancement of local equipped area (LEAP) in Promenade Park in Maldon</t>
  </si>
  <si>
    <t>Prior to occupation of the fisrt dwelling</t>
  </si>
  <si>
    <t>Health Care Contribution - To expand existing  or provide new general practioner medical surgeries that serve or will serve the resident within the development</t>
  </si>
  <si>
    <t xml:space="preserve"> S2(g) Land off Park Drive Maldon Essex</t>
  </si>
  <si>
    <t>Complete 50% AH prior to occupation of 60% Market Unit in respect of each phase, Complete 100% AH prior to occupation of 90% market units</t>
  </si>
  <si>
    <t>Outline application for up to 1000 dwellings, an employment area of 3.4 hectares (Use Classes B1, B2 and B8 uses), a local centre (Use Classes A1-A5, B1a, C2, C3, D1 and D2 uses), a primary school, two early years and childcare facilities, general amenity areas and formal open space including allotments, sports playing fields, landscaping, sustainable drainage measures including landscaped storage basins and SuDs features, vehicle accesses onto the existing highway network and associated infrastructure.</t>
  </si>
  <si>
    <t>14/01103/OUT</t>
  </si>
  <si>
    <t>S2(a) Land South Of Wycke Hill And Limebrook Way</t>
  </si>
  <si>
    <t>50% Prior to first occupation of a residential unit, remaining 50% prior to first occupation of the 250th residential unit</t>
  </si>
  <si>
    <t>South Maldon</t>
  </si>
  <si>
    <t>Provision of the youth facilities within and/or in the vicinity of the development</t>
  </si>
  <si>
    <t>First payment prior to commencement</t>
  </si>
  <si>
    <t>Travel Plan Monitoring fee -to review and monitor the travle plan</t>
  </si>
  <si>
    <t>Information pack promoting the benefits of  sustainable transport</t>
  </si>
  <si>
    <t>Prior to first occupation of the 300 th residential units to the east of the Maldon Wick Nature Reserve</t>
  </si>
  <si>
    <t>To meet the needs of Green Infrastructure</t>
  </si>
  <si>
    <t xml:space="preserve">Sports </t>
  </si>
  <si>
    <t>On first occupation the residential unit.  The funds are split into installments for a maximum period of fifteen consecutive years</t>
  </si>
  <si>
    <t>Improvement to public transport services to serve the Development</t>
  </si>
  <si>
    <t>Part of Reserved Matter Application -Prior to implementation of the phase in which the LAP LEAP or NEAP is to be included, details to be submitted and approved</t>
  </si>
  <si>
    <t>Maldon west</t>
  </si>
  <si>
    <t>LAP, LEAP and NEAP on site</t>
  </si>
  <si>
    <t>Transfer Allotment to LMO prior to  completion of the final residential unit on the phase of residential development adjacent to the Allotment Site</t>
  </si>
  <si>
    <t xml:space="preserve">Prior to or concurrently with first Reserved Matter application for approval of connection strategy, owner of western site will implement the Connection Strategy from the date of first occupation on the western site </t>
  </si>
  <si>
    <t>Connection Strategy - to facilitate the connection of the east and west area</t>
  </si>
  <si>
    <t>Draft brief - Prior to first occupation of a residential unit</t>
  </si>
  <si>
    <t>Arrangements for the on going management and maintenance of the development</t>
  </si>
  <si>
    <t>£100,000 on First Contribution, 30% prior to 235th residential unit, 30% prior to 405th residential unit and remaining balance on or before occupation of 575th residential unit</t>
  </si>
  <si>
    <t>Construction of South Maldon Relief Road (SMRR)</t>
  </si>
  <si>
    <t>50% contribution Prior to first occupation of the 150th Residential Unit and remaining 50% contribution prior to first occupation of 660th Residential unit</t>
  </si>
  <si>
    <t>B1018 Langford Road/Heybridge Approach Works</t>
  </si>
  <si>
    <t>B1018 Heybridge Approach/A414 Roundabout Works</t>
  </si>
  <si>
    <t>Prior to first occupation of 150th Residential Unit</t>
  </si>
  <si>
    <t>A414 Oak Corner Junction works</t>
  </si>
  <si>
    <t xml:space="preserve">Prior to first occupation of 150th residential unit </t>
  </si>
  <si>
    <t>Health Care Facilities Contribution - improvements to health care facilities within the vicinity of the site including the improvements of Longfield Medical Centre and Blackwater Medical Centre or such other facilities</t>
  </si>
  <si>
    <t>Prior to the First Occupation of the residential unit - notify ECC whether owner will construct the facility, see education schedule for details</t>
  </si>
  <si>
    <t>Education site B - Early years and child care facility Western Site</t>
  </si>
  <si>
    <t>Endeavour to secure all necessary consent prior to the 20th occupation of a residential units on the Eastern Sites</t>
  </si>
  <si>
    <t>Education Site A - Primary school, Early Years and Childcare Facility Eastern Site</t>
  </si>
  <si>
    <t>15% contributions on or prior to Commencement, 30% contribution prior to occupation of 5% of residential dwellings (17th unit), 30% contribution prior to occupation of 15% of the residential dwellings (50th unit), remaining 25% of contribution prior to occupation of 23.5% of residential units (79th unit)</t>
  </si>
  <si>
    <t>Early Years and childcare, Primary and Secondary Education contribution Western Site</t>
  </si>
  <si>
    <t>Upon commencement of development</t>
  </si>
  <si>
    <t>Monitoring and reviewing compliance with this deed</t>
  </si>
  <si>
    <t>£.0.00</t>
  </si>
  <si>
    <t>5% Prior to commencement, 10% prior to Occupation of 5% Residential dwellings (34th unit), 40% prior to Occupation of 15% of residential dwellings (100th unit) , 40% Prior to occupation of 23.5% of residential dwellings (157th unit), 5% prior to Occupation of 32% Residential dwellings (214th unit)</t>
  </si>
  <si>
    <t>Early Years and childcare, Primary and Secondary Education contribution on Eastern Site</t>
  </si>
  <si>
    <t>Prior to occupation of 50% market dwelling, 50% affordable housing will be provided as approved,  100% affordable housing to be provided prior to occupation of 80% market dwelling</t>
  </si>
  <si>
    <t>Outline planning application with all matters reserved other than access for a residential development of  84 dwellings, with associated public open space and infrastructure.</t>
  </si>
  <si>
    <t>14/00990/OUT</t>
  </si>
  <si>
    <t>S2(e)Land North of Holloway Road, Heybridge, Essex</t>
  </si>
  <si>
    <t>Prior to occupation of 65th market dwelling</t>
  </si>
  <si>
    <t>Within Heybridge</t>
  </si>
  <si>
    <t>Provision of a shelter for use by local teenagers; a skateboard facility and access to shared community facilities provided within the area of th eparish heybridge</t>
  </si>
  <si>
    <t>Outline planning application with all matters reserved other than access for a residential development of up to 100 dwellings, with associated public open space and infrastructure.</t>
  </si>
  <si>
    <t>SUDS Management t Scheme o be approved prior to commencement, SUDS certification prior to occupation</t>
  </si>
  <si>
    <t>Provision of SUDS</t>
  </si>
  <si>
    <t>Prior to commencement, submit Open space land plan and Open space specification, the open space management plan and details of the management company to the council for approval, Prior to occupation of 80% of the dwellings Open space land has physically been put in</t>
  </si>
  <si>
    <t>North Heybridge</t>
  </si>
  <si>
    <t>Amenity Areas to be utilised as amenity areas in accordance of the agreement</t>
  </si>
  <si>
    <t>NEAPS and LEAPS contribution to wards the provision of of NEAPS and LEAPS within the area of the North Heybridge Garden Suburbs</t>
  </si>
  <si>
    <t>Allotments Contribution towards the provision of allotment gardens within the area of the North Heybridge Garden Suburbs</t>
  </si>
  <si>
    <t>Prior to commencement, submit Open space land plan and Open space specification, the open space management plan and details of the management company to the council for approval, Prior to occupation of 80% of the dwellings Open space  land has physically set out on site</t>
  </si>
  <si>
    <t>Provision and maintenance of open space</t>
  </si>
  <si>
    <t>Capital expenditure to provide new medical healthcare facilities or improve and/or increase the provision (or capacity) of existing medical health care facilitiies to serve the North Heybridge Garden Suburb</t>
  </si>
  <si>
    <t>Prior occupaton of 70% dwellings, 20% highways deposits and pay 20% highways contribtuion prior to first occupation of 70% of dwellings, prior to occupation of 90% of dwellings deposit of 80% of HC and pay 80% prior to first occupation of 90% dwellings</t>
  </si>
  <si>
    <t>Provision of improvments to the public transport service and infrasructure to serve North Heybridge Garden Suburbs</t>
  </si>
  <si>
    <t>Improvements works to the B1018 Langford Road/Heybridge Approach and/or B1018 Langford Road/Heybridge Approach/A414 Roundabout junction and/or A414 Oak Corner junction and/ or North Heybridge Relief Road</t>
  </si>
  <si>
    <t>10% deposit prior to occupation, 10%  payment prior to 1st occupation, 40% deposit prior to occupation of 10% of the dwellings, 40% payment prior to 1st occupation of 10% of the dwellings. 50% deposit prior to occupation of 50% of the dwellings, 50% payment prior to first occupation of 50% of the dwellings</t>
  </si>
  <si>
    <t>Heybridge Garden Subuarb</t>
  </si>
  <si>
    <t>Early Years and childcare, Primary and Secondary Education contribution</t>
  </si>
  <si>
    <t>Outline planning application with all matters reserved other than access for a residential development of 84 dwellings, with associated public open space and infrastructure.</t>
  </si>
  <si>
    <t>S2(e) Land North of Holloway Road, Heybridge, Essex</t>
  </si>
  <si>
    <t>Outline application for seven dwellings.</t>
  </si>
  <si>
    <t>14/00723/OUT</t>
  </si>
  <si>
    <t>Poultry House, Land at Spital Road, Maldon</t>
  </si>
  <si>
    <t>Prior to occupation of 75% market  housing units on any phase of development, 75% AH will be constructed and transferred to Registered Provider, Prior to occupation of 95% MH all of AH located and Phase of development</t>
  </si>
  <si>
    <t>Up to 80 dwellings, land for the provision of a local shop (Class A1) and ancillary infrastructure, open space and access.</t>
  </si>
  <si>
    <t>14/00845/OUT</t>
  </si>
  <si>
    <t>Land at Southminster Road, Burnham-on-Crouch</t>
  </si>
  <si>
    <t>Approving the scheme prior to commencement, prior to occupation of 50% of the dwellings on any phase of development, open space to be located on that phase, prior to occupation of 75% of the dwellings, open space management entity to be transferred</t>
  </si>
  <si>
    <t>To be used by general public</t>
  </si>
  <si>
    <t>Southminster Road</t>
  </si>
  <si>
    <t>towards the cost of making and Implementation of a road traffic regulation</t>
  </si>
  <si>
    <t>Prior to occupation of 50% of the dwellings Pedestrian and Cycle Link will be constructed</t>
  </si>
  <si>
    <t>Pedestrian/cycle link</t>
  </si>
  <si>
    <t>15/10/2020, 22/6/21</t>
  </si>
  <si>
    <t>Health care services to serve the development within Burnham on Crouch</t>
  </si>
  <si>
    <t>Land at Southminster Road, Burnham-on-Crouch (Land opposite Chapel)  (Matthew Homes)</t>
  </si>
  <si>
    <t>Prior to occupation and no later than 16 weeks following final approval by ECC</t>
  </si>
  <si>
    <t>Hybrid application (part full/part outline) comprising demolition of existing buildings and redevelopment of site to provide foodstore, non food retail units incorporating flexible A1/A3 component, together with hotel; access, servicing, vehicle and cycle parking, hard and soft landscaping and associated works . Full consent is sought for the retail element; outline consent for the hotel.</t>
  </si>
  <si>
    <t>14/00861/FUL</t>
  </si>
  <si>
    <t>Brooks Bros &amp; Land adj The Causeway, Maldon</t>
  </si>
  <si>
    <t>To restrict the Land</t>
  </si>
  <si>
    <t xml:space="preserve">Demolition of existing barn and erection of a new single dwelling, including new access onto Plains Road and change of use of land to residential (class C3) (amendment to and repositioning of dwelling approved under reference 13/00072/FUL onto adjacent paddock) </t>
  </si>
  <si>
    <t>14/00887/FUL</t>
  </si>
  <si>
    <t>Pennyloaf House/Lawns Farm, Plains Road, Great Totham</t>
  </si>
  <si>
    <t>to be completed within 2 years of completion of the immediate enabling works and within 3years of completion wall works</t>
  </si>
  <si>
    <t>Wall works</t>
  </si>
  <si>
    <t>Enabling works</t>
  </si>
  <si>
    <t>Enabling development proposal for the erection of 14 dwellings, new access, village green and associated amenity space</t>
  </si>
  <si>
    <t xml:space="preserve">15/01018/FUL &amp; 14/01221/FUL </t>
  </si>
  <si>
    <t>Great Braxted</t>
  </si>
  <si>
    <t>Land adj Lime Tree Cottages, Tiptree Road, Great Braxted</t>
  </si>
  <si>
    <t>Prior to Commencement</t>
  </si>
  <si>
    <t>Restoring Boundary wall</t>
  </si>
  <si>
    <t>Transportation of children generated by the development to school</t>
  </si>
  <si>
    <t>To use for affordable housing purposes within the district</t>
  </si>
  <si>
    <t>Approve scheme prior to commencement, prior to occupation of 9 market dwellings affordable housing will be constructed and available for occupation</t>
  </si>
  <si>
    <t>Outline planning application for up to 30 dwellings</t>
  </si>
  <si>
    <t>14/01018/OUT</t>
  </si>
  <si>
    <t>Manor Farm, Fambridge Road, Fambridge</t>
  </si>
  <si>
    <t>Transportation of children generated by the development to school (Primary and Secondary)</t>
  </si>
  <si>
    <t>AH Scheme will be approved prior to commencement, prior to occupation of 38 market dwellings, 15 of the affordable housing will be (a) constructed and are available for occupation (b) transferred to a Registered Provider, Prior to occupation of 44 of the Market Dwellings have been (a) constructed and are available for occupation and (b) transferred to a Registered Provider</t>
  </si>
  <si>
    <t>Outline application for up to 75 market and affordable dwellings, a village centre of up to 1000 sum of flexible commercial and community floor space, a 1.8 ha village green and public open space.</t>
  </si>
  <si>
    <t>14/01016/OUT</t>
  </si>
  <si>
    <t>Land west of Fambridge Road, North Fambridge</t>
  </si>
  <si>
    <t xml:space="preserve">Approve by CC  prior to commencement </t>
  </si>
  <si>
    <t>Provision of Infor booklet to all new occupants</t>
  </si>
  <si>
    <t>At the time of submission of the first application for reserved matters, not to be occupied 80% of the market housing before the layout of amenity areas and open space, within one year transfer it to management company</t>
  </si>
  <si>
    <t>Amenity Areas and open space to utilised soley as recreation land by the general public</t>
  </si>
  <si>
    <t>Outline application for up to 75 market and affordable dwellings, a village centre of up to 1000 sqm of flexible commercial and community floorspace, a 1.8 ha village green and public open space.</t>
  </si>
  <si>
    <t>Land west of Fambridge Road, North Fambridge  (aka Riverside Grange - BDW Homes)</t>
  </si>
  <si>
    <t>North Farmbridge</t>
  </si>
  <si>
    <t>a) the production of an information leaflet relating to the blue house farm nature reserve  b) the production and installation of interpretation boards and information signs within the Blue House Fram reserve. C) improvements to the existing parish field/playground at Fambridge road to include additional seating in consultation with North Fambridge Parish Council d) construction of a fence adjacent to public footpath 13 within the blue house farm nature reserve to contain walkers within the public footpath. e) monthly monitoring (for a 5year period) of bird numbers and species within the blue house farm nature reserve and the adjacent special protection area and monitoring of the recreational usage of the additional recreation footpaths throughout and on land adjacent to the site</t>
  </si>
  <si>
    <t>Open Space/Ecology</t>
  </si>
  <si>
    <t>South Woodham</t>
  </si>
  <si>
    <t>Enhancement of healthcare facilities and services at Anson Close Bring Surgery, South woodham Ferrers (including the main Practice at Kingsway Surgery, South Woodham Ferrers) which serves the development</t>
  </si>
  <si>
    <t>Secondary School Transportation of children generated by the development to school</t>
  </si>
  <si>
    <t>Outline planning application with all matters reserved for residential development</t>
  </si>
  <si>
    <t>14/01227/OUT</t>
  </si>
  <si>
    <t>Land to East of 53 Burnham Road, Latchingdon</t>
  </si>
  <si>
    <t>Care and early learning of children aged 0-5</t>
  </si>
  <si>
    <t>Provide affordable housing and commuted sum prior to occupation of 25% of the Market Dwelling</t>
  </si>
  <si>
    <t>To use for affordable housing purposes</t>
  </si>
  <si>
    <t xml:space="preserve"> not more that 25% of the market dwellings shall be occupied unless the developer has used reasonable endeavours to enter into contract with the RPSH to deliver the disposal of 55% affordable dwellings, not more that 54% of the market dwellings shall be occupied unless the developer has used reasonable endeavours to enter into contract with the RPSH to deliver the disposal of 65% affordable dwellings, (see agreement for more triggers)</t>
  </si>
  <si>
    <t>Development for 145 residential dwellings with associated landscaping, open space, access, parking and ancillary infrastructure including pumping station.</t>
  </si>
  <si>
    <t>15/00885/FUL</t>
  </si>
  <si>
    <t>S2(f) Land West Of Broad Street Green Road Heybridge Essex</t>
  </si>
  <si>
    <t>prior to occupation of 80% of dwellings of the relevant phase,  prior to commencement SUDS would have to have to approved</t>
  </si>
  <si>
    <t>A recreational and amenity facility for members of the public in perpetuity or for use as parts of the sustainable drainage systems</t>
  </si>
  <si>
    <t>prior to occupation 33% contribution will be paid and 33% contribution will be paid on occupation of any dwellings, prior to occupation of more than 50% -  33% contribution will be paid, occupation of 50% dwellings, further 33% contribution will be paid, not to occupy more than 80% dwellings until the whole contribution is paid.</t>
  </si>
  <si>
    <t>Towards the cost of constructing all or any of the North Heybridge Relief Road (as defined in the IDP) or works to the A414 Oak Corner Junction or the B1018 Langford Road/Heybridge Approach and in the event of these monies are not required to deliver the North Heybridge relief road the contribution be used to facilitate works to mitigate the highway impact arising from the NHGS as set out in the IDP provided that the total contributions due shall not exceed (£1,259,914.00)</t>
  </si>
  <si>
    <t>Blue coloured - prior to occupation of any dwellings on plots 81 to 83, Red colour prior to occupation of plots 55, 59 to 64</t>
  </si>
  <si>
    <t>Not later than 6 months after the commencement of development in any phase to pay 33% of the education contribution for the dwellings in that phase to the County Council, Not to occupy more than 33%of the dwellings in any phase until a further 33% of the education contribution for the dwellings in that phase has been paid to the county council, Not to occupy more than 66% of the dwellings in any phase until the whole of the education contribution for the dwellings in that phase ha been paid to the County Council</t>
  </si>
  <si>
    <t>the Plume Secondary School or successor education facility for the provision of community changing facilities and including the reimbursement of capital funding for such provision made by the county council in anticipation of the education facilities contribution</t>
  </si>
  <si>
    <t xml:space="preserve">Education and/or care of children between the ages of 4 to 11 (both inclusive) including those with special educational needs at a school to be built within the Heybridge Garden Suburbs as specified in IDP or Successor document, including reimbursement of capital funding for such provision made by the County Council in anticipation of the Primary contribution </t>
  </si>
  <si>
    <t xml:space="preserve">Education and/or care of children between the ages of 0 to 5 (both inclusive) including those with special educational needs at an early years and children facility to be built within the North Heybridge Garden Suburbs, including reimbursement of capital funding for such provision made by the County Council in anticipation of the early years and childcare contribution </t>
  </si>
  <si>
    <t>33% contribution to be paid prior to first occupation of any dwellings, prior to occupation of 50% of the dwellings further 33% will be paid and remaining balance will be paid prior to occupation of 80% dwellings</t>
  </si>
  <si>
    <t>Provision of teen shelters and skateboard facilities and access to shared community facilities provided within the area of the Heybridge Parish Council</t>
  </si>
  <si>
    <t xml:space="preserve">33% to be paid prior to occupation of any dwellings on site, prior to 50% occupation further 33% contribution to be paid, remaining balance to be paid prior to occupation of 80% of the dwellings, </t>
  </si>
  <si>
    <t>Provision of Locally Equipped Area for play and Neighbourhood Equipped Area of Play</t>
  </si>
  <si>
    <t>Provision /maintenance of the North Heybridge allotments</t>
  </si>
  <si>
    <t>37% prior to occupation of any dwellings, 21% prior to occupation of 50% dwellings, remaining balance prior to occupation of 75% dwellings</t>
  </si>
  <si>
    <t>Use of the Health Care Facilities Contribution towards improvement at the Blackwater Medical Centre and/or other NHS primary care health facilities which serves the North Heybridge Garden suburb</t>
  </si>
  <si>
    <t>North Heybridge Public Transport Improvements - public transport in accordance with the IDP</t>
  </si>
  <si>
    <t>Burnham-On-Crouch</t>
  </si>
  <si>
    <t>the enhancement of healthcare facilities and services at Burnham Surgery Foundry Lane Burnham on Crouch which serves the development</t>
  </si>
  <si>
    <t>Outline planning application for the provision of up to 75 dwellings, provision of public open space, a pavilion building, a new vehicular access from Pippins Road and a temporary haul road access from Marsh Road.</t>
  </si>
  <si>
    <t>14/00108/OUT</t>
  </si>
  <si>
    <t>Burnham-On-Crouch North</t>
  </si>
  <si>
    <t xml:space="preserve">Land South Of Marsh Road Burnham-On-Crouch </t>
  </si>
  <si>
    <t>Prior to commencement -Affordable housing units are agreed with MDC</t>
  </si>
  <si>
    <t>to provide affordable housing units</t>
  </si>
  <si>
    <t>Outline planning permission for demolition of existing buildings and erection of up to 120 residential dwellings with associated vehicular access.</t>
  </si>
  <si>
    <t>13/00763/OUT&amp; App/X1545/A/14/2213988</t>
  </si>
  <si>
    <t>S2(c) Land East Of Wycke Hill Maldon</t>
  </si>
  <si>
    <t>50% prior to first occupation, remaining 50% prior to first occupation of more than 50% of the total number of residential dwellings -unless para 18 part 2 of this schedule apply  -  50% of the said difference prior first occupation of more than 20% of the total number of residential dwellings units, remaining 50% of the said difference prior to first occupation of more than 50% of the total number of residential units to be occupied</t>
  </si>
  <si>
    <t>Public Transport Improvements</t>
  </si>
  <si>
    <t>13/00763/OUT&amp; App/X1545/A/14/2213989</t>
  </si>
  <si>
    <t xml:space="preserve">1.B1018 Langford Road/Heybridge approach works, 2. the B1018/Heybridge Approach/A414 round about works, 3.  A414/spital road roundabout works, 4. for the A414/B1018 Limebrook Way works. 5. the A414 Oak Corner junction works. 6. for the Maldon relief road (A414/Wycke Hill Works). 7. 5% of the Wycke Hill roundabout cost </t>
  </si>
  <si>
    <t>20/09/2017 &amp; 15/02/2018</t>
  </si>
  <si>
    <t xml:space="preserve">50% Prior to Commencment, remaining 50% to be paid prior to first occupation </t>
  </si>
  <si>
    <t>Within Maldon West</t>
  </si>
  <si>
    <t>Provision of additional health care facilities within 3 miles of the development</t>
  </si>
  <si>
    <t>19.09.2020</t>
  </si>
  <si>
    <t>50% of the Education Contribution prior to First Occupation and the remaining 50% of the Education Contribution prior to first occupation of more than 50% of the total number of residential dwelling units</t>
  </si>
  <si>
    <t>Provision of facilities for the education and/or care of children between the age of 11-19 (both inclusive) within 3 miles of the development or such other education and/or childcare facility deemed by the County Council, reimbursement of capital funding for such provision made by the CC in anticipation of secondary education contribution</t>
  </si>
  <si>
    <t>19.09.2019</t>
  </si>
  <si>
    <t>the provision of facilities for the education and/or care of children between the ages of 5-12 (both inclusive) within the South Maldon suburb Masterplan Area including the reimbursement of capital funding for such provision</t>
  </si>
  <si>
    <t>the provision of facilities for the education and/or care of children between the ages of 0-5 (both inclusive) within the South Maldon, Garden Suburb Masterplan Area</t>
  </si>
  <si>
    <t>1st instalment - 50% of the highway maintenance contribution prior to first occupation, 2nd Instalment - remaining 50% to be paid prior to first occupation of more than 50% of the total number of Residential Dwelling units to be occupied</t>
  </si>
  <si>
    <t>Limebrook Way</t>
  </si>
  <si>
    <t>Future maintenance of the toucan crossing to be provided along  Limebrook Way</t>
  </si>
  <si>
    <t>50% of the Travel plan contribution prior to first occupation, remaining 50% to be paid prior to first occupation of more than 50% of the total number of Residential Dwelling units to be occupied</t>
  </si>
  <si>
    <t>Monitoring of the performance of the Travel Plan, to be applied by County Council to the Travel Plan Contribution purpose</t>
  </si>
  <si>
    <t>15/02/2018 &amp; 4/2/22</t>
  </si>
  <si>
    <t xml:space="preserve">50% Contribution prior to First Occupation, remaining 50% prior to occupation of more than 50% of the total number of residential dwelling units </t>
  </si>
  <si>
    <t>Provision of teen shelters and skateboard facilities and access to shared community facilities to serve the South Maldon Garden Suburb Masterplan Area</t>
  </si>
  <si>
    <t>See para 2 schedule 4, timing of occupation of affordable housing and market housing</t>
  </si>
  <si>
    <t>Residential development comprising 180 dwellings, public open space, landscaping and associated infrastructure including drainage, footpath and cycleway and vehicular access from Southminster Road.</t>
  </si>
  <si>
    <t>16/00093/FUL</t>
  </si>
  <si>
    <t xml:space="preserve"> S2(j) Land south of Green Lane and north of Maldon Road, Burnham-on-Crouch</t>
  </si>
  <si>
    <t xml:space="preserve">Provision/maintenance of allotments in Burnham-on-Crouch </t>
  </si>
  <si>
    <t>highways indexation</t>
  </si>
  <si>
    <t>Will pay Highway Contribution to the County Council prior to first occupation of any dwelling</t>
  </si>
  <si>
    <t>Contribution towards Improvements to B1010/B1021 junction</t>
  </si>
  <si>
    <t>Prior to the commencement of Development in any relevant Phase to pay the Youth Facilities Contribution for the Dwellings in that Phase to the District Council</t>
  </si>
  <si>
    <t>Contribution towards teen shelters skateboard facilities and access to shared community facilities within the Parish of Burnham-On-Crouch</t>
  </si>
  <si>
    <t>Prior to commencement of the development in any phases to pay the Health Care Facilities Contribution for the dwellings in that phase to the District Council</t>
  </si>
  <si>
    <t>Within Burnham-on-Crouch</t>
  </si>
  <si>
    <t>To be used by NHS England towards improvements at GP Practices within Burnham-on-Crouch</t>
  </si>
  <si>
    <t>50% Education Contribution will be paid prior to commencing first phase, remaining balance will be paid prior to commencing final phase to the County Council</t>
  </si>
  <si>
    <t>Primary Education Contribution towards the replacement of a temporary class-base at St Mary's School and reinstatement of the former class base at Burnham-on-Crouch Primary School</t>
  </si>
  <si>
    <t>Early year and Childcare Contribution towards construction of a £1.1m facility in Burnham-On-Crouch</t>
  </si>
  <si>
    <t>prior to commencement</t>
  </si>
  <si>
    <t>Year</t>
  </si>
  <si>
    <t>MONIES UNABLE TO COLLECT</t>
  </si>
  <si>
    <t>Total Balance District  Council only on this spreadsheet - this is then reconciled to the Councils ledger</t>
  </si>
  <si>
    <t>Date the funds were spent</t>
  </si>
  <si>
    <t>Financial year of spend 2023/24</t>
  </si>
  <si>
    <t>Financial Year of Spend pre 2022/23</t>
  </si>
  <si>
    <t>Financial Year of Spend pre 2021/22</t>
  </si>
  <si>
    <t>Financial Year of Spend pre 2020/21</t>
  </si>
  <si>
    <t>Financial year  payment made</t>
  </si>
  <si>
    <t>Outstanding Amount - this is the funds that are left to remit in in TOTAL</t>
  </si>
  <si>
    <t>Date of Payment</t>
  </si>
  <si>
    <t>Received Amount</t>
  </si>
  <si>
    <t>Amount Due with Indexation &amp; Interest</t>
  </si>
  <si>
    <t>Late Payment Interest</t>
  </si>
  <si>
    <t>Type of Indexation</t>
  </si>
  <si>
    <t xml:space="preserve">Indexation Amount </t>
  </si>
  <si>
    <t>Total Anticipated amount</t>
  </si>
  <si>
    <t xml:space="preserve">Details of the Trigger </t>
  </si>
  <si>
    <t>Settlement/Area where funds to be spent</t>
  </si>
  <si>
    <t>Clause Details</t>
  </si>
  <si>
    <t>Code for Purpose</t>
  </si>
  <si>
    <t>Proposal as set out in the Planning Approval</t>
  </si>
  <si>
    <t>Main Planning Ref</t>
  </si>
  <si>
    <t>Expiry date/Payback years</t>
  </si>
  <si>
    <t>Type of Agreement</t>
  </si>
  <si>
    <t>Date of Agreement Signed</t>
  </si>
  <si>
    <t>Parish</t>
  </si>
  <si>
    <t>Ward</t>
  </si>
  <si>
    <t>Site Address</t>
  </si>
  <si>
    <t>Spend - 2020/21</t>
  </si>
  <si>
    <t>Spend - 2021/22</t>
  </si>
  <si>
    <t>Spend - 2022/23</t>
  </si>
  <si>
    <t>Spend - 2023/2024</t>
  </si>
  <si>
    <t>Total Balance in the County Council funds as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</si>
</sst>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00"/>
    <numFmt numFmtId="165" formatCode="[$-F800]dddd\,\ mmmm\ dd\,\ yyyy"/>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11"/>
      <name val="Calibri"/>
      <family val="2"/>
      <scheme val="minor"/>
    </font>
    <font>
      <sz val="11"/>
      <name val="Calibri"/>
      <family val="2"/>
      <scheme val="minor"/>
    </font>
    <font>
      <b/>
      <sz val="16"/>
      <name val="Calibri"/>
      <family val="2"/>
      <scheme val="minor"/>
    </font>
    <font>
      <u/>
      <sz val="11"/>
      <color theme="10"/>
      <name val="Calibri"/>
      <family val="2"/>
      <scheme val="minor"/>
    </font>
    <font>
      <b/>
      <sz val="12"/>
      <name val="Calibri"/>
      <family val="2"/>
      <scheme val="minor"/>
    </font>
    <font>
      <sz val="12"/>
      <name val="Calibri"/>
      <family val="2"/>
      <scheme val="minor"/>
    </font>
    <font>
      <b/>
      <u/>
      <sz val="11"/>
      <name val="Calibri"/>
      <family val="2"/>
      <scheme val="minor"/>
    </font>
    <font>
      <b/>
      <sz val="14"/>
      <color rgb="FFFF0000"/>
      <name val="Calibri"/>
      <family val="2"/>
      <scheme val="minor"/>
    </font>
    <font>
      <b/>
      <sz val="14"/>
      <color rgb="FFFFFF00"/>
      <name val="Calibri"/>
      <family val="2"/>
      <scheme val="minor"/>
    </font>
    <font>
      <b/>
      <sz val="14"/>
      <color theme="1" tint="0.249977111117893"/>
      <name val="Calibri"/>
      <family val="2"/>
      <scheme val="minor"/>
    </font>
    <font>
      <b/>
      <sz val="14"/>
      <color rgb="FF7030A0"/>
      <name val="Calibri"/>
      <family val="2"/>
      <scheme val="minor"/>
    </font>
    <font>
      <b/>
      <sz val="11"/>
      <color rgb="FFFFFF00"/>
      <name val="Calibri"/>
      <family val="2"/>
      <scheme val="minor"/>
    </font>
    <font>
      <b/>
      <sz val="10"/>
      <color rgb="FF000000"/>
      <name val="Calibri"/>
      <family val="2"/>
    </font>
    <font>
      <sz val="11"/>
      <color rgb="FF000000"/>
      <name val="Calibri"/>
      <family val="2"/>
    </font>
    <font>
      <sz val="9"/>
      <color rgb="FF00000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59999389629810485"/>
        <bgColor indexed="65"/>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B5CC0A"/>
        <bgColor indexed="64"/>
      </patternFill>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 fillId="5" borderId="0" applyNumberFormat="0" applyBorder="0" applyAlignment="0" applyProtection="0"/>
    <xf numFmtId="0" fontId="9" fillId="0" borderId="0" applyNumberFormat="0" applyFill="0" applyBorder="0" applyAlignment="0" applyProtection="0"/>
  </cellStyleXfs>
  <cellXfs count="162">
    <xf numFmtId="0" fontId="0" fillId="0" borderId="0" xfId="0"/>
    <xf numFmtId="0" fontId="6" fillId="6" borderId="1" xfId="0" applyFont="1" applyFill="1" applyBorder="1" applyAlignment="1">
      <alignment vertical="top" wrapText="1" readingOrder="1"/>
    </xf>
    <xf numFmtId="0" fontId="6" fillId="6" borderId="1" xfId="0" applyFont="1" applyFill="1" applyBorder="1" applyAlignment="1">
      <alignment horizontal="left" vertical="top" wrapText="1" readingOrder="1"/>
    </xf>
    <xf numFmtId="0" fontId="6" fillId="6" borderId="1" xfId="0" applyFont="1" applyFill="1" applyBorder="1" applyAlignment="1">
      <alignment horizontal="right" vertical="top" wrapText="1" readingOrder="1"/>
    </xf>
    <xf numFmtId="0" fontId="6" fillId="0" borderId="1" xfId="0" applyFont="1" applyBorder="1" applyAlignment="1">
      <alignment vertical="top" wrapText="1" readingOrder="1"/>
    </xf>
    <xf numFmtId="4" fontId="6" fillId="0" borderId="1" xfId="0" applyNumberFormat="1" applyFont="1" applyBorder="1" applyAlignment="1">
      <alignment vertical="top" wrapText="1" readingOrder="1"/>
    </xf>
    <xf numFmtId="0" fontId="6" fillId="6" borderId="2" xfId="0" applyFont="1" applyFill="1" applyBorder="1" applyAlignment="1">
      <alignment vertical="top" wrapText="1" readingOrder="1"/>
    </xf>
    <xf numFmtId="0" fontId="6" fillId="0" borderId="2" xfId="0" applyFont="1" applyBorder="1" applyAlignment="1">
      <alignment vertical="top" wrapText="1" readingOrder="1"/>
    </xf>
    <xf numFmtId="164" fontId="6" fillId="0" borderId="2" xfId="0" applyNumberFormat="1" applyFont="1" applyBorder="1" applyAlignment="1">
      <alignment vertical="top" wrapText="1" readingOrder="1"/>
    </xf>
    <xf numFmtId="4" fontId="6" fillId="0" borderId="2" xfId="0" applyNumberFormat="1" applyFont="1" applyBorder="1" applyAlignment="1">
      <alignment vertical="top" wrapText="1" readingOrder="1"/>
    </xf>
    <xf numFmtId="164" fontId="6" fillId="0" borderId="1" xfId="0" applyNumberFormat="1" applyFont="1" applyBorder="1" applyAlignment="1">
      <alignment vertical="top" wrapText="1" readingOrder="1"/>
    </xf>
    <xf numFmtId="15" fontId="6" fillId="6" borderId="1" xfId="0" applyNumberFormat="1" applyFont="1" applyFill="1" applyBorder="1" applyAlignment="1">
      <alignment vertical="top" wrapText="1" readingOrder="1"/>
    </xf>
    <xf numFmtId="0" fontId="9" fillId="6" borderId="1" xfId="5" applyFill="1" applyBorder="1" applyAlignment="1">
      <alignment vertical="top" wrapText="1" readingOrder="1"/>
    </xf>
    <xf numFmtId="0" fontId="6" fillId="7" borderId="1" xfId="0" applyFont="1" applyFill="1" applyBorder="1" applyAlignment="1">
      <alignment vertical="top" wrapText="1" readingOrder="1"/>
    </xf>
    <xf numFmtId="0" fontId="0" fillId="7" borderId="1" xfId="0" applyFill="1" applyBorder="1"/>
    <xf numFmtId="49" fontId="6" fillId="6" borderId="1" xfId="0" applyNumberFormat="1" applyFont="1" applyFill="1" applyBorder="1" applyAlignment="1">
      <alignment vertical="top" wrapText="1" readingOrder="1"/>
    </xf>
    <xf numFmtId="15" fontId="6" fillId="0" borderId="1" xfId="0" applyNumberFormat="1" applyFont="1" applyBorder="1" applyAlignment="1">
      <alignment vertical="top" wrapText="1" readingOrder="1"/>
    </xf>
    <xf numFmtId="164" fontId="6" fillId="6" borderId="1" xfId="0" applyNumberFormat="1" applyFont="1" applyFill="1" applyBorder="1" applyAlignment="1">
      <alignment vertical="top" wrapText="1" readingOrder="1"/>
    </xf>
    <xf numFmtId="0" fontId="6" fillId="6" borderId="4" xfId="0" applyFont="1" applyFill="1" applyBorder="1" applyAlignment="1">
      <alignment vertical="top" wrapText="1" readingOrder="1"/>
    </xf>
    <xf numFmtId="164" fontId="6" fillId="8" borderId="1" xfId="0" applyNumberFormat="1" applyFont="1" applyFill="1" applyBorder="1" applyAlignment="1">
      <alignment vertical="top" wrapText="1" readingOrder="1"/>
    </xf>
    <xf numFmtId="0" fontId="6" fillId="8" borderId="1" xfId="0" applyFont="1" applyFill="1" applyBorder="1" applyAlignment="1">
      <alignment vertical="top" wrapText="1" readingOrder="1"/>
    </xf>
    <xf numFmtId="164" fontId="6" fillId="8" borderId="1" xfId="0" applyNumberFormat="1" applyFont="1" applyFill="1" applyBorder="1" applyAlignment="1">
      <alignment horizontal="right" vertical="top" wrapText="1" readingOrder="1"/>
    </xf>
    <xf numFmtId="4" fontId="6" fillId="6" borderId="1" xfId="0" applyNumberFormat="1" applyFont="1" applyFill="1" applyBorder="1" applyAlignment="1">
      <alignment vertical="top" wrapText="1" readingOrder="1"/>
    </xf>
    <xf numFmtId="0" fontId="10" fillId="6" borderId="1" xfId="0" applyFont="1" applyFill="1" applyBorder="1" applyAlignment="1">
      <alignment vertical="top" wrapText="1" readingOrder="1"/>
    </xf>
    <xf numFmtId="164" fontId="10" fillId="8" borderId="1" xfId="0" applyNumberFormat="1" applyFont="1" applyFill="1" applyBorder="1" applyAlignment="1">
      <alignment vertical="top" wrapText="1" readingOrder="1"/>
    </xf>
    <xf numFmtId="0" fontId="10" fillId="8" borderId="1" xfId="0" applyFont="1" applyFill="1" applyBorder="1" applyAlignment="1">
      <alignment vertical="top" wrapText="1" readingOrder="1"/>
    </xf>
    <xf numFmtId="164" fontId="10" fillId="9" borderId="1" xfId="0" applyNumberFormat="1" applyFont="1" applyFill="1" applyBorder="1" applyAlignment="1">
      <alignment vertical="top" wrapText="1" readingOrder="1"/>
    </xf>
    <xf numFmtId="4" fontId="10" fillId="8" borderId="1" xfId="0" applyNumberFormat="1" applyFont="1" applyFill="1" applyBorder="1" applyAlignment="1">
      <alignment vertical="top" wrapText="1" readingOrder="1"/>
    </xf>
    <xf numFmtId="164" fontId="6" fillId="9" borderId="1" xfId="0" applyNumberFormat="1" applyFont="1" applyFill="1" applyBorder="1" applyAlignment="1">
      <alignment vertical="top" wrapText="1" readingOrder="1"/>
    </xf>
    <xf numFmtId="0" fontId="6" fillId="9" borderId="1" xfId="0" applyFont="1" applyFill="1" applyBorder="1" applyAlignment="1">
      <alignment vertical="top" wrapText="1" readingOrder="1"/>
    </xf>
    <xf numFmtId="4" fontId="6" fillId="8" borderId="1" xfId="0" applyNumberFormat="1" applyFont="1" applyFill="1" applyBorder="1" applyAlignment="1">
      <alignment vertical="top" wrapText="1" readingOrder="1"/>
    </xf>
    <xf numFmtId="14" fontId="6" fillId="6" borderId="1" xfId="0" applyNumberFormat="1" applyFont="1" applyFill="1" applyBorder="1" applyAlignment="1">
      <alignment vertical="top" wrapText="1" readingOrder="1"/>
    </xf>
    <xf numFmtId="0" fontId="6" fillId="9" borderId="4" xfId="0" applyFont="1" applyFill="1" applyBorder="1" applyAlignment="1">
      <alignment vertical="top" wrapText="1" readingOrder="1"/>
    </xf>
    <xf numFmtId="0" fontId="12" fillId="6" borderId="1" xfId="5" applyFont="1" applyFill="1" applyBorder="1" applyAlignment="1">
      <alignment vertical="top" wrapText="1" readingOrder="1"/>
    </xf>
    <xf numFmtId="0" fontId="6" fillId="0" borderId="1" xfId="2" applyFont="1" applyFill="1" applyBorder="1" applyAlignment="1">
      <alignment horizontal="center" vertical="center" wrapText="1" readingOrder="1"/>
    </xf>
    <xf numFmtId="14" fontId="6" fillId="8" borderId="1" xfId="0" applyNumberFormat="1" applyFont="1" applyFill="1" applyBorder="1" applyAlignment="1">
      <alignment vertical="top" wrapText="1" readingOrder="1"/>
    </xf>
    <xf numFmtId="6" fontId="6" fillId="6" borderId="1" xfId="0" applyNumberFormat="1" applyFont="1" applyFill="1" applyBorder="1" applyAlignment="1">
      <alignment vertical="top" wrapText="1" readingOrder="1"/>
    </xf>
    <xf numFmtId="0" fontId="6" fillId="6" borderId="1" xfId="5" applyFont="1" applyFill="1" applyBorder="1" applyAlignment="1">
      <alignment vertical="top" wrapText="1" readingOrder="1"/>
    </xf>
    <xf numFmtId="0" fontId="5" fillId="0" borderId="1" xfId="0" applyFont="1" applyBorder="1" applyAlignment="1">
      <alignment wrapText="1"/>
    </xf>
    <xf numFmtId="14" fontId="6" fillId="9" borderId="1" xfId="0" applyNumberFormat="1" applyFont="1" applyFill="1" applyBorder="1" applyAlignment="1">
      <alignment vertical="top" wrapText="1" readingOrder="1"/>
    </xf>
    <xf numFmtId="0" fontId="18" fillId="10" borderId="1" xfId="0" applyFont="1" applyFill="1" applyBorder="1" applyAlignment="1">
      <alignment wrapText="1"/>
    </xf>
    <xf numFmtId="0" fontId="0" fillId="0" borderId="1" xfId="0" applyBorder="1"/>
    <xf numFmtId="8" fontId="6" fillId="8" borderId="1" xfId="0" applyNumberFormat="1" applyFont="1" applyFill="1" applyBorder="1" applyAlignment="1">
      <alignment vertical="top" wrapText="1" readingOrder="1"/>
    </xf>
    <xf numFmtId="0" fontId="6" fillId="6" borderId="6" xfId="0" applyFont="1" applyFill="1" applyBorder="1" applyAlignment="1">
      <alignment vertical="top" wrapText="1" readingOrder="1"/>
    </xf>
    <xf numFmtId="0" fontId="6" fillId="8" borderId="6" xfId="0" applyFont="1" applyFill="1" applyBorder="1" applyAlignment="1">
      <alignment vertical="top" wrapText="1" readingOrder="1"/>
    </xf>
    <xf numFmtId="164" fontId="6" fillId="8" borderId="6" xfId="0" applyNumberFormat="1" applyFont="1" applyFill="1" applyBorder="1" applyAlignment="1">
      <alignment vertical="top" wrapText="1" readingOrder="1"/>
    </xf>
    <xf numFmtId="164" fontId="6" fillId="9" borderId="6" xfId="0" applyNumberFormat="1" applyFont="1" applyFill="1" applyBorder="1" applyAlignment="1">
      <alignment vertical="top" wrapText="1" readingOrder="1"/>
    </xf>
    <xf numFmtId="0" fontId="6" fillId="9" borderId="6" xfId="0" applyFont="1" applyFill="1" applyBorder="1" applyAlignment="1">
      <alignment vertical="top" wrapText="1" readingOrder="1"/>
    </xf>
    <xf numFmtId="4" fontId="6" fillId="8" borderId="6" xfId="0" applyNumberFormat="1" applyFont="1" applyFill="1" applyBorder="1" applyAlignment="1">
      <alignment vertical="top" wrapText="1" readingOrder="1"/>
    </xf>
    <xf numFmtId="15" fontId="6" fillId="6" borderId="6" xfId="0" applyNumberFormat="1" applyFont="1" applyFill="1" applyBorder="1" applyAlignment="1">
      <alignment vertical="top" wrapText="1" readingOrder="1"/>
    </xf>
    <xf numFmtId="0" fontId="6" fillId="6" borderId="7" xfId="0" applyFont="1" applyFill="1" applyBorder="1" applyAlignment="1">
      <alignment vertical="top" wrapText="1" readingOrder="1"/>
    </xf>
    <xf numFmtId="0" fontId="6" fillId="8" borderId="7" xfId="0" applyFont="1" applyFill="1" applyBorder="1" applyAlignment="1">
      <alignment vertical="top" wrapText="1" readingOrder="1"/>
    </xf>
    <xf numFmtId="164" fontId="6" fillId="8" borderId="7" xfId="0" applyNumberFormat="1" applyFont="1" applyFill="1" applyBorder="1" applyAlignment="1">
      <alignment vertical="top" wrapText="1" readingOrder="1"/>
    </xf>
    <xf numFmtId="164" fontId="6" fillId="9" borderId="7" xfId="0" applyNumberFormat="1" applyFont="1" applyFill="1" applyBorder="1" applyAlignment="1">
      <alignment vertical="top" wrapText="1" readingOrder="1"/>
    </xf>
    <xf numFmtId="0" fontId="6" fillId="9" borderId="7" xfId="0" applyFont="1" applyFill="1" applyBorder="1" applyAlignment="1">
      <alignment vertical="top" wrapText="1" readingOrder="1"/>
    </xf>
    <xf numFmtId="4" fontId="6" fillId="8" borderId="7" xfId="0" applyNumberFormat="1" applyFont="1" applyFill="1" applyBorder="1" applyAlignment="1">
      <alignment vertical="top" wrapText="1" readingOrder="1"/>
    </xf>
    <xf numFmtId="15" fontId="6" fillId="6" borderId="7" xfId="0" applyNumberFormat="1" applyFont="1" applyFill="1" applyBorder="1" applyAlignment="1">
      <alignment vertical="top" wrapText="1" readingOrder="1"/>
    </xf>
    <xf numFmtId="0" fontId="6" fillId="6" borderId="8" xfId="0" applyFont="1" applyFill="1" applyBorder="1" applyAlignment="1">
      <alignment vertical="top" wrapText="1" readingOrder="1"/>
    </xf>
    <xf numFmtId="0" fontId="6" fillId="8" borderId="8" xfId="0" applyFont="1" applyFill="1" applyBorder="1" applyAlignment="1">
      <alignment vertical="top" wrapText="1" readingOrder="1"/>
    </xf>
    <xf numFmtId="164" fontId="6" fillId="8" borderId="8" xfId="0" applyNumberFormat="1" applyFont="1" applyFill="1" applyBorder="1" applyAlignment="1">
      <alignment vertical="top" wrapText="1" readingOrder="1"/>
    </xf>
    <xf numFmtId="164" fontId="6" fillId="9" borderId="8" xfId="0" applyNumberFormat="1" applyFont="1" applyFill="1" applyBorder="1" applyAlignment="1">
      <alignment vertical="top" wrapText="1" readingOrder="1"/>
    </xf>
    <xf numFmtId="0" fontId="6" fillId="9" borderId="8" xfId="0" applyFont="1" applyFill="1" applyBorder="1" applyAlignment="1">
      <alignment vertical="top" wrapText="1" readingOrder="1"/>
    </xf>
    <xf numFmtId="4" fontId="6" fillId="8" borderId="8" xfId="0" applyNumberFormat="1" applyFont="1" applyFill="1" applyBorder="1" applyAlignment="1">
      <alignment vertical="top" wrapText="1" readingOrder="1"/>
    </xf>
    <xf numFmtId="15" fontId="6" fillId="6" borderId="8" xfId="0" applyNumberFormat="1" applyFont="1" applyFill="1" applyBorder="1" applyAlignment="1">
      <alignment vertical="top" wrapText="1" readingOrder="1"/>
    </xf>
    <xf numFmtId="0" fontId="6" fillId="8" borderId="2" xfId="0" applyFont="1" applyFill="1" applyBorder="1" applyAlignment="1">
      <alignment vertical="top" wrapText="1" readingOrder="1"/>
    </xf>
    <xf numFmtId="164" fontId="6" fillId="8" borderId="2" xfId="0" applyNumberFormat="1" applyFont="1" applyFill="1" applyBorder="1" applyAlignment="1">
      <alignment vertical="top" wrapText="1" readingOrder="1"/>
    </xf>
    <xf numFmtId="164" fontId="6" fillId="9" borderId="2" xfId="0" applyNumberFormat="1" applyFont="1" applyFill="1" applyBorder="1" applyAlignment="1">
      <alignment vertical="top" wrapText="1" readingOrder="1"/>
    </xf>
    <xf numFmtId="0" fontId="6" fillId="9" borderId="2" xfId="0" applyFont="1" applyFill="1" applyBorder="1" applyAlignment="1">
      <alignment vertical="top" wrapText="1" readingOrder="1"/>
    </xf>
    <xf numFmtId="4" fontId="6" fillId="8" borderId="2" xfId="0" applyNumberFormat="1" applyFont="1" applyFill="1" applyBorder="1" applyAlignment="1">
      <alignment vertical="top" wrapText="1" readingOrder="1"/>
    </xf>
    <xf numFmtId="15" fontId="6" fillId="6" borderId="2" xfId="0" applyNumberFormat="1" applyFont="1" applyFill="1" applyBorder="1" applyAlignment="1">
      <alignment vertical="top" wrapText="1" readingOrder="1"/>
    </xf>
    <xf numFmtId="15" fontId="6" fillId="8" borderId="1" xfId="0" applyNumberFormat="1" applyFont="1" applyFill="1" applyBorder="1" applyAlignment="1">
      <alignment vertical="top" wrapText="1" readingOrder="1"/>
    </xf>
    <xf numFmtId="15" fontId="6" fillId="9" borderId="1" xfId="0" applyNumberFormat="1" applyFont="1" applyFill="1" applyBorder="1" applyAlignment="1">
      <alignment vertical="top" wrapText="1" readingOrder="1"/>
    </xf>
    <xf numFmtId="164" fontId="6" fillId="9" borderId="1" xfId="0" applyNumberFormat="1" applyFont="1" applyFill="1" applyBorder="1" applyAlignment="1">
      <alignment horizontal="right" vertical="top" wrapText="1" readingOrder="1"/>
    </xf>
    <xf numFmtId="0" fontId="6" fillId="6" borderId="0" xfId="0" applyFont="1" applyFill="1" applyAlignment="1">
      <alignment vertical="top" wrapText="1" readingOrder="1"/>
    </xf>
    <xf numFmtId="164" fontId="3" fillId="8" borderId="1" xfId="2" applyNumberFormat="1" applyFill="1" applyBorder="1" applyAlignment="1">
      <alignment vertical="top" wrapText="1" readingOrder="1"/>
    </xf>
    <xf numFmtId="15" fontId="6" fillId="9" borderId="1" xfId="0" applyNumberFormat="1" applyFont="1" applyFill="1" applyBorder="1" applyAlignment="1">
      <alignment horizontal="right" vertical="top" wrapText="1" readingOrder="1"/>
    </xf>
    <xf numFmtId="165" fontId="6" fillId="8" borderId="1" xfId="0" applyNumberFormat="1" applyFont="1" applyFill="1" applyBorder="1" applyAlignment="1">
      <alignment vertical="top" wrapText="1" readingOrder="1"/>
    </xf>
    <xf numFmtId="0" fontId="6" fillId="6" borderId="1" xfId="0" applyFont="1" applyFill="1" applyBorder="1" applyAlignment="1">
      <alignment vertical="top" textRotation="90" wrapText="1" readingOrder="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top" wrapText="1"/>
    </xf>
    <xf numFmtId="0" fontId="6" fillId="8" borderId="1" xfId="3" applyFont="1" applyFill="1" applyBorder="1" applyAlignment="1">
      <alignment vertical="top" wrapText="1" readingOrder="1"/>
    </xf>
    <xf numFmtId="164" fontId="6" fillId="8" borderId="1" xfId="3" applyNumberFormat="1" applyFont="1" applyFill="1" applyBorder="1" applyAlignment="1">
      <alignment vertical="top" wrapText="1" readingOrder="1"/>
    </xf>
    <xf numFmtId="164" fontId="6" fillId="9" borderId="1" xfId="3" applyNumberFormat="1" applyFont="1" applyFill="1" applyBorder="1" applyAlignment="1">
      <alignment vertical="top" wrapText="1" readingOrder="1"/>
    </xf>
    <xf numFmtId="0" fontId="6" fillId="9" borderId="1" xfId="3" applyFont="1" applyFill="1" applyBorder="1" applyAlignment="1">
      <alignment vertical="top" wrapText="1" readingOrder="1"/>
    </xf>
    <xf numFmtId="0" fontId="6" fillId="6" borderId="1" xfId="3" applyFont="1" applyFill="1" applyBorder="1" applyAlignment="1">
      <alignment vertical="top" wrapText="1" readingOrder="1"/>
    </xf>
    <xf numFmtId="15" fontId="6" fillId="8" borderId="1" xfId="3" applyNumberFormat="1" applyFont="1" applyFill="1" applyBorder="1" applyAlignment="1">
      <alignment vertical="top" wrapText="1" readingOrder="1"/>
    </xf>
    <xf numFmtId="15" fontId="6" fillId="6" borderId="1" xfId="3" applyNumberFormat="1" applyFont="1" applyFill="1" applyBorder="1" applyAlignment="1">
      <alignment vertical="top" wrapText="1" readingOrder="1"/>
    </xf>
    <xf numFmtId="49" fontId="6" fillId="6" borderId="1" xfId="3" applyNumberFormat="1" applyFont="1" applyFill="1" applyBorder="1" applyAlignment="1">
      <alignment vertical="top" wrapText="1" readingOrder="1"/>
    </xf>
    <xf numFmtId="164" fontId="5" fillId="8" borderId="1" xfId="0" applyNumberFormat="1" applyFont="1" applyFill="1" applyBorder="1" applyAlignment="1">
      <alignment vertical="top"/>
    </xf>
    <xf numFmtId="14" fontId="5" fillId="8" borderId="1" xfId="0" applyNumberFormat="1" applyFont="1" applyFill="1" applyBorder="1" applyAlignment="1">
      <alignment vertical="top"/>
    </xf>
    <xf numFmtId="164" fontId="5" fillId="8" borderId="0" xfId="0" applyNumberFormat="1" applyFont="1" applyFill="1" applyAlignment="1">
      <alignment vertical="top"/>
    </xf>
    <xf numFmtId="14" fontId="6" fillId="8" borderId="1" xfId="3" applyNumberFormat="1" applyFont="1" applyFill="1" applyBorder="1" applyAlignment="1">
      <alignment vertical="top" wrapText="1" readingOrder="1"/>
    </xf>
    <xf numFmtId="164" fontId="5" fillId="8" borderId="0" xfId="0" applyNumberFormat="1" applyFont="1" applyFill="1" applyAlignment="1">
      <alignment horizontal="right" vertical="top"/>
    </xf>
    <xf numFmtId="17" fontId="6" fillId="9" borderId="1" xfId="0" applyNumberFormat="1" applyFont="1" applyFill="1" applyBorder="1" applyAlignment="1">
      <alignment vertical="top" wrapText="1" readingOrder="1"/>
    </xf>
    <xf numFmtId="17" fontId="6" fillId="8" borderId="1" xfId="0" applyNumberFormat="1" applyFont="1" applyFill="1" applyBorder="1" applyAlignment="1">
      <alignment vertical="top" wrapText="1" readingOrder="1"/>
    </xf>
    <xf numFmtId="0" fontId="6" fillId="6" borderId="1" xfId="1" applyFont="1" applyFill="1" applyBorder="1" applyAlignment="1">
      <alignment vertical="top" wrapText="1" readingOrder="1"/>
    </xf>
    <xf numFmtId="0" fontId="6" fillId="8" borderId="1" xfId="0" applyFont="1" applyFill="1" applyBorder="1" applyAlignment="1">
      <alignment vertical="top" textRotation="90" wrapText="1" readingOrder="1"/>
    </xf>
    <xf numFmtId="164" fontId="6" fillId="8" borderId="1" xfId="0" applyNumberFormat="1" applyFont="1" applyFill="1" applyBorder="1" applyAlignment="1">
      <alignment vertical="top" textRotation="90" wrapText="1" readingOrder="1"/>
    </xf>
    <xf numFmtId="49" fontId="6" fillId="9" borderId="1" xfId="0" applyNumberFormat="1" applyFont="1" applyFill="1" applyBorder="1" applyAlignment="1">
      <alignment vertical="top" textRotation="90" wrapText="1" readingOrder="1"/>
    </xf>
    <xf numFmtId="4" fontId="6" fillId="8" borderId="1" xfId="0" applyNumberFormat="1" applyFont="1" applyFill="1" applyBorder="1" applyAlignment="1">
      <alignment vertical="top" textRotation="90" wrapText="1" readingOrder="1"/>
    </xf>
    <xf numFmtId="0" fontId="6" fillId="0" borderId="1" xfId="0" applyFont="1" applyFill="1" applyBorder="1" applyAlignment="1">
      <alignment horizontal="center" vertical="top" textRotation="90" wrapText="1" readingOrder="1"/>
    </xf>
    <xf numFmtId="0" fontId="6" fillId="0" borderId="1" xfId="0" applyFont="1" applyFill="1" applyBorder="1" applyAlignment="1">
      <alignment vertical="top" textRotation="90" wrapText="1" readingOrder="1"/>
    </xf>
    <xf numFmtId="0" fontId="6" fillId="0" borderId="1" xfId="0" applyFont="1" applyFill="1" applyBorder="1" applyAlignment="1">
      <alignment horizontal="center" vertical="center" wrapText="1" readingOrder="1"/>
    </xf>
    <xf numFmtId="0" fontId="6" fillId="0" borderId="1" xfId="0" applyFont="1" applyFill="1" applyBorder="1" applyAlignment="1">
      <alignment vertical="top" wrapText="1" readingOrder="1"/>
    </xf>
    <xf numFmtId="0" fontId="6" fillId="0" borderId="1" xfId="3" applyFont="1" applyFill="1" applyBorder="1" applyAlignment="1">
      <alignment horizontal="center" vertical="center" wrapText="1" readingOrder="1"/>
    </xf>
    <xf numFmtId="0" fontId="6" fillId="0" borderId="1" xfId="3" applyFont="1" applyFill="1" applyBorder="1" applyAlignment="1">
      <alignment vertical="top" wrapText="1" readingOrder="1"/>
    </xf>
    <xf numFmtId="0" fontId="5" fillId="0" borderId="1" xfId="4" applyFont="1" applyFill="1" applyBorder="1" applyAlignment="1">
      <alignment horizontal="center" vertical="center" wrapText="1" readingOrder="1"/>
    </xf>
    <xf numFmtId="0" fontId="5" fillId="0" borderId="1" xfId="4" applyFont="1" applyFill="1" applyBorder="1" applyAlignment="1">
      <alignment vertical="top" wrapText="1" readingOrder="1"/>
    </xf>
    <xf numFmtId="0" fontId="6" fillId="0" borderId="2" xfId="0" applyFont="1" applyFill="1" applyBorder="1" applyAlignment="1">
      <alignment horizontal="center" vertical="center" wrapText="1" readingOrder="1"/>
    </xf>
    <xf numFmtId="0" fontId="6" fillId="0" borderId="2" xfId="0" applyFont="1" applyFill="1" applyBorder="1" applyAlignment="1">
      <alignment vertical="top" wrapText="1" readingOrder="1"/>
    </xf>
    <xf numFmtId="0" fontId="6" fillId="0" borderId="8" xfId="0" applyFont="1" applyFill="1" applyBorder="1" applyAlignment="1">
      <alignment horizontal="center" vertical="center" wrapText="1" readingOrder="1"/>
    </xf>
    <xf numFmtId="0" fontId="6" fillId="0" borderId="8" xfId="0" applyFont="1" applyFill="1" applyBorder="1" applyAlignment="1">
      <alignment vertical="top" wrapText="1" readingOrder="1"/>
    </xf>
    <xf numFmtId="0" fontId="6" fillId="0" borderId="7" xfId="0" applyFont="1" applyFill="1" applyBorder="1" applyAlignment="1">
      <alignment horizontal="center" vertical="center" wrapText="1" readingOrder="1"/>
    </xf>
    <xf numFmtId="0" fontId="6" fillId="0" borderId="7" xfId="0" applyFont="1" applyFill="1" applyBorder="1" applyAlignment="1">
      <alignment vertical="top" wrapText="1" readingOrder="1"/>
    </xf>
    <xf numFmtId="0" fontId="6" fillId="0" borderId="6" xfId="0" applyFont="1" applyFill="1" applyBorder="1" applyAlignment="1">
      <alignment horizontal="center" vertical="center" wrapText="1" readingOrder="1"/>
    </xf>
    <xf numFmtId="0" fontId="6" fillId="0" borderId="6" xfId="0" applyFont="1" applyFill="1" applyBorder="1" applyAlignment="1">
      <alignment vertical="top" wrapText="1" readingOrder="1"/>
    </xf>
    <xf numFmtId="0" fontId="6" fillId="0" borderId="4" xfId="0" applyFont="1" applyFill="1" applyBorder="1" applyAlignment="1">
      <alignment horizontal="center" vertical="center" wrapText="1" readingOrder="1"/>
    </xf>
    <xf numFmtId="0" fontId="6" fillId="0" borderId="1" xfId="0" applyFont="1" applyFill="1" applyBorder="1" applyAlignment="1">
      <alignment vertical="center" wrapText="1" readingOrder="1"/>
    </xf>
    <xf numFmtId="0" fontId="6"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10" fillId="0" borderId="1" xfId="0" applyFont="1" applyFill="1" applyBorder="1" applyAlignment="1">
      <alignment horizontal="center" vertical="center" wrapText="1" readingOrder="1"/>
    </xf>
    <xf numFmtId="0" fontId="10" fillId="0" borderId="1" xfId="0" applyFont="1" applyFill="1" applyBorder="1" applyAlignment="1">
      <alignment vertical="top" wrapText="1" readingOrder="1"/>
    </xf>
    <xf numFmtId="0" fontId="8" fillId="0" borderId="4" xfId="0" applyFont="1" applyFill="1" applyBorder="1" applyAlignment="1">
      <alignment horizontal="center" vertical="center" wrapText="1" readingOrder="1"/>
    </xf>
    <xf numFmtId="0" fontId="6" fillId="0" borderId="3" xfId="0" applyFont="1" applyFill="1" applyBorder="1" applyAlignment="1">
      <alignment horizontal="center" vertical="center" wrapText="1" readingOrder="1"/>
    </xf>
    <xf numFmtId="49" fontId="6" fillId="0" borderId="1" xfId="0" applyNumberFormat="1" applyFont="1" applyFill="1" applyBorder="1" applyAlignment="1">
      <alignment horizontal="right" vertical="top" textRotation="90" wrapText="1" readingOrder="1"/>
    </xf>
    <xf numFmtId="49" fontId="6" fillId="0" borderId="1" xfId="0" applyNumberFormat="1" applyFont="1" applyFill="1" applyBorder="1" applyAlignment="1">
      <alignment horizontal="right" vertical="top" wrapText="1" readingOrder="1"/>
    </xf>
    <xf numFmtId="0" fontId="6" fillId="0" borderId="1" xfId="0" applyFont="1" applyFill="1" applyBorder="1" applyAlignment="1">
      <alignment horizontal="right" vertical="top" wrapText="1" readingOrder="1"/>
    </xf>
    <xf numFmtId="0" fontId="7" fillId="0" borderId="1" xfId="0" applyFont="1" applyFill="1" applyBorder="1" applyAlignment="1">
      <alignment vertical="top" wrapText="1" readingOrder="1"/>
    </xf>
    <xf numFmtId="0" fontId="19" fillId="0" borderId="1" xfId="0" applyFont="1" applyFill="1" applyBorder="1" applyAlignment="1">
      <alignment vertical="top" wrapText="1"/>
    </xf>
    <xf numFmtId="14" fontId="6" fillId="0" borderId="1" xfId="0" applyNumberFormat="1" applyFont="1" applyFill="1" applyBorder="1" applyAlignment="1">
      <alignment vertical="top" wrapText="1" readingOrder="1"/>
    </xf>
    <xf numFmtId="17" fontId="6" fillId="0" borderId="1" xfId="0" applyNumberFormat="1" applyFont="1" applyFill="1" applyBorder="1" applyAlignment="1">
      <alignment horizontal="right" vertical="top" wrapText="1" readingOrder="1"/>
    </xf>
    <xf numFmtId="164" fontId="6" fillId="0" borderId="1" xfId="0" applyNumberFormat="1" applyFont="1" applyFill="1" applyBorder="1" applyAlignment="1">
      <alignment horizontal="right" vertical="top" wrapText="1" readingOrder="1"/>
    </xf>
    <xf numFmtId="14" fontId="6" fillId="0" borderId="1" xfId="0" applyNumberFormat="1" applyFont="1" applyFill="1" applyBorder="1" applyAlignment="1">
      <alignment horizontal="right" vertical="top" wrapText="1" readingOrder="1"/>
    </xf>
    <xf numFmtId="17" fontId="6" fillId="0" borderId="1" xfId="0" applyNumberFormat="1" applyFont="1" applyFill="1" applyBorder="1" applyAlignment="1">
      <alignment vertical="top" wrapText="1" readingOrder="1"/>
    </xf>
    <xf numFmtId="0" fontId="6" fillId="0" borderId="1" xfId="3" applyFont="1" applyFill="1" applyBorder="1" applyAlignment="1">
      <alignment horizontal="right" vertical="top" wrapText="1" readingOrder="1"/>
    </xf>
    <xf numFmtId="0" fontId="7" fillId="0" borderId="1" xfId="3" applyFont="1" applyFill="1" applyBorder="1" applyAlignment="1">
      <alignment vertical="top" wrapText="1" readingOrder="1"/>
    </xf>
    <xf numFmtId="0" fontId="19" fillId="0" borderId="1" xfId="0" applyFont="1" applyFill="1" applyBorder="1" applyAlignment="1">
      <alignment wrapText="1"/>
    </xf>
    <xf numFmtId="15" fontId="6" fillId="0" borderId="1" xfId="0" applyNumberFormat="1" applyFont="1" applyFill="1" applyBorder="1" applyAlignment="1">
      <alignment horizontal="right" vertical="top" wrapText="1" readingOrder="1"/>
    </xf>
    <xf numFmtId="0" fontId="20" fillId="0" borderId="1" xfId="0" applyFont="1" applyFill="1" applyBorder="1" applyAlignment="1">
      <alignment vertical="top" wrapText="1"/>
    </xf>
    <xf numFmtId="164" fontId="6" fillId="0" borderId="0" xfId="0" applyNumberFormat="1" applyFont="1" applyFill="1" applyAlignment="1">
      <alignment horizontal="right" vertical="top" wrapText="1" readingOrder="1"/>
    </xf>
    <xf numFmtId="0" fontId="0" fillId="0" borderId="0" xfId="0" applyFill="1" applyAlignment="1">
      <alignment horizontal="right"/>
    </xf>
    <xf numFmtId="15" fontId="6" fillId="0" borderId="1" xfId="0" applyNumberFormat="1" applyFont="1" applyFill="1" applyBorder="1" applyAlignment="1">
      <alignment vertical="top" wrapText="1" readingOrder="1"/>
    </xf>
    <xf numFmtId="4" fontId="6" fillId="0" borderId="1" xfId="0" applyNumberFormat="1" applyFont="1" applyFill="1" applyBorder="1" applyAlignment="1">
      <alignment horizontal="right" vertical="top" wrapText="1" readingOrder="1"/>
    </xf>
    <xf numFmtId="164" fontId="6" fillId="0" borderId="2" xfId="0" applyNumberFormat="1" applyFont="1" applyFill="1" applyBorder="1" applyAlignment="1">
      <alignment horizontal="right" vertical="top" wrapText="1" readingOrder="1"/>
    </xf>
    <xf numFmtId="0" fontId="7" fillId="0" borderId="2" xfId="0" applyFont="1" applyFill="1" applyBorder="1" applyAlignment="1">
      <alignment vertical="top" wrapText="1" readingOrder="1"/>
    </xf>
    <xf numFmtId="164" fontId="6" fillId="0" borderId="5" xfId="0" applyNumberFormat="1" applyFont="1" applyFill="1" applyBorder="1" applyAlignment="1">
      <alignment horizontal="right" vertical="top" wrapText="1" readingOrder="1"/>
    </xf>
    <xf numFmtId="164" fontId="6" fillId="0" borderId="8" xfId="0" applyNumberFormat="1" applyFont="1" applyFill="1" applyBorder="1" applyAlignment="1">
      <alignment horizontal="right" vertical="top" wrapText="1" readingOrder="1"/>
    </xf>
    <xf numFmtId="0" fontId="7" fillId="0" borderId="8" xfId="0" applyFont="1" applyFill="1" applyBorder="1" applyAlignment="1">
      <alignment vertical="top" wrapText="1" readingOrder="1"/>
    </xf>
    <xf numFmtId="164" fontId="6" fillId="0" borderId="7" xfId="0" applyNumberFormat="1" applyFont="1" applyFill="1" applyBorder="1" applyAlignment="1">
      <alignment horizontal="right" vertical="top" wrapText="1" readingOrder="1"/>
    </xf>
    <xf numFmtId="0" fontId="7" fillId="0" borderId="7" xfId="0" applyFont="1" applyFill="1" applyBorder="1" applyAlignment="1">
      <alignment vertical="top" wrapText="1" readingOrder="1"/>
    </xf>
    <xf numFmtId="164" fontId="6" fillId="0" borderId="6" xfId="0" applyNumberFormat="1" applyFont="1" applyFill="1" applyBorder="1" applyAlignment="1">
      <alignment horizontal="right" vertical="top" wrapText="1" readingOrder="1"/>
    </xf>
    <xf numFmtId="0" fontId="7" fillId="0" borderId="6" xfId="0" applyFont="1" applyFill="1" applyBorder="1" applyAlignment="1">
      <alignment vertical="top" wrapText="1" readingOrder="1"/>
    </xf>
    <xf numFmtId="164" fontId="7" fillId="0" borderId="1" xfId="0" applyNumberFormat="1" applyFont="1" applyFill="1" applyBorder="1" applyAlignment="1">
      <alignment vertical="top" wrapText="1" readingOrder="1"/>
    </xf>
    <xf numFmtId="164" fontId="6" fillId="0" borderId="1" xfId="0" applyNumberFormat="1" applyFont="1" applyFill="1" applyBorder="1" applyAlignment="1">
      <alignment vertical="top" wrapText="1" readingOrder="1"/>
    </xf>
    <xf numFmtId="0" fontId="19" fillId="0" borderId="1" xfId="0" applyFont="1" applyFill="1" applyBorder="1" applyAlignment="1">
      <alignment horizontal="left" vertical="top" wrapText="1"/>
    </xf>
    <xf numFmtId="0" fontId="7" fillId="0" borderId="4" xfId="0" applyFont="1" applyFill="1" applyBorder="1" applyAlignment="1">
      <alignment vertical="top" wrapText="1" readingOrder="1"/>
    </xf>
    <xf numFmtId="0" fontId="6" fillId="0" borderId="4" xfId="0" applyFont="1" applyFill="1" applyBorder="1" applyAlignment="1">
      <alignment vertical="top" wrapText="1" readingOrder="1"/>
    </xf>
    <xf numFmtId="164" fontId="10" fillId="0" borderId="1" xfId="0" applyNumberFormat="1" applyFont="1" applyFill="1" applyBorder="1" applyAlignment="1">
      <alignment horizontal="right" vertical="top" wrapText="1" readingOrder="1"/>
    </xf>
    <xf numFmtId="0" fontId="10" fillId="0" borderId="1" xfId="0" applyFont="1" applyFill="1" applyBorder="1" applyAlignment="1">
      <alignment horizontal="right" vertical="top" wrapText="1" readingOrder="1"/>
    </xf>
    <xf numFmtId="0" fontId="11" fillId="0" borderId="1" xfId="0" applyFont="1" applyFill="1" applyBorder="1" applyAlignment="1">
      <alignment vertical="top" wrapText="1" readingOrder="1"/>
    </xf>
    <xf numFmtId="0" fontId="6" fillId="0" borderId="2" xfId="0" applyFont="1" applyFill="1" applyBorder="1" applyAlignment="1">
      <alignment horizontal="right" vertical="top" wrapText="1" readingOrder="1"/>
    </xf>
    <xf numFmtId="164" fontId="6" fillId="0" borderId="0" xfId="0" applyNumberFormat="1" applyFont="1" applyFill="1" applyAlignment="1">
      <alignment vertical="top"/>
    </xf>
  </cellXfs>
  <cellStyles count="6">
    <cellStyle name="40% - Accent4" xfId="4" builtinId="43"/>
    <cellStyle name="Bad" xfId="2" builtinId="27"/>
    <cellStyle name="Good" xfId="1" builtinId="26"/>
    <cellStyle name="Hyperlink" xfId="5" builtinId="8"/>
    <cellStyle name="Neutral" xfId="3" builtinId="28"/>
    <cellStyle name="Normal" xfId="0" builtinId="0"/>
  </cellStyles>
  <dxfs count="74">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numFmt numFmtId="4" formatCode="#,##0.00"/>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right"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numFmt numFmtId="164" formatCode="&quot;£&quot;#,##0.00"/>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numFmt numFmtId="164" formatCode="&quot;£&quot;#,##0.00"/>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numFmt numFmtId="164" formatCode="&quot;£&quot;#,##0.00"/>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strike val="0"/>
        <outline val="0"/>
        <shadow val="0"/>
        <vertAlign val="baseline"/>
        <sz val="11"/>
        <color auto="1"/>
      </font>
      <numFmt numFmtId="164" formatCode="&quot;£&quot;#,##0.00"/>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strike val="0"/>
        <outline val="0"/>
        <shadow val="0"/>
        <vertAlign val="baseline"/>
        <sz val="11"/>
        <color auto="1"/>
      </font>
      <fill>
        <patternFill patternType="none">
          <fgColor indexed="64"/>
          <bgColor auto="1"/>
        </patternFill>
      </fill>
      <alignment horizontal="general" vertical="top" textRotation="0" wrapText="1" indent="0" justifyLastLine="0" shrinkToFit="0" readingOrder="1"/>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family val="2"/>
        <scheme val="minor"/>
      </font>
      <numFmt numFmtId="164" formatCode="&quot;£&quot;#,##0.00"/>
      <fill>
        <patternFill patternType="none">
          <fgColor indexed="64"/>
          <bgColor auto="1"/>
        </patternFill>
      </fill>
      <alignment horizontal="right" vertical="top" textRotation="0" wrapText="1" indent="0" justifyLastLine="0" shrinkToFit="0" readingOrder="1"/>
      <border diagonalUp="0" diagonalDown="0" outline="0">
        <left style="thin">
          <color auto="1"/>
        </left>
        <right style="thin">
          <color auto="1"/>
        </right>
        <top style="thin">
          <color auto="1"/>
        </top>
        <bottom style="thin">
          <color auto="1"/>
        </bottom>
      </border>
    </dxf>
    <dxf>
      <font>
        <b/>
        <strike val="0"/>
        <outline val="0"/>
        <shadow val="0"/>
        <vertAlign val="baseline"/>
        <sz val="11"/>
        <color auto="1"/>
      </font>
      <numFmt numFmtId="164" formatCode="&quot;£&quot;#,##0.00"/>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numFmt numFmtId="164" formatCode="&quot;£&quot;#,##0.00"/>
      <fill>
        <patternFill patternType="solid">
          <fgColor indexed="64"/>
          <bgColor theme="7" tint="0.79998168889431442"/>
        </patternFill>
      </fill>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strike val="0"/>
        <outline val="0"/>
        <shadow val="0"/>
        <vertAlign val="baseline"/>
        <sz val="11"/>
        <color auto="1"/>
      </font>
      <numFmt numFmtId="164" formatCode="&quot;£&quot;#,##0.00"/>
      <fill>
        <patternFill patternType="solid">
          <fgColor indexed="64"/>
          <bgColor theme="7" tint="0.79998168889431442"/>
        </patternFill>
      </fill>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strike val="0"/>
        <outline val="0"/>
        <shadow val="0"/>
        <vertAlign val="baseline"/>
        <sz val="11"/>
        <color auto="1"/>
      </font>
      <numFmt numFmtId="164" formatCode="&quot;£&quot;#,##0.00"/>
      <fill>
        <patternFill patternType="solid">
          <fgColor indexed="64"/>
          <bgColor theme="7" tint="0.79998168889431442"/>
        </patternFill>
      </fill>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strike val="0"/>
        <outline val="0"/>
        <shadow val="0"/>
        <vertAlign val="baseline"/>
        <sz val="11"/>
        <color auto="1"/>
      </font>
      <fill>
        <patternFill patternType="solid">
          <fgColor indexed="64"/>
          <bgColor theme="7" tint="0.79998168889431442"/>
        </patternFill>
      </fill>
      <alignment horizontal="general" vertical="top" textRotation="0" wrapText="1" indent="0" justifyLastLine="0" shrinkToFit="0" readingOrder="1"/>
      <border diagonalUp="0" diagonalDown="0">
        <left style="thin">
          <color auto="1"/>
        </left>
        <right style="thin">
          <color auto="1"/>
        </right>
        <top style="thin">
          <color auto="1"/>
        </top>
        <bottom style="thin">
          <color auto="1"/>
        </bottom>
        <vertical/>
        <horizontal/>
      </border>
    </dxf>
    <dxf>
      <font>
        <b/>
        <strike val="0"/>
        <outline val="0"/>
        <shadow val="0"/>
        <vertAlign val="baseline"/>
        <sz val="11"/>
        <color auto="1"/>
      </font>
      <numFmt numFmtId="164" formatCode="&quot;£&quot;#,##0.00"/>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numFmt numFmtId="4" formatCode="#,##0.00"/>
      <fill>
        <patternFill patternType="solid">
          <fgColor indexed="64"/>
          <bgColor rgb="FFFFFF0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indexed="64"/>
        </right>
        <top style="thin">
          <color indexed="64"/>
        </top>
        <bottom style="thin">
          <color indexed="64"/>
        </bottom>
      </border>
    </dxf>
    <dxf>
      <fill>
        <patternFill>
          <fgColor indexed="64"/>
          <bgColor theme="0"/>
        </patternFill>
      </fill>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outline="0">
        <left style="thin">
          <color indexed="64"/>
        </left>
        <right style="thin">
          <color auto="1"/>
        </right>
        <top style="thin">
          <color indexed="64"/>
        </top>
        <bottom style="thin">
          <color indexed="64"/>
        </bottom>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color auto="1"/>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indexed="64"/>
        </right>
        <top style="thin">
          <color indexed="64"/>
        </top>
        <bottom style="thin">
          <color indexed="64"/>
        </bottom>
      </border>
    </dxf>
    <dxf>
      <font>
        <b/>
        <strike val="0"/>
        <outline val="0"/>
        <shadow val="0"/>
        <vertAlign val="baseline"/>
        <sz val="11"/>
        <color auto="1"/>
      </font>
      <fill>
        <patternFill patternType="none">
          <fgColor indexed="64"/>
          <bgColor auto="1"/>
        </patternFill>
      </fill>
      <alignment horizontal="general" vertical="top" textRotation="0" wrapText="1" indent="0" justifyLastLine="0" shrinkToFit="0" readingOrder="1"/>
      <border diagonalUp="0" diagonalDown="0" outline="0">
        <left style="thin">
          <color auto="1"/>
        </left>
        <right style="thin">
          <color indexed="64"/>
        </right>
        <top style="thin">
          <color indexed="64"/>
        </top>
        <bottom style="thin">
          <color indexed="64"/>
        </bottom>
      </border>
    </dxf>
    <dxf>
      <font>
        <b/>
        <strike val="0"/>
        <outline val="0"/>
        <shadow val="0"/>
        <vertAlign val="baseline"/>
        <sz val="11"/>
        <color auto="1"/>
      </font>
      <fill>
        <patternFill patternType="none">
          <fgColor indexed="64"/>
          <bgColor auto="1"/>
        </patternFill>
      </fill>
      <alignment horizontal="general" vertical="top" textRotation="0" wrapText="1" indent="0" justifyLastLine="0" shrinkToFit="0" readingOrder="1"/>
      <border diagonalUp="0" diagonalDown="0" outline="0">
        <left style="thin">
          <color auto="1"/>
        </left>
        <right style="thin">
          <color indexed="64"/>
        </right>
        <top style="thin">
          <color indexed="64"/>
        </top>
        <bottom style="thin">
          <color indexed="64"/>
        </bottom>
      </border>
    </dxf>
    <dxf>
      <font>
        <b/>
        <strike val="0"/>
        <outline val="0"/>
        <shadow val="0"/>
        <vertAlign val="baseline"/>
        <sz val="11"/>
        <color auto="1"/>
      </font>
      <fill>
        <patternFill patternType="none">
          <fgColor indexed="64"/>
          <bgColor auto="1"/>
        </patternFill>
      </fill>
      <alignment horizontal="general" vertical="top" textRotation="0" wrapText="1" indent="0" justifyLastLine="0" shrinkToFit="0" readingOrder="1"/>
      <border diagonalUp="0" diagonalDown="0" outline="0">
        <left style="thin">
          <color auto="1"/>
        </left>
        <right style="thin">
          <color indexed="64"/>
        </right>
        <top style="thin">
          <color indexed="64"/>
        </top>
        <bottom style="thin">
          <color indexed="64"/>
        </bottom>
      </border>
    </dxf>
    <dxf>
      <font>
        <b/>
        <strike val="0"/>
        <outline val="0"/>
        <shadow val="0"/>
        <vertAlign val="baseline"/>
        <sz val="11"/>
        <color auto="1"/>
      </font>
      <fill>
        <patternFill patternType="none">
          <fgColor indexed="64"/>
          <bgColor auto="1"/>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dxf>
    <dxf>
      <border outline="0">
        <top style="thin">
          <color auto="1"/>
        </top>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1"/>
      <border diagonalUp="0" diagonalDown="0" outline="0">
        <left style="thin">
          <color auto="1"/>
        </left>
        <right style="thin">
          <color auto="1"/>
        </right>
        <top/>
        <bottom/>
      </border>
    </dxf>
    <dxf>
      <border outline="0">
        <left style="thin">
          <color auto="1"/>
        </left>
        <right style="thin">
          <color auto="1"/>
        </right>
        <top style="thin">
          <color auto="1"/>
        </top>
        <bottom style="thin">
          <color auto="1"/>
        </bottom>
      </border>
    </dxf>
    <dxf>
      <font>
        <b/>
        <strike val="0"/>
        <outline val="0"/>
        <shadow val="0"/>
        <vertAlign val="baseline"/>
        <sz val="11"/>
        <color auto="1"/>
        <family val="2"/>
      </font>
      <fill>
        <patternFill patternType="solid">
          <fgColor indexed="64"/>
          <bgColor theme="0"/>
        </patternFill>
      </fill>
      <alignment horizontal="general" vertical="top" textRotation="0" wrapText="1" indent="0" justifyLastLine="0" shrinkToFit="0" readingOrder="1"/>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9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D0F852-2181-4163-B224-7BEE0A41559E}" name="Table14" displayName="Table14" ref="A1:AH411" totalsRowCount="1" headerRowDxfId="73" dataDxfId="71" totalsRowDxfId="69" headerRowBorderDxfId="72" tableBorderDxfId="70" totalsRowBorderDxfId="68">
  <autoFilter ref="A1:AH410" xr:uid="{04C4A75F-0858-45D7-A310-C49C5F5180B9}"/>
  <tableColumns count="34">
    <tableColumn id="1" xr3:uid="{3D575C59-BB20-4C2C-AAE6-8CA0A67B128F}" name="Year" dataDxfId="67" totalsRowDxfId="33"/>
    <tableColumn id="2" xr3:uid="{F599D937-B27B-456B-B1C9-0DF07C63690B}" name="Site Address" dataDxfId="66" totalsRowDxfId="32"/>
    <tableColumn id="3" xr3:uid="{2885DB5A-47C0-458E-A007-8FF9735DAFD0}" name="Ward" dataDxfId="65" totalsRowDxfId="31"/>
    <tableColumn id="4" xr3:uid="{63133B4C-C136-4CE5-8218-6BE77920A5B4}" name="Parish" dataDxfId="64" totalsRowDxfId="30"/>
    <tableColumn id="5" xr3:uid="{2EE08900-1590-49DA-A025-05166CA1D54E}" name="Date of Agreement Signed" dataDxfId="63" totalsRowDxfId="29"/>
    <tableColumn id="7" xr3:uid="{F8BD1E3A-8A2D-4213-A978-F11F3E5039BB}" name="Type of Agreement" dataDxfId="62" totalsRowDxfId="28"/>
    <tableColumn id="12" xr3:uid="{99F21FAD-2E5B-4623-915A-5477A3C58C33}" name="Expiry date/Payback years" dataDxfId="61" totalsRowDxfId="27"/>
    <tableColumn id="13" xr3:uid="{90976B0F-CCA1-46F5-AB7E-72955D88CB66}" name="Main Planning Ref" dataDxfId="60" totalsRowDxfId="26"/>
    <tableColumn id="14" xr3:uid="{416A9E55-FA0C-452B-B8A1-017E2AD4767C}" name="Proposal as set out in the Planning Approval" dataDxfId="59" totalsRowDxfId="25"/>
    <tableColumn id="15" xr3:uid="{5CF9D986-D7E8-4CD9-907D-33724336213E}" name="Code for Purpose" dataDxfId="58" totalsRowDxfId="24"/>
    <tableColumn id="16" xr3:uid="{9EA28F21-25D6-47E2-B300-8049AC229187}" name="Clause Details" dataDxfId="57" totalsRowDxfId="23"/>
    <tableColumn id="17" xr3:uid="{228AE44F-BED3-4BF1-81E0-C31503784A74}" name="Settlement/Area where funds to be spent" dataDxfId="56" totalsRowDxfId="22"/>
    <tableColumn id="21" xr3:uid="{909FF490-E921-4C7E-8998-D9B4FFCE260F}" name="Details of the Trigger " dataDxfId="55" totalsRowDxfId="21"/>
    <tableColumn id="48" xr3:uid="{07A57F9B-7CAD-42E2-83FC-19FF32BE9DFF}" name="Total Anticipated amount" dataDxfId="54" totalsRowDxfId="20"/>
    <tableColumn id="49" xr3:uid="{1100CB49-4838-450B-BBFF-B7FCCE44F95E}" name="Indexation Amount " dataDxfId="53" totalsRowDxfId="19"/>
    <tableColumn id="50" xr3:uid="{161B8050-426A-4E9A-B262-BE99FA786752}" name="Type of Indexation" dataDxfId="52" totalsRowDxfId="18"/>
    <tableColumn id="51" xr3:uid="{FCEFA8E5-4D43-459D-9812-E01CAAD76CFA}" name="Late Payment Interest" dataDxfId="51" totalsRowDxfId="17"/>
    <tableColumn id="52" xr3:uid="{1DF3B7D9-8949-412C-B0D0-CC90D7A9B8FC}" name="Amount Due with Indexation &amp; Interest" dataDxfId="50" totalsRowDxfId="16"/>
    <tableColumn id="53" xr3:uid="{9EAF4A86-5AE5-4564-A3E8-7038B8F6489E}" name="Received Amount" dataDxfId="49" totalsRowDxfId="15"/>
    <tableColumn id="54" xr3:uid="{66A55C72-FD89-4507-B2A7-2E67A51220CE}" name="Date of Payment" dataDxfId="48" totalsRowDxfId="14"/>
    <tableColumn id="55" xr3:uid="{F117030A-135D-4C90-A6AE-F6B105BFB498}" name="Outstanding Amount - this is the funds that are left to remit in in TOTAL" dataDxfId="47" totalsRowDxfId="13"/>
    <tableColumn id="82" xr3:uid="{3E231733-6B46-40EE-A441-FEB895BB6EBD}" name="Financial year  payment made" dataDxfId="46" totalsRowDxfId="12"/>
    <tableColumn id="29" xr3:uid="{DEB3CF3F-EED2-4035-B9D7-7D87149687D5}" name="Financial Year of Spend pre 2020/21" dataDxfId="45" totalsRowDxfId="11"/>
    <tableColumn id="25" xr3:uid="{6DE76C4E-D08D-42FC-B004-E639D723D022}" name="Financial Year of Spend pre 2021/22" dataDxfId="44" totalsRowDxfId="10"/>
    <tableColumn id="86" xr3:uid="{46681D30-BEB0-422D-90BB-293433E59A4B}" name="Financial Year of Spend pre 2022/23" dataDxfId="43" totalsRowDxfId="9"/>
    <tableColumn id="8" xr3:uid="{2EBAF7EA-D5EF-49AE-9CA9-FCB3B9DCF4E6}" name="Financial year of spend 2023/24" dataDxfId="42" totalsRowDxfId="8"/>
    <tableColumn id="69" xr3:uid="{35BA7F27-9105-4973-86E2-01A7CA967A3E}" name="Date the funds were spent" dataDxfId="41" totalsRowDxfId="7"/>
    <tableColumn id="28" xr3:uid="{6DDDFCCF-30E8-4C7C-91D6-6A42B4115B38}" name="Spend - 2020/21" dataDxfId="40" totalsRowDxfId="6"/>
    <tableColumn id="24" xr3:uid="{2F1EF64E-9A60-4993-A68B-68CC1C1BC389}" name="Spend - 2021/22" dataDxfId="39" totalsRowDxfId="5"/>
    <tableColumn id="70" xr3:uid="{7A9FF588-3D81-4ECE-A23C-439AEE654092}" name="Spend - 2022/23" dataDxfId="38" totalsRowDxfId="4"/>
    <tableColumn id="20" xr3:uid="{54B55182-632D-4904-90AB-4D4D0C449C79}" name="Spend - 2023/2024" dataDxfId="37" totalsRowDxfId="3"/>
    <tableColumn id="72" xr3:uid="{7DD4559C-9ECE-481C-8E7D-A6F1018A5D15}" name="Total Balance District  Council only on this spreadsheet - this is then reconciled to the Councils ledger" dataDxfId="36" totalsRowDxfId="2"/>
    <tableColumn id="73" xr3:uid="{A818267F-EF4B-49BE-BEBB-B35076B0F43B}" name="Total Balance in the County Council funds as known" dataDxfId="35" totalsRowDxfId="1"/>
    <tableColumn id="90" xr3:uid="{DC262961-3385-4B46-AE41-16400EDBB73C}" name="MONIES UNABLE TO COLLECT" dataDxfId="34"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b:/s/StrategyPerformanceandGovernanceDirectorate/EXS6_FId1kZFpmCKds0VtvcBmyGT9GuKrsyI6fxFWyQ9Nw" TargetMode="External"/><Relationship Id="rId13" Type="http://schemas.openxmlformats.org/officeDocument/2006/relationships/hyperlink" Target="../../../../../../../../../../../../:b:/s/StrategyPerformanceandGovernanceDirectorate/EXHRnEpsq9NFiNDGSwuAS9ABF7gO2ZXHfdZYFnHmmlY3uw" TargetMode="External"/><Relationship Id="rId18" Type="http://schemas.openxmlformats.org/officeDocument/2006/relationships/hyperlink" Target="../../../../../../../../../../../../:f:/s/StrategyPerformanceandGovernanceDirectorate/EnQ7fT_DI-dNmPAT7iU-9hEBJI1mjcD2UUc7WAo6oNZjLw" TargetMode="External"/><Relationship Id="rId3" Type="http://schemas.openxmlformats.org/officeDocument/2006/relationships/hyperlink" Target="../../../../../../../../../../../../:f:/s/StrategyPerformanceandGovernanceDirectorate/EtM2YTSh2B9JhoExmqkeb7kBa334xZ37EwUZtbH7iGRAvA" TargetMode="External"/><Relationship Id="rId21" Type="http://schemas.openxmlformats.org/officeDocument/2006/relationships/printerSettings" Target="../printerSettings/printerSettings1.bin"/><Relationship Id="rId7" Type="http://schemas.openxmlformats.org/officeDocument/2006/relationships/hyperlink" Target="../../../../../../../../../../../../:b:/s/StrategyPerformanceandGovernanceDirectorate/EXS6_FId1kZFpmCKds0VtvcBmyGT9GuKrsyI6fxFWyQ9Nw" TargetMode="External"/><Relationship Id="rId12" Type="http://schemas.openxmlformats.org/officeDocument/2006/relationships/hyperlink" Target="../../../../../../../../../../../../:b:/s/StrategyPerformanceandGovernanceDirectorate/EXHRnEpsq9NFiNDGSwuAS9ABF7gO2ZXHfdZYFnHmmlY3uw" TargetMode="External"/><Relationship Id="rId17" Type="http://schemas.openxmlformats.org/officeDocument/2006/relationships/hyperlink" Target="../../../../../../../../../../../../:f:/s/StrategyPerformanceandGovernanceDirectorate/EnQ7fT_DI-dNmPAT7iU-9hEBJI1mjcD2UUc7WAo6oNZjLw" TargetMode="External"/><Relationship Id="rId2" Type="http://schemas.openxmlformats.org/officeDocument/2006/relationships/hyperlink" Target="../../../../../../../../../../../../:f:/s/StrategyPerformanceandGovernanceDirectorate/EtM2YTSh2B9JhoExmqkeb7kBa334xZ37EwUZtbH7iGRAvA" TargetMode="External"/><Relationship Id="rId16" Type="http://schemas.openxmlformats.org/officeDocument/2006/relationships/hyperlink" Target="../../../../../../../../../../../../:f:/s/StrategyPerformanceandGovernanceDirectorate/Estl56yqL3VJqosdkOSbnPkB07pHAMdeXuc8Vxfjta85yg" TargetMode="External"/><Relationship Id="rId20" Type="http://schemas.openxmlformats.org/officeDocument/2006/relationships/hyperlink" Target="../../../../../../../../../../../../:b:/s/StrategyPerformanceandGovernanceDirectorate/EXS6_FId1kZFpmCKds0VtvcBmyGT9GuKrsyI6fxFWyQ9Nw" TargetMode="External"/><Relationship Id="rId1" Type="http://schemas.openxmlformats.org/officeDocument/2006/relationships/hyperlink" Target="../../../../../../../../../../../../:f:/s/StrategyPerformanceandGovernanceDirectorate/EtM2YTSh2B9JhoExmqkeb7kBa334xZ37EwUZtbH7iGRAvA" TargetMode="External"/><Relationship Id="rId6" Type="http://schemas.openxmlformats.org/officeDocument/2006/relationships/hyperlink" Target="../../../../../../../../../../../../:b:/s/StrategyPerformanceandGovernanceDirectorate/EXS6_FId1kZFpmCKds0VtvcBmyGT9GuKrsyI6fxFWyQ9Nw" TargetMode="External"/><Relationship Id="rId11" Type="http://schemas.openxmlformats.org/officeDocument/2006/relationships/hyperlink" Target="../../../../../../../../../../../../:b:/s/StrategyPerformanceandGovernanceDirectorate/EXS6_FId1kZFpmCKds0VtvcBmyGT9GuKrsyI6fxFWyQ9Nw" TargetMode="External"/><Relationship Id="rId24" Type="http://schemas.openxmlformats.org/officeDocument/2006/relationships/comments" Target="../comments1.xml"/><Relationship Id="rId5" Type="http://schemas.openxmlformats.org/officeDocument/2006/relationships/hyperlink" Target="../../../../../../../../../../../../:b:/s/StrategyPerformanceandGovernanceDirectorate/EXS6_FId1kZFpmCKds0VtvcBmyGT9GuKrsyI6fxFWyQ9Nw" TargetMode="External"/><Relationship Id="rId15" Type="http://schemas.openxmlformats.org/officeDocument/2006/relationships/hyperlink" Target="../../../../../../../../../../../../:f:/s/StrategyPerformanceandGovernanceDirectorate/Estl56yqL3VJqosdkOSbnPkB07pHAMdeXuc8Vxfjta85yg" TargetMode="External"/><Relationship Id="rId23" Type="http://schemas.openxmlformats.org/officeDocument/2006/relationships/table" Target="../tables/table1.xml"/><Relationship Id="rId10" Type="http://schemas.openxmlformats.org/officeDocument/2006/relationships/hyperlink" Target="../../../../../../../../../../../../:b:/s/StrategyPerformanceandGovernanceDirectorate/EXS6_FId1kZFpmCKds0VtvcBmyGT9GuKrsyI6fxFWyQ9Nw" TargetMode="External"/><Relationship Id="rId19" Type="http://schemas.openxmlformats.org/officeDocument/2006/relationships/hyperlink" Target="../../../../../../../../../../../../:f:/s/StrategyPerformanceandGovernanceDirectorate/EnQ7fT_DI-dNmPAT7iU-9hEBJI1mjcD2UUc7WAo6oNZjLw" TargetMode="External"/><Relationship Id="rId4" Type="http://schemas.openxmlformats.org/officeDocument/2006/relationships/hyperlink" Target="../../../../../../../../../../../../:f:/s/StrategyPerformanceandGovernanceDirectorate/EtM2YTSh2B9JhoExmqkeb7kBa334xZ37EwUZtbH7iGRAvA" TargetMode="External"/><Relationship Id="rId9" Type="http://schemas.openxmlformats.org/officeDocument/2006/relationships/hyperlink" Target="../../../../../../../../../../../../:b:/s/StrategyPerformanceandGovernanceDirectorate/EXS6_FId1kZFpmCKds0VtvcBmyGT9GuKrsyI6fxFWyQ9Nw" TargetMode="External"/><Relationship Id="rId14" Type="http://schemas.openxmlformats.org/officeDocument/2006/relationships/hyperlink" Target="../../../../../../../../../../../../:b:/s/StrategyPerformanceandGovernanceDirectorate/EXHRnEpsq9NFiNDGSwuAS9ABF7gO2ZXHfdZYFnHmmlY3uw"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890A-F02C-43D1-BF93-CCC0AF0A954D}">
  <sheetPr>
    <tabColor rgb="FFFFFF00"/>
  </sheetPr>
  <dimension ref="A1:AH415"/>
  <sheetViews>
    <sheetView tabSelected="1" zoomScale="77" zoomScaleNormal="60" workbookViewId="0">
      <pane ySplit="1" topLeftCell="A2" activePane="bottomLeft" state="frozen"/>
      <selection activeCell="BB1" sqref="BB1"/>
      <selection pane="bottomLeft" sqref="A1:XFD1"/>
    </sheetView>
  </sheetViews>
  <sheetFormatPr defaultColWidth="7.88671875" defaultRowHeight="65.25" customHeight="1" x14ac:dyDescent="0.3"/>
  <cols>
    <col min="1" max="1" width="16.33203125" style="102" customWidth="1"/>
    <col min="2" max="2" width="29.5546875" style="103" customWidth="1"/>
    <col min="3" max="3" width="10.5546875" style="103" customWidth="1"/>
    <col min="4" max="4" width="20.88671875" style="103" customWidth="1"/>
    <col min="5" max="5" width="12.88671875" style="1" customWidth="1"/>
    <col min="6" max="6" width="7" style="1" customWidth="1"/>
    <col min="7" max="7" width="13.109375" style="1" customWidth="1"/>
    <col min="8" max="8" width="18.33203125" style="1" customWidth="1"/>
    <col min="9" max="9" width="75" style="1" customWidth="1"/>
    <col min="10" max="10" width="14.6640625" style="1" customWidth="1"/>
    <col min="11" max="11" width="41.109375" style="1" customWidth="1"/>
    <col min="12" max="12" width="32.109375" style="1" customWidth="1"/>
    <col min="13" max="13" width="54" style="1" customWidth="1"/>
    <col min="14" max="15" width="17.33203125" style="1" customWidth="1"/>
    <col min="16" max="16" width="19" style="1" customWidth="1"/>
    <col min="17" max="17" width="15.33203125" style="1" customWidth="1"/>
    <col min="18" max="18" width="20.88671875" style="1" customWidth="1"/>
    <col min="19" max="19" width="19.33203125" style="1" customWidth="1"/>
    <col min="20" max="20" width="15.44140625" style="1" customWidth="1"/>
    <col min="21" max="21" width="18.5546875" style="1" customWidth="1"/>
    <col min="22" max="22" width="16.44140625" style="125" customWidth="1"/>
    <col min="23" max="23" width="10.6640625" style="126" customWidth="1"/>
    <col min="24" max="24" width="13" style="126" customWidth="1"/>
    <col min="25" max="25" width="13.6640625" style="127" customWidth="1"/>
    <col min="26" max="26" width="9" style="103" customWidth="1"/>
    <col min="27" max="27" width="12.109375" style="103" customWidth="1"/>
    <col min="28" max="29" width="18.44140625" style="1" customWidth="1"/>
    <col min="30" max="30" width="14.77734375" style="1" customWidth="1"/>
    <col min="31" max="31" width="18.5546875" style="1" customWidth="1"/>
    <col min="32" max="32" width="16.6640625" style="1" customWidth="1"/>
    <col min="33" max="33" width="19.109375" style="1" customWidth="1"/>
    <col min="34" max="34" width="24.33203125" style="1" customWidth="1"/>
    <col min="35" max="16384" width="7.88671875" style="1"/>
  </cols>
  <sheetData>
    <row r="1" spans="1:34" s="77" customFormat="1" ht="65.25" customHeight="1" x14ac:dyDescent="0.3">
      <c r="A1" s="100" t="s">
        <v>1049</v>
      </c>
      <c r="B1" s="101" t="s">
        <v>1077</v>
      </c>
      <c r="C1" s="101" t="s">
        <v>1076</v>
      </c>
      <c r="D1" s="101" t="s">
        <v>1075</v>
      </c>
      <c r="E1" s="77" t="s">
        <v>1074</v>
      </c>
      <c r="F1" s="77" t="s">
        <v>1073</v>
      </c>
      <c r="G1" s="77" t="s">
        <v>1072</v>
      </c>
      <c r="H1" s="77" t="s">
        <v>1071</v>
      </c>
      <c r="I1" s="77" t="s">
        <v>1070</v>
      </c>
      <c r="J1" s="77" t="s">
        <v>1069</v>
      </c>
      <c r="K1" s="77" t="s">
        <v>1068</v>
      </c>
      <c r="L1" s="77" t="s">
        <v>1067</v>
      </c>
      <c r="M1" s="77" t="s">
        <v>1066</v>
      </c>
      <c r="N1" s="96" t="s">
        <v>1065</v>
      </c>
      <c r="O1" s="97" t="s">
        <v>1064</v>
      </c>
      <c r="P1" s="96" t="s">
        <v>1063</v>
      </c>
      <c r="Q1" s="99" t="s">
        <v>1062</v>
      </c>
      <c r="R1" s="97" t="s">
        <v>1061</v>
      </c>
      <c r="S1" s="97" t="s">
        <v>1060</v>
      </c>
      <c r="T1" s="96" t="s">
        <v>1059</v>
      </c>
      <c r="U1" s="97" t="s">
        <v>1058</v>
      </c>
      <c r="V1" s="124" t="s">
        <v>1057</v>
      </c>
      <c r="W1" s="101" t="s">
        <v>1056</v>
      </c>
      <c r="X1" s="101" t="s">
        <v>1055</v>
      </c>
      <c r="Y1" s="101" t="s">
        <v>1054</v>
      </c>
      <c r="Z1" s="101" t="s">
        <v>1053</v>
      </c>
      <c r="AA1" s="101" t="s">
        <v>1052</v>
      </c>
      <c r="AB1" s="98" t="s">
        <v>1078</v>
      </c>
      <c r="AC1" s="98" t="s">
        <v>1079</v>
      </c>
      <c r="AD1" s="98" t="s">
        <v>1080</v>
      </c>
      <c r="AE1" s="98" t="s">
        <v>1081</v>
      </c>
      <c r="AF1" s="97" t="s">
        <v>1051</v>
      </c>
      <c r="AG1" s="97" t="s">
        <v>1082</v>
      </c>
      <c r="AH1" s="96" t="s">
        <v>1050</v>
      </c>
    </row>
    <row r="2" spans="1:34" s="77" customFormat="1" ht="76.95" customHeight="1" x14ac:dyDescent="0.3">
      <c r="A2" s="102">
        <v>2017</v>
      </c>
      <c r="B2" s="103" t="s">
        <v>1035</v>
      </c>
      <c r="C2" s="103" t="s">
        <v>1003</v>
      </c>
      <c r="D2" s="103" t="s">
        <v>251</v>
      </c>
      <c r="E2" s="11">
        <v>42860</v>
      </c>
      <c r="F2" s="15" t="s">
        <v>16</v>
      </c>
      <c r="G2" s="31">
        <v>46936</v>
      </c>
      <c r="H2" s="1" t="s">
        <v>1034</v>
      </c>
      <c r="I2" s="1" t="s">
        <v>1033</v>
      </c>
      <c r="J2" s="1" t="s">
        <v>37</v>
      </c>
      <c r="K2" s="1" t="s">
        <v>402</v>
      </c>
      <c r="L2" s="1" t="s">
        <v>999</v>
      </c>
      <c r="M2" s="1" t="s">
        <v>1048</v>
      </c>
      <c r="N2" s="19">
        <v>4630</v>
      </c>
      <c r="O2" s="19"/>
      <c r="P2" s="20"/>
      <c r="Q2" s="19"/>
      <c r="R2" s="19">
        <v>4630</v>
      </c>
      <c r="S2" s="19">
        <v>9260</v>
      </c>
      <c r="T2" s="70">
        <v>43059</v>
      </c>
      <c r="U2" s="19">
        <f>SUM(Table14[[#This Row],[Amount Due with Indexation &amp; Interest]]-Table14[[#This Row],[Received Amount]])</f>
        <v>-4630</v>
      </c>
      <c r="V2" s="125" t="s">
        <v>697</v>
      </c>
      <c r="W2" s="126"/>
      <c r="X2" s="126"/>
      <c r="Y2" s="127"/>
      <c r="Z2" s="127"/>
      <c r="AA2" s="103"/>
      <c r="AB2" s="29"/>
      <c r="AC2" s="29"/>
      <c r="AD2" s="28"/>
      <c r="AE2" s="28"/>
      <c r="AF2" s="19">
        <v>9260</v>
      </c>
      <c r="AG2" s="19"/>
      <c r="AH2" s="20"/>
    </row>
    <row r="3" spans="1:34" s="77" customFormat="1" ht="79.95" customHeight="1" x14ac:dyDescent="0.3">
      <c r="A3" s="102">
        <v>2017</v>
      </c>
      <c r="B3" s="103" t="s">
        <v>1035</v>
      </c>
      <c r="C3" s="103" t="s">
        <v>1003</v>
      </c>
      <c r="D3" s="103" t="s">
        <v>251</v>
      </c>
      <c r="E3" s="11">
        <v>42860</v>
      </c>
      <c r="F3" s="15" t="s">
        <v>16</v>
      </c>
      <c r="G3" s="1">
        <v>10</v>
      </c>
      <c r="H3" s="1" t="s">
        <v>1034</v>
      </c>
      <c r="I3" s="1" t="s">
        <v>1033</v>
      </c>
      <c r="J3" s="1" t="s">
        <v>66</v>
      </c>
      <c r="K3" s="1" t="s">
        <v>1047</v>
      </c>
      <c r="L3" s="1" t="s">
        <v>999</v>
      </c>
      <c r="M3" s="1" t="s">
        <v>1045</v>
      </c>
      <c r="N3" s="19">
        <v>461255.4</v>
      </c>
      <c r="O3" s="19">
        <v>63306.22</v>
      </c>
      <c r="P3" s="20"/>
      <c r="Q3" s="19"/>
      <c r="R3" s="19">
        <v>524561.62</v>
      </c>
      <c r="S3" s="19">
        <v>524561.62</v>
      </c>
      <c r="T3" s="70">
        <v>43191</v>
      </c>
      <c r="U3" s="19">
        <f>SUM(Table14[[#This Row],[Amount Due with Indexation &amp; Interest]]-Table14[[#This Row],[Received Amount]])</f>
        <v>0</v>
      </c>
      <c r="V3" s="125" t="s">
        <v>542</v>
      </c>
      <c r="W3" s="126"/>
      <c r="X3" s="126"/>
      <c r="Y3" s="128"/>
      <c r="Z3" s="128"/>
      <c r="AA3" s="103"/>
      <c r="AB3" s="29"/>
      <c r="AC3" s="29"/>
      <c r="AD3" s="28"/>
      <c r="AE3" s="28"/>
      <c r="AF3" s="19"/>
      <c r="AG3" s="19">
        <v>524561.62</v>
      </c>
      <c r="AH3" s="35"/>
    </row>
    <row r="4" spans="1:34" s="77" customFormat="1" ht="75.599999999999994" customHeight="1" x14ac:dyDescent="0.3">
      <c r="A4" s="102">
        <v>2017</v>
      </c>
      <c r="B4" s="103" t="s">
        <v>1035</v>
      </c>
      <c r="C4" s="103" t="s">
        <v>1003</v>
      </c>
      <c r="D4" s="103" t="s">
        <v>251</v>
      </c>
      <c r="E4" s="11">
        <v>42860</v>
      </c>
      <c r="F4" s="15" t="s">
        <v>16</v>
      </c>
      <c r="G4" s="1">
        <v>10</v>
      </c>
      <c r="H4" s="1" t="s">
        <v>1034</v>
      </c>
      <c r="I4" s="1" t="s">
        <v>1033</v>
      </c>
      <c r="J4" s="1" t="s">
        <v>66</v>
      </c>
      <c r="K4" s="1" t="s">
        <v>1046</v>
      </c>
      <c r="L4" s="1" t="s">
        <v>999</v>
      </c>
      <c r="M4" s="1" t="s">
        <v>1045</v>
      </c>
      <c r="N4" s="19">
        <v>144399.6</v>
      </c>
      <c r="O4" s="19">
        <v>19749.71</v>
      </c>
      <c r="P4" s="20"/>
      <c r="Q4" s="19"/>
      <c r="R4" s="19">
        <v>164149.31</v>
      </c>
      <c r="S4" s="19">
        <v>164149.31</v>
      </c>
      <c r="T4" s="70">
        <v>43191</v>
      </c>
      <c r="U4" s="19">
        <f>SUM(Table14[[#This Row],[Amount Due with Indexation &amp; Interest]]-Table14[[#This Row],[Received Amount]])</f>
        <v>0</v>
      </c>
      <c r="V4" s="125" t="s">
        <v>542</v>
      </c>
      <c r="W4" s="126"/>
      <c r="X4" s="126"/>
      <c r="Y4" s="128"/>
      <c r="Z4" s="128"/>
      <c r="AA4" s="103"/>
      <c r="AB4" s="29"/>
      <c r="AC4" s="29"/>
      <c r="AD4" s="28"/>
      <c r="AE4" s="28"/>
      <c r="AF4" s="19"/>
      <c r="AG4" s="19">
        <v>164149.31</v>
      </c>
      <c r="AH4" s="35"/>
    </row>
    <row r="5" spans="1:34" s="77" customFormat="1" ht="91.2" customHeight="1" x14ac:dyDescent="0.3">
      <c r="A5" s="102">
        <v>2017</v>
      </c>
      <c r="B5" s="103" t="s">
        <v>1035</v>
      </c>
      <c r="C5" s="103" t="s">
        <v>1003</v>
      </c>
      <c r="D5" s="103" t="s">
        <v>251</v>
      </c>
      <c r="E5" s="11">
        <v>42860</v>
      </c>
      <c r="F5" s="15" t="s">
        <v>16</v>
      </c>
      <c r="G5" s="31">
        <v>46936</v>
      </c>
      <c r="H5" s="1" t="s">
        <v>1034</v>
      </c>
      <c r="I5" s="1" t="s">
        <v>1033</v>
      </c>
      <c r="J5" s="1" t="s">
        <v>22</v>
      </c>
      <c r="K5" s="1" t="s">
        <v>1044</v>
      </c>
      <c r="L5" s="1" t="s">
        <v>1043</v>
      </c>
      <c r="M5" s="1" t="s">
        <v>1042</v>
      </c>
      <c r="N5" s="19">
        <v>59040</v>
      </c>
      <c r="O5" s="19">
        <v>-17.2</v>
      </c>
      <c r="P5" s="20" t="s">
        <v>751</v>
      </c>
      <c r="Q5" s="19"/>
      <c r="R5" s="19">
        <v>59022.8</v>
      </c>
      <c r="S5" s="19">
        <v>59022.8</v>
      </c>
      <c r="T5" s="70">
        <v>43283</v>
      </c>
      <c r="U5" s="19">
        <f>SUM(Table14[[#This Row],[Amount Due with Indexation &amp; Interest]]-Table14[[#This Row],[Received Amount]])</f>
        <v>0</v>
      </c>
      <c r="V5" s="125" t="s">
        <v>542</v>
      </c>
      <c r="W5" s="126"/>
      <c r="X5" s="126"/>
      <c r="Y5" s="127"/>
      <c r="Z5" s="127"/>
      <c r="AA5" s="129"/>
      <c r="AB5" s="39"/>
      <c r="AC5" s="39"/>
      <c r="AD5" s="28"/>
      <c r="AE5" s="28"/>
      <c r="AF5" s="19">
        <f>S5-AD5</f>
        <v>59022.8</v>
      </c>
      <c r="AG5" s="19"/>
      <c r="AH5" s="35"/>
    </row>
    <row r="6" spans="1:34" s="77" customFormat="1" ht="96.6" customHeight="1" x14ac:dyDescent="0.3">
      <c r="A6" s="102">
        <v>2017</v>
      </c>
      <c r="B6" s="103" t="s">
        <v>1035</v>
      </c>
      <c r="C6" s="103" t="s">
        <v>1003</v>
      </c>
      <c r="D6" s="103" t="s">
        <v>251</v>
      </c>
      <c r="E6" s="11">
        <v>42860</v>
      </c>
      <c r="F6" s="15" t="s">
        <v>16</v>
      </c>
      <c r="G6" s="31">
        <v>46936</v>
      </c>
      <c r="H6" s="1" t="s">
        <v>1034</v>
      </c>
      <c r="I6" s="1" t="s">
        <v>1033</v>
      </c>
      <c r="J6" s="1" t="s">
        <v>134</v>
      </c>
      <c r="K6" s="1" t="s">
        <v>1041</v>
      </c>
      <c r="L6" s="1" t="s">
        <v>999</v>
      </c>
      <c r="M6" s="1" t="s">
        <v>1040</v>
      </c>
      <c r="N6" s="19">
        <v>97408.8</v>
      </c>
      <c r="O6" s="19">
        <v>3240.69</v>
      </c>
      <c r="P6" s="20" t="s">
        <v>751</v>
      </c>
      <c r="Q6" s="19"/>
      <c r="R6" s="19">
        <v>100649.49</v>
      </c>
      <c r="S6" s="19">
        <v>79116.399999999994</v>
      </c>
      <c r="T6" s="70">
        <v>43283</v>
      </c>
      <c r="U6" s="19">
        <f>SUM(Table14[[#This Row],[Amount Due with Indexation &amp; Interest]]-Table14[[#This Row],[Received Amount]])</f>
        <v>21533.090000000011</v>
      </c>
      <c r="V6" s="125" t="s">
        <v>542</v>
      </c>
      <c r="W6" s="126"/>
      <c r="X6" s="126"/>
      <c r="Y6" s="127"/>
      <c r="Z6" s="127"/>
      <c r="AA6" s="103"/>
      <c r="AB6" s="29"/>
      <c r="AC6" s="29"/>
      <c r="AD6" s="28"/>
      <c r="AE6" s="28"/>
      <c r="AF6" s="19">
        <f>S6-AD6</f>
        <v>79116.399999999994</v>
      </c>
      <c r="AG6" s="19"/>
      <c r="AH6" s="20"/>
    </row>
    <row r="7" spans="1:34" s="77" customFormat="1" ht="91.95" customHeight="1" x14ac:dyDescent="0.3">
      <c r="A7" s="102">
        <v>2017</v>
      </c>
      <c r="B7" s="103" t="s">
        <v>1035</v>
      </c>
      <c r="C7" s="103" t="s">
        <v>1003</v>
      </c>
      <c r="D7" s="103" t="s">
        <v>251</v>
      </c>
      <c r="E7" s="11">
        <v>42860</v>
      </c>
      <c r="F7" s="15" t="s">
        <v>16</v>
      </c>
      <c r="G7" s="1">
        <v>10</v>
      </c>
      <c r="H7" s="1" t="s">
        <v>1034</v>
      </c>
      <c r="I7" s="1" t="s">
        <v>1033</v>
      </c>
      <c r="J7" s="1" t="s">
        <v>117</v>
      </c>
      <c r="K7" s="1" t="s">
        <v>1039</v>
      </c>
      <c r="L7" s="1" t="s">
        <v>999</v>
      </c>
      <c r="M7" s="1" t="s">
        <v>1038</v>
      </c>
      <c r="N7" s="19">
        <v>23200</v>
      </c>
      <c r="O7" s="19">
        <v>2103.3200000000002</v>
      </c>
      <c r="P7" s="20" t="s">
        <v>1037</v>
      </c>
      <c r="Q7" s="19"/>
      <c r="R7" s="19">
        <v>25303.32</v>
      </c>
      <c r="S7" s="19">
        <v>25303.322</v>
      </c>
      <c r="T7" s="94">
        <v>43344</v>
      </c>
      <c r="U7" s="19">
        <f>SUM(Table14[[#This Row],[Amount Due with Indexation &amp; Interest]]-Table14[[#This Row],[Received Amount]])</f>
        <v>-2.0000000004074536E-3</v>
      </c>
      <c r="V7" s="125" t="s">
        <v>542</v>
      </c>
      <c r="W7" s="126"/>
      <c r="X7" s="126"/>
      <c r="Y7" s="127"/>
      <c r="Z7" s="127"/>
      <c r="AA7" s="103"/>
      <c r="AB7" s="29"/>
      <c r="AC7" s="29"/>
      <c r="AD7" s="28"/>
      <c r="AE7" s="28"/>
      <c r="AF7" s="19"/>
      <c r="AG7" s="19">
        <v>25303.32</v>
      </c>
      <c r="AH7" s="35"/>
    </row>
    <row r="8" spans="1:34" s="77" customFormat="1" ht="65.25" customHeight="1" x14ac:dyDescent="0.3">
      <c r="A8" s="102">
        <v>2017</v>
      </c>
      <c r="B8" s="103" t="s">
        <v>1035</v>
      </c>
      <c r="C8" s="103" t="s">
        <v>1003</v>
      </c>
      <c r="D8" s="103" t="s">
        <v>251</v>
      </c>
      <c r="E8" s="11">
        <v>42860</v>
      </c>
      <c r="F8" s="15" t="s">
        <v>16</v>
      </c>
      <c r="G8" s="1">
        <v>10</v>
      </c>
      <c r="H8" s="1" t="s">
        <v>1034</v>
      </c>
      <c r="I8" s="1" t="s">
        <v>1033</v>
      </c>
      <c r="J8" s="1" t="s">
        <v>138</v>
      </c>
      <c r="K8" s="1" t="s">
        <v>1036</v>
      </c>
      <c r="L8" s="1" t="s">
        <v>999</v>
      </c>
      <c r="M8" s="1" t="s">
        <v>865</v>
      </c>
      <c r="N8" s="19">
        <v>8000</v>
      </c>
      <c r="O8" s="19"/>
      <c r="P8" s="20"/>
      <c r="Q8" s="19"/>
      <c r="R8" s="19">
        <v>8000</v>
      </c>
      <c r="S8" s="19">
        <v>8000</v>
      </c>
      <c r="T8" s="70">
        <v>43707</v>
      </c>
      <c r="U8" s="19">
        <f>SUM(Table14[[#This Row],[Amount Due with Indexation &amp; Interest]]-Table14[[#This Row],[Received Amount]])</f>
        <v>0</v>
      </c>
      <c r="V8" s="126" t="s">
        <v>718</v>
      </c>
      <c r="W8" s="130"/>
      <c r="X8" s="130"/>
      <c r="Y8" s="127" t="s">
        <v>298</v>
      </c>
      <c r="Z8" s="127"/>
      <c r="AA8" s="129">
        <v>44330</v>
      </c>
      <c r="AB8" s="39"/>
      <c r="AC8" s="39"/>
      <c r="AD8" s="28">
        <v>8000</v>
      </c>
      <c r="AE8" s="28"/>
      <c r="AF8" s="19">
        <v>0</v>
      </c>
      <c r="AG8" s="19"/>
      <c r="AH8" s="20"/>
    </row>
    <row r="9" spans="1:34" s="77" customFormat="1" ht="65.25" customHeight="1" x14ac:dyDescent="0.3">
      <c r="A9" s="102">
        <v>2017</v>
      </c>
      <c r="B9" s="103" t="s">
        <v>1035</v>
      </c>
      <c r="C9" s="103" t="s">
        <v>1003</v>
      </c>
      <c r="D9" s="103" t="s">
        <v>251</v>
      </c>
      <c r="E9" s="11">
        <v>42860</v>
      </c>
      <c r="F9" s="15" t="s">
        <v>16</v>
      </c>
      <c r="G9" s="1">
        <v>10</v>
      </c>
      <c r="H9" s="1" t="s">
        <v>1034</v>
      </c>
      <c r="I9" s="1" t="s">
        <v>1033</v>
      </c>
      <c r="J9" s="1" t="s">
        <v>30</v>
      </c>
      <c r="K9" s="1" t="s">
        <v>374</v>
      </c>
      <c r="L9" s="1" t="s">
        <v>97</v>
      </c>
      <c r="M9" s="1" t="s">
        <v>1032</v>
      </c>
      <c r="N9" s="19"/>
      <c r="O9" s="19"/>
      <c r="P9" s="20"/>
      <c r="Q9" s="19"/>
      <c r="R9" s="19"/>
      <c r="S9" s="19"/>
      <c r="T9" s="20"/>
      <c r="U9" s="19">
        <f>SUM(Table14[[#This Row],[Amount Due with Indexation &amp; Interest]]-Table14[[#This Row],[Received Amount]])</f>
        <v>0</v>
      </c>
      <c r="V9" s="131"/>
      <c r="W9" s="126"/>
      <c r="X9" s="126"/>
      <c r="Y9" s="127"/>
      <c r="Z9" s="127"/>
      <c r="AA9" s="103"/>
      <c r="AB9" s="29"/>
      <c r="AC9" s="29"/>
      <c r="AD9" s="28"/>
      <c r="AE9" s="28"/>
      <c r="AF9" s="19"/>
      <c r="AG9" s="19"/>
      <c r="AH9" s="35"/>
    </row>
    <row r="10" spans="1:34" s="77" customFormat="1" ht="65.25" customHeight="1" x14ac:dyDescent="0.3">
      <c r="A10" s="102">
        <v>2014</v>
      </c>
      <c r="B10" s="103" t="s">
        <v>1009</v>
      </c>
      <c r="C10" s="103" t="s">
        <v>56</v>
      </c>
      <c r="D10" s="103" t="s">
        <v>56</v>
      </c>
      <c r="E10" s="11">
        <v>41932</v>
      </c>
      <c r="F10" s="15" t="s">
        <v>25</v>
      </c>
      <c r="G10" s="1" t="s">
        <v>15</v>
      </c>
      <c r="H10" s="1" t="s">
        <v>1008</v>
      </c>
      <c r="I10" s="1" t="s">
        <v>1007</v>
      </c>
      <c r="J10" s="1" t="s">
        <v>134</v>
      </c>
      <c r="K10" s="1" t="s">
        <v>1031</v>
      </c>
      <c r="L10" s="1" t="s">
        <v>852</v>
      </c>
      <c r="M10" s="1" t="s">
        <v>1030</v>
      </c>
      <c r="N10" s="19">
        <v>40625</v>
      </c>
      <c r="O10" s="19">
        <v>5542.47</v>
      </c>
      <c r="P10" s="20" t="s">
        <v>78</v>
      </c>
      <c r="Q10" s="19">
        <v>0</v>
      </c>
      <c r="R10" s="19">
        <v>46167.47</v>
      </c>
      <c r="S10" s="19">
        <v>46167.47</v>
      </c>
      <c r="T10" s="35" t="s">
        <v>1029</v>
      </c>
      <c r="U10" s="19">
        <f>SUM(Table14[[#This Row],[Amount Due with Indexation &amp; Interest]]-Table14[[#This Row],[Received Amount]])</f>
        <v>0</v>
      </c>
      <c r="V10" s="126" t="s">
        <v>697</v>
      </c>
      <c r="W10" s="126"/>
      <c r="X10" s="126"/>
      <c r="Y10" s="127"/>
      <c r="Z10" s="127"/>
      <c r="AA10" s="103"/>
      <c r="AB10" s="29"/>
      <c r="AC10" s="29"/>
      <c r="AD10" s="28"/>
      <c r="AE10" s="28"/>
      <c r="AF10" s="19">
        <v>46167.47</v>
      </c>
      <c r="AG10" s="19"/>
      <c r="AH10" s="20"/>
    </row>
    <row r="11" spans="1:34" s="77" customFormat="1" ht="65.25" customHeight="1" x14ac:dyDescent="0.3">
      <c r="A11" s="102">
        <v>2014</v>
      </c>
      <c r="B11" s="103" t="s">
        <v>1009</v>
      </c>
      <c r="C11" s="103" t="s">
        <v>56</v>
      </c>
      <c r="D11" s="103" t="s">
        <v>56</v>
      </c>
      <c r="E11" s="11">
        <v>41932</v>
      </c>
      <c r="F11" s="15" t="s">
        <v>25</v>
      </c>
      <c r="G11" s="1" t="s">
        <v>15</v>
      </c>
      <c r="H11" s="1" t="s">
        <v>1008</v>
      </c>
      <c r="I11" s="1" t="s">
        <v>1007</v>
      </c>
      <c r="J11" s="95" t="s">
        <v>101</v>
      </c>
      <c r="K11" s="95" t="s">
        <v>1028</v>
      </c>
      <c r="L11" s="95" t="s">
        <v>17</v>
      </c>
      <c r="M11" s="95" t="s">
        <v>1027</v>
      </c>
      <c r="N11" s="19">
        <v>3000</v>
      </c>
      <c r="O11" s="19"/>
      <c r="P11" s="20"/>
      <c r="Q11" s="19"/>
      <c r="R11" s="19">
        <v>3000</v>
      </c>
      <c r="S11" s="19">
        <v>3000</v>
      </c>
      <c r="T11" s="94">
        <v>43678</v>
      </c>
      <c r="U11" s="19">
        <f>SUM(Table14[[#This Row],[Amount Due with Indexation &amp; Interest]]-Table14[[#This Row],[Received Amount]])</f>
        <v>0</v>
      </c>
      <c r="V11" s="125" t="s">
        <v>718</v>
      </c>
      <c r="W11" s="126"/>
      <c r="X11" s="126"/>
      <c r="Y11" s="127"/>
      <c r="Z11" s="127"/>
      <c r="AA11" s="103"/>
      <c r="AB11" s="29"/>
      <c r="AC11" s="29"/>
      <c r="AD11" s="28"/>
      <c r="AE11" s="28"/>
      <c r="AF11" s="19"/>
      <c r="AG11" s="19">
        <v>3000</v>
      </c>
      <c r="AH11" s="20"/>
    </row>
    <row r="12" spans="1:34" s="77" customFormat="1" ht="65.25" customHeight="1" x14ac:dyDescent="0.3">
      <c r="A12" s="102">
        <v>2014</v>
      </c>
      <c r="B12" s="103" t="s">
        <v>1009</v>
      </c>
      <c r="C12" s="103" t="s">
        <v>56</v>
      </c>
      <c r="D12" s="103" t="s">
        <v>56</v>
      </c>
      <c r="E12" s="11">
        <v>41932</v>
      </c>
      <c r="F12" s="15" t="s">
        <v>25</v>
      </c>
      <c r="G12" s="1" t="s">
        <v>15</v>
      </c>
      <c r="H12" s="1" t="s">
        <v>1008</v>
      </c>
      <c r="I12" s="1" t="s">
        <v>1007</v>
      </c>
      <c r="J12" s="1" t="s">
        <v>117</v>
      </c>
      <c r="K12" s="1" t="s">
        <v>1026</v>
      </c>
      <c r="L12" s="1" t="s">
        <v>1025</v>
      </c>
      <c r="M12" s="1" t="s">
        <v>1024</v>
      </c>
      <c r="N12" s="19">
        <v>20000</v>
      </c>
      <c r="O12" s="19"/>
      <c r="P12" s="20"/>
      <c r="Q12" s="19"/>
      <c r="R12" s="19">
        <v>20000</v>
      </c>
      <c r="S12" s="19">
        <v>20000</v>
      </c>
      <c r="T12" s="70">
        <v>43770</v>
      </c>
      <c r="U12" s="19">
        <f>SUM(Table14[[#This Row],[Amount Due with Indexation &amp; Interest]]-Table14[[#This Row],[Received Amount]])</f>
        <v>0</v>
      </c>
      <c r="V12" s="125" t="s">
        <v>718</v>
      </c>
      <c r="W12" s="126"/>
      <c r="X12" s="126"/>
      <c r="Y12" s="127"/>
      <c r="Z12" s="127"/>
      <c r="AA12" s="103"/>
      <c r="AB12" s="29"/>
      <c r="AC12" s="29"/>
      <c r="AD12" s="28">
        <v>20000</v>
      </c>
      <c r="AE12" s="28"/>
      <c r="AF12" s="19"/>
      <c r="AG12" s="19"/>
      <c r="AH12" s="20"/>
    </row>
    <row r="13" spans="1:34" s="77" customFormat="1" ht="65.25" customHeight="1" x14ac:dyDescent="0.3">
      <c r="A13" s="102">
        <v>2014</v>
      </c>
      <c r="B13" s="103" t="s">
        <v>1009</v>
      </c>
      <c r="C13" s="103" t="s">
        <v>56</v>
      </c>
      <c r="D13" s="103" t="s">
        <v>56</v>
      </c>
      <c r="E13" s="11">
        <v>41932</v>
      </c>
      <c r="F13" s="15" t="s">
        <v>25</v>
      </c>
      <c r="G13" s="1" t="s">
        <v>15</v>
      </c>
      <c r="H13" s="1" t="s">
        <v>1008</v>
      </c>
      <c r="I13" s="1" t="s">
        <v>1007</v>
      </c>
      <c r="J13" s="1" t="s">
        <v>66</v>
      </c>
      <c r="K13" s="1" t="s">
        <v>1023</v>
      </c>
      <c r="L13" s="1" t="s">
        <v>852</v>
      </c>
      <c r="M13" s="1" t="s">
        <v>1019</v>
      </c>
      <c r="N13" s="19">
        <v>127414.62</v>
      </c>
      <c r="O13" s="19">
        <v>25806.65</v>
      </c>
      <c r="P13" s="20"/>
      <c r="Q13" s="19"/>
      <c r="R13" s="19">
        <v>153221.26999999999</v>
      </c>
      <c r="S13" s="19">
        <v>153221.26999999999</v>
      </c>
      <c r="T13" s="20" t="s">
        <v>1021</v>
      </c>
      <c r="U13" s="19">
        <f>SUM(Table14[[#This Row],[Amount Due with Indexation &amp; Interest]]-Table14[[#This Row],[Received Amount]])</f>
        <v>0</v>
      </c>
      <c r="V13" s="125" t="s">
        <v>718</v>
      </c>
      <c r="W13" s="126"/>
      <c r="X13" s="126"/>
      <c r="Y13" s="127"/>
      <c r="Z13" s="127"/>
      <c r="AA13" s="103"/>
      <c r="AB13" s="29"/>
      <c r="AC13" s="29"/>
      <c r="AD13" s="28"/>
      <c r="AE13" s="28"/>
      <c r="AF13" s="19"/>
      <c r="AG13" s="19">
        <v>153221.26999999999</v>
      </c>
      <c r="AH13" s="20"/>
    </row>
    <row r="14" spans="1:34" s="77" customFormat="1" ht="65.25" customHeight="1" x14ac:dyDescent="0.3">
      <c r="A14" s="102">
        <v>2014</v>
      </c>
      <c r="B14" s="103" t="s">
        <v>1009</v>
      </c>
      <c r="C14" s="103" t="s">
        <v>56</v>
      </c>
      <c r="D14" s="103" t="s">
        <v>56</v>
      </c>
      <c r="E14" s="11">
        <v>41932</v>
      </c>
      <c r="F14" s="15" t="s">
        <v>25</v>
      </c>
      <c r="G14" s="1" t="s">
        <v>15</v>
      </c>
      <c r="H14" s="1" t="s">
        <v>1008</v>
      </c>
      <c r="I14" s="1" t="s">
        <v>1007</v>
      </c>
      <c r="J14" s="1" t="s">
        <v>66</v>
      </c>
      <c r="K14" s="1" t="s">
        <v>1022</v>
      </c>
      <c r="L14" s="1" t="s">
        <v>852</v>
      </c>
      <c r="M14" s="1" t="s">
        <v>1019</v>
      </c>
      <c r="N14" s="19">
        <v>380562.3</v>
      </c>
      <c r="O14" s="19">
        <v>77079.360000000001</v>
      </c>
      <c r="P14" s="20"/>
      <c r="Q14" s="19"/>
      <c r="R14" s="19">
        <v>457641.66</v>
      </c>
      <c r="S14" s="19">
        <v>457641.66</v>
      </c>
      <c r="T14" s="76" t="s">
        <v>1021</v>
      </c>
      <c r="U14" s="19">
        <f>SUM(Table14[[#This Row],[Amount Due with Indexation &amp; Interest]]-Table14[[#This Row],[Received Amount]])</f>
        <v>0</v>
      </c>
      <c r="V14" s="125" t="s">
        <v>718</v>
      </c>
      <c r="W14" s="126"/>
      <c r="X14" s="126"/>
      <c r="Y14" s="127"/>
      <c r="Z14" s="127"/>
      <c r="AA14" s="103"/>
      <c r="AB14" s="29"/>
      <c r="AC14" s="29"/>
      <c r="AD14" s="28"/>
      <c r="AE14" s="28"/>
      <c r="AF14" s="19"/>
      <c r="AG14" s="19">
        <v>457641.66</v>
      </c>
      <c r="AH14" s="20"/>
    </row>
    <row r="15" spans="1:34" s="77" customFormat="1" ht="65.25" customHeight="1" x14ac:dyDescent="0.3">
      <c r="A15" s="102">
        <v>2014</v>
      </c>
      <c r="B15" s="103" t="s">
        <v>1009</v>
      </c>
      <c r="C15" s="103" t="s">
        <v>56</v>
      </c>
      <c r="D15" s="103" t="s">
        <v>56</v>
      </c>
      <c r="E15" s="11">
        <v>41932</v>
      </c>
      <c r="F15" s="15" t="s">
        <v>25</v>
      </c>
      <c r="G15" s="1" t="s">
        <v>15</v>
      </c>
      <c r="H15" s="1" t="s">
        <v>1008</v>
      </c>
      <c r="I15" s="1" t="s">
        <v>1007</v>
      </c>
      <c r="J15" s="1" t="s">
        <v>66</v>
      </c>
      <c r="K15" s="1" t="s">
        <v>1020</v>
      </c>
      <c r="L15" s="1" t="s">
        <v>17</v>
      </c>
      <c r="M15" s="1" t="s">
        <v>1019</v>
      </c>
      <c r="N15" s="19">
        <v>266603.40000000002</v>
      </c>
      <c r="O15" s="19">
        <v>53998.45</v>
      </c>
      <c r="P15" s="20"/>
      <c r="Q15" s="19"/>
      <c r="R15" s="19">
        <v>320601.84999999998</v>
      </c>
      <c r="S15" s="19">
        <v>320601.44</v>
      </c>
      <c r="T15" s="76" t="s">
        <v>1018</v>
      </c>
      <c r="U15" s="19">
        <f>SUM(Table14[[#This Row],[Amount Due with Indexation &amp; Interest]]-Table14[[#This Row],[Received Amount]])</f>
        <v>0.40999999997438863</v>
      </c>
      <c r="V15" s="125" t="s">
        <v>298</v>
      </c>
      <c r="W15" s="126"/>
      <c r="X15" s="126"/>
      <c r="Y15" s="128"/>
      <c r="Z15" s="128"/>
      <c r="AA15" s="103"/>
      <c r="AB15" s="29"/>
      <c r="AC15" s="29"/>
      <c r="AD15" s="28"/>
      <c r="AE15" s="28"/>
      <c r="AF15" s="19"/>
      <c r="AG15" s="19">
        <v>320601.44</v>
      </c>
      <c r="AH15" s="20"/>
    </row>
    <row r="16" spans="1:34" s="77" customFormat="1" ht="65.25" customHeight="1" x14ac:dyDescent="0.3">
      <c r="A16" s="102">
        <v>2014</v>
      </c>
      <c r="B16" s="103" t="s">
        <v>1009</v>
      </c>
      <c r="C16" s="103" t="s">
        <v>56</v>
      </c>
      <c r="D16" s="103" t="s">
        <v>56</v>
      </c>
      <c r="E16" s="11">
        <v>41932</v>
      </c>
      <c r="F16" s="15" t="s">
        <v>25</v>
      </c>
      <c r="G16" s="31">
        <v>46798</v>
      </c>
      <c r="H16" s="1" t="s">
        <v>1008</v>
      </c>
      <c r="I16" s="1" t="s">
        <v>1007</v>
      </c>
      <c r="J16" s="1" t="s">
        <v>22</v>
      </c>
      <c r="K16" s="1" t="s">
        <v>1017</v>
      </c>
      <c r="L16" s="1" t="s">
        <v>1016</v>
      </c>
      <c r="M16" s="1" t="s">
        <v>1015</v>
      </c>
      <c r="N16" s="19">
        <v>22550</v>
      </c>
      <c r="O16" s="19">
        <v>1672.64</v>
      </c>
      <c r="P16" s="19" t="s">
        <v>78</v>
      </c>
      <c r="Q16" s="19">
        <v>0</v>
      </c>
      <c r="R16" s="19">
        <v>24222.639999999999</v>
      </c>
      <c r="S16" s="19">
        <v>24222.639999999999</v>
      </c>
      <c r="T16" s="70" t="s">
        <v>1014</v>
      </c>
      <c r="U16" s="19">
        <f>SUM(Table14[[#This Row],[Amount Due with Indexation &amp; Interest]]-Table14[[#This Row],[Received Amount]])</f>
        <v>0</v>
      </c>
      <c r="V16" s="126" t="s">
        <v>697</v>
      </c>
      <c r="W16" s="126"/>
      <c r="X16" s="126"/>
      <c r="Y16" s="127" t="s">
        <v>718</v>
      </c>
      <c r="Z16" s="127"/>
      <c r="AA16" s="129" t="s">
        <v>748</v>
      </c>
      <c r="AB16" s="39"/>
      <c r="AC16" s="39"/>
      <c r="AD16" s="28">
        <v>7500</v>
      </c>
      <c r="AE16" s="28"/>
      <c r="AF16" s="19">
        <v>5918.18</v>
      </c>
      <c r="AG16" s="19"/>
      <c r="AH16" s="20"/>
    </row>
    <row r="17" spans="1:34" s="77" customFormat="1" ht="65.25" customHeight="1" x14ac:dyDescent="0.3">
      <c r="A17" s="102">
        <v>2014</v>
      </c>
      <c r="B17" s="103" t="s">
        <v>1009</v>
      </c>
      <c r="C17" s="103" t="s">
        <v>56</v>
      </c>
      <c r="D17" s="103" t="s">
        <v>56</v>
      </c>
      <c r="E17" s="11">
        <v>41932</v>
      </c>
      <c r="F17" s="15" t="s">
        <v>25</v>
      </c>
      <c r="G17" s="1" t="s">
        <v>15</v>
      </c>
      <c r="H17" s="1" t="s">
        <v>1008</v>
      </c>
      <c r="I17" s="1" t="s">
        <v>1007</v>
      </c>
      <c r="J17" s="1" t="s">
        <v>117</v>
      </c>
      <c r="K17" s="1" t="s">
        <v>1013</v>
      </c>
      <c r="L17" s="1" t="s">
        <v>852</v>
      </c>
      <c r="M17" s="1" t="s">
        <v>1010</v>
      </c>
      <c r="N17" s="19">
        <v>491567</v>
      </c>
      <c r="O17" s="19"/>
      <c r="P17" s="20"/>
      <c r="Q17" s="19"/>
      <c r="R17" s="19">
        <v>491567</v>
      </c>
      <c r="S17" s="19"/>
      <c r="T17" s="20"/>
      <c r="U17" s="19">
        <f>SUM(Table14[[#This Row],[Amount Due with Indexation &amp; Interest]]-Table14[[#This Row],[Received Amount]])</f>
        <v>491567</v>
      </c>
      <c r="V17" s="125"/>
      <c r="W17" s="126"/>
      <c r="X17" s="126"/>
      <c r="Y17" s="127"/>
      <c r="Z17" s="127"/>
      <c r="AA17" s="103"/>
      <c r="AB17" s="29"/>
      <c r="AC17" s="29"/>
      <c r="AD17" s="28"/>
      <c r="AE17" s="28"/>
      <c r="AF17" s="19"/>
      <c r="AG17" s="19"/>
      <c r="AH17" s="20"/>
    </row>
    <row r="18" spans="1:34" s="77" customFormat="1" ht="108.75" customHeight="1" x14ac:dyDescent="0.3">
      <c r="A18" s="102">
        <v>2014</v>
      </c>
      <c r="B18" s="103" t="s">
        <v>1009</v>
      </c>
      <c r="C18" s="103" t="s">
        <v>56</v>
      </c>
      <c r="D18" s="103" t="s">
        <v>56</v>
      </c>
      <c r="E18" s="11">
        <v>41932</v>
      </c>
      <c r="F18" s="15" t="s">
        <v>25</v>
      </c>
      <c r="G18" s="1" t="s">
        <v>15</v>
      </c>
      <c r="H18" s="1" t="s">
        <v>1012</v>
      </c>
      <c r="I18" s="1" t="s">
        <v>1007</v>
      </c>
      <c r="J18" s="1" t="s">
        <v>114</v>
      </c>
      <c r="K18" s="1" t="s">
        <v>1011</v>
      </c>
      <c r="L18" s="1" t="s">
        <v>852</v>
      </c>
      <c r="M18" s="1" t="s">
        <v>1010</v>
      </c>
      <c r="N18" s="19">
        <v>146250</v>
      </c>
      <c r="O18" s="19"/>
      <c r="P18" s="20"/>
      <c r="Q18" s="19"/>
      <c r="R18" s="19">
        <v>146250</v>
      </c>
      <c r="S18" s="19"/>
      <c r="T18" s="20"/>
      <c r="U18" s="19">
        <f>SUM(Table14[[#This Row],[Amount Due with Indexation &amp; Interest]]-Table14[[#This Row],[Received Amount]])</f>
        <v>146250</v>
      </c>
      <c r="V18" s="125"/>
      <c r="W18" s="126"/>
      <c r="X18" s="126"/>
      <c r="Y18" s="127"/>
      <c r="Z18" s="127"/>
      <c r="AA18" s="103"/>
      <c r="AB18" s="29"/>
      <c r="AC18" s="29"/>
      <c r="AD18" s="28"/>
      <c r="AE18" s="28"/>
      <c r="AF18" s="19"/>
      <c r="AG18" s="19"/>
      <c r="AH18" s="20"/>
    </row>
    <row r="19" spans="1:34" s="77" customFormat="1" ht="65.25" customHeight="1" x14ac:dyDescent="0.3">
      <c r="A19" s="102">
        <v>2014</v>
      </c>
      <c r="B19" s="103" t="s">
        <v>1009</v>
      </c>
      <c r="C19" s="103" t="s">
        <v>56</v>
      </c>
      <c r="D19" s="103" t="s">
        <v>56</v>
      </c>
      <c r="E19" s="11">
        <v>41932</v>
      </c>
      <c r="F19" s="15" t="s">
        <v>25</v>
      </c>
      <c r="G19" s="1" t="s">
        <v>15</v>
      </c>
      <c r="H19" s="1" t="s">
        <v>1008</v>
      </c>
      <c r="I19" s="1" t="s">
        <v>1007</v>
      </c>
      <c r="J19" s="1" t="s">
        <v>30</v>
      </c>
      <c r="K19" s="1" t="s">
        <v>1006</v>
      </c>
      <c r="L19" s="1" t="s">
        <v>97</v>
      </c>
      <c r="M19" s="1" t="s">
        <v>1005</v>
      </c>
      <c r="N19" s="19"/>
      <c r="O19" s="19"/>
      <c r="P19" s="20"/>
      <c r="Q19" s="19"/>
      <c r="R19" s="19"/>
      <c r="S19" s="19"/>
      <c r="T19" s="20"/>
      <c r="U19" s="19">
        <f>SUM(Table14[[#This Row],[Amount Due with Indexation &amp; Interest]]-Table14[[#This Row],[Received Amount]])</f>
        <v>0</v>
      </c>
      <c r="V19" s="131"/>
      <c r="W19" s="126"/>
      <c r="X19" s="126"/>
      <c r="Y19" s="127"/>
      <c r="Z19" s="127"/>
      <c r="AA19" s="103"/>
      <c r="AB19" s="29"/>
      <c r="AC19" s="29"/>
      <c r="AD19" s="28"/>
      <c r="AE19" s="28"/>
      <c r="AF19" s="19"/>
      <c r="AG19" s="19"/>
      <c r="AH19" s="20"/>
    </row>
    <row r="20" spans="1:34" s="77" customFormat="1" ht="112.95" customHeight="1" x14ac:dyDescent="0.3">
      <c r="A20" s="102">
        <v>2015</v>
      </c>
      <c r="B20" s="103" t="s">
        <v>1004</v>
      </c>
      <c r="C20" s="103" t="s">
        <v>1003</v>
      </c>
      <c r="D20" s="103" t="s">
        <v>251</v>
      </c>
      <c r="E20" s="11">
        <v>42321</v>
      </c>
      <c r="F20" s="15" t="s">
        <v>25</v>
      </c>
      <c r="G20" s="31">
        <v>44945</v>
      </c>
      <c r="H20" s="1" t="s">
        <v>1002</v>
      </c>
      <c r="I20" s="1" t="s">
        <v>1001</v>
      </c>
      <c r="J20" s="1" t="s">
        <v>22</v>
      </c>
      <c r="K20" s="1" t="s">
        <v>1000</v>
      </c>
      <c r="L20" s="1" t="s">
        <v>999</v>
      </c>
      <c r="M20" s="1" t="s">
        <v>885</v>
      </c>
      <c r="N20" s="19">
        <v>24000</v>
      </c>
      <c r="O20" s="19">
        <v>1461.27</v>
      </c>
      <c r="P20" s="20" t="s">
        <v>78</v>
      </c>
      <c r="Q20" s="19"/>
      <c r="R20" s="19">
        <v>25461.27</v>
      </c>
      <c r="S20" s="19">
        <v>25461.27</v>
      </c>
      <c r="T20" s="70">
        <v>43119</v>
      </c>
      <c r="U20" s="19">
        <f>SUM(Table14[[#This Row],[Amount Due with Indexation &amp; Interest]]-Table14[[#This Row],[Received Amount]])</f>
        <v>0</v>
      </c>
      <c r="V20" s="126" t="s">
        <v>697</v>
      </c>
      <c r="W20" s="132"/>
      <c r="X20" s="132"/>
      <c r="Y20" s="127" t="s">
        <v>39</v>
      </c>
      <c r="Z20" s="127"/>
      <c r="AA20" s="129">
        <v>44852</v>
      </c>
      <c r="AB20" s="39"/>
      <c r="AC20" s="39"/>
      <c r="AD20" s="28">
        <v>15360</v>
      </c>
      <c r="AE20" s="28"/>
      <c r="AF20" s="19">
        <f>S20-AD20</f>
        <v>10101.27</v>
      </c>
      <c r="AG20" s="19"/>
      <c r="AH20" s="20"/>
    </row>
    <row r="21" spans="1:34" s="77" customFormat="1" ht="65.25" customHeight="1" x14ac:dyDescent="0.3">
      <c r="A21" s="102">
        <v>2017</v>
      </c>
      <c r="B21" s="103" t="s">
        <v>981</v>
      </c>
      <c r="C21" s="103" t="s">
        <v>613</v>
      </c>
      <c r="D21" s="103" t="s">
        <v>613</v>
      </c>
      <c r="E21" s="11">
        <v>42871</v>
      </c>
      <c r="F21" s="15" t="s">
        <v>16</v>
      </c>
      <c r="G21" s="1">
        <v>10</v>
      </c>
      <c r="H21" s="1" t="s">
        <v>980</v>
      </c>
      <c r="I21" s="1" t="s">
        <v>979</v>
      </c>
      <c r="J21" s="1" t="s">
        <v>37</v>
      </c>
      <c r="K21" s="1" t="s">
        <v>243</v>
      </c>
      <c r="L21" s="1" t="s">
        <v>613</v>
      </c>
      <c r="M21" s="1" t="s">
        <v>947</v>
      </c>
      <c r="N21" s="19">
        <v>6443</v>
      </c>
      <c r="O21" s="19"/>
      <c r="P21" s="20"/>
      <c r="Q21" s="19"/>
      <c r="R21" s="19">
        <v>6443</v>
      </c>
      <c r="S21" s="19">
        <v>6443</v>
      </c>
      <c r="T21" s="70">
        <v>43059</v>
      </c>
      <c r="U21" s="19">
        <f>SUM(Table14[[#This Row],[Amount Due with Indexation &amp; Interest]]-Table14[[#This Row],[Received Amount]])</f>
        <v>0</v>
      </c>
      <c r="V21" s="126" t="s">
        <v>697</v>
      </c>
      <c r="W21" s="126"/>
      <c r="X21" s="126"/>
      <c r="Y21" s="127" t="s">
        <v>81</v>
      </c>
      <c r="Z21" s="127"/>
      <c r="AA21" s="133">
        <v>45203</v>
      </c>
      <c r="AB21" s="93"/>
      <c r="AC21" s="93"/>
      <c r="AD21" s="28">
        <v>2659</v>
      </c>
      <c r="AE21" s="28"/>
      <c r="AF21" s="19">
        <f>S21-AD21</f>
        <v>3784</v>
      </c>
      <c r="AG21" s="19"/>
      <c r="AH21" s="20"/>
    </row>
    <row r="22" spans="1:34" s="77" customFormat="1" ht="65.25" customHeight="1" x14ac:dyDescent="0.3">
      <c r="A22" s="104">
        <v>2017</v>
      </c>
      <c r="B22" s="105" t="s">
        <v>981</v>
      </c>
      <c r="C22" s="105" t="s">
        <v>613</v>
      </c>
      <c r="D22" s="105" t="s">
        <v>613</v>
      </c>
      <c r="E22" s="86">
        <v>42871</v>
      </c>
      <c r="F22" s="87" t="s">
        <v>16</v>
      </c>
      <c r="G22" s="84">
        <v>10</v>
      </c>
      <c r="H22" s="84" t="s">
        <v>980</v>
      </c>
      <c r="I22" s="84" t="s">
        <v>979</v>
      </c>
      <c r="J22" s="84" t="s">
        <v>114</v>
      </c>
      <c r="K22" s="84" t="s">
        <v>998</v>
      </c>
      <c r="L22" s="84" t="s">
        <v>901</v>
      </c>
      <c r="M22" s="84" t="s">
        <v>984</v>
      </c>
      <c r="N22" s="81">
        <v>248510.74</v>
      </c>
      <c r="O22" s="92">
        <v>13160.43</v>
      </c>
      <c r="P22" s="80"/>
      <c r="Q22" s="81"/>
      <c r="R22" s="81">
        <v>261671.17</v>
      </c>
      <c r="S22" s="81">
        <v>177177.51</v>
      </c>
      <c r="T22" s="91">
        <v>43159</v>
      </c>
      <c r="U22" s="19">
        <f>SUM(Table14[[#This Row],[Amount Due with Indexation &amp; Interest]]-Table14[[#This Row],[Received Amount]])</f>
        <v>84493.66</v>
      </c>
      <c r="V22" s="125" t="s">
        <v>697</v>
      </c>
      <c r="W22" s="134"/>
      <c r="X22" s="134"/>
      <c r="Y22" s="135"/>
      <c r="Z22" s="135"/>
      <c r="AA22" s="105"/>
      <c r="AB22" s="83"/>
      <c r="AC22" s="83"/>
      <c r="AD22" s="82"/>
      <c r="AE22" s="82"/>
      <c r="AF22" s="81"/>
      <c r="AG22" s="81">
        <f>S22</f>
        <v>177177.51</v>
      </c>
      <c r="AH22" s="80"/>
    </row>
    <row r="23" spans="1:34" s="77" customFormat="1" ht="65.25" customHeight="1" x14ac:dyDescent="0.3">
      <c r="A23" s="102">
        <v>2017</v>
      </c>
      <c r="B23" s="103" t="s">
        <v>981</v>
      </c>
      <c r="C23" s="103" t="s">
        <v>613</v>
      </c>
      <c r="D23" s="103" t="s">
        <v>613</v>
      </c>
      <c r="E23" s="11">
        <v>42871</v>
      </c>
      <c r="F23" s="15" t="s">
        <v>16</v>
      </c>
      <c r="G23" s="31">
        <v>47451</v>
      </c>
      <c r="H23" s="1" t="s">
        <v>980</v>
      </c>
      <c r="I23" s="1" t="s">
        <v>979</v>
      </c>
      <c r="J23" s="1" t="s">
        <v>22</v>
      </c>
      <c r="K23" s="1" t="s">
        <v>997</v>
      </c>
      <c r="L23" s="1" t="s">
        <v>613</v>
      </c>
      <c r="M23" s="1" t="s">
        <v>996</v>
      </c>
      <c r="N23" s="19">
        <v>47720</v>
      </c>
      <c r="O23" s="19">
        <v>7682.1</v>
      </c>
      <c r="P23" s="20" t="s">
        <v>751</v>
      </c>
      <c r="Q23" s="19"/>
      <c r="R23" s="19">
        <v>55402.1</v>
      </c>
      <c r="S23" s="19">
        <v>55402.1</v>
      </c>
      <c r="T23" s="70">
        <v>43346</v>
      </c>
      <c r="U23" s="19">
        <f>SUM(Table14[[#This Row],[Amount Due with Indexation &amp; Interest]]-Table14[[#This Row],[Received Amount]])</f>
        <v>0</v>
      </c>
      <c r="V23" s="126" t="s">
        <v>542</v>
      </c>
      <c r="W23" s="126"/>
      <c r="X23" s="126"/>
      <c r="Y23" s="127"/>
      <c r="Z23" s="127"/>
      <c r="AA23" s="103"/>
      <c r="AB23" s="29"/>
      <c r="AC23" s="29"/>
      <c r="AD23" s="28"/>
      <c r="AE23" s="28"/>
      <c r="AF23" s="88">
        <v>55402.1</v>
      </c>
      <c r="AG23" s="19"/>
      <c r="AH23" s="20"/>
    </row>
    <row r="24" spans="1:34" s="77" customFormat="1" ht="65.25" customHeight="1" x14ac:dyDescent="0.3">
      <c r="A24" s="102">
        <v>2017</v>
      </c>
      <c r="B24" s="103" t="s">
        <v>981</v>
      </c>
      <c r="C24" s="103" t="s">
        <v>613</v>
      </c>
      <c r="D24" s="103" t="s">
        <v>613</v>
      </c>
      <c r="E24" s="11">
        <v>42871</v>
      </c>
      <c r="F24" s="15" t="s">
        <v>16</v>
      </c>
      <c r="G24" s="1" t="s">
        <v>15</v>
      </c>
      <c r="H24" s="1" t="s">
        <v>980</v>
      </c>
      <c r="I24" s="1" t="s">
        <v>979</v>
      </c>
      <c r="J24" s="1" t="s">
        <v>138</v>
      </c>
      <c r="K24" s="1" t="s">
        <v>995</v>
      </c>
      <c r="L24" s="1" t="s">
        <v>26</v>
      </c>
      <c r="M24" s="1" t="s">
        <v>991</v>
      </c>
      <c r="N24" s="19">
        <v>6926.65</v>
      </c>
      <c r="O24" s="90">
        <v>1072.76</v>
      </c>
      <c r="P24" s="20" t="s">
        <v>751</v>
      </c>
      <c r="Q24" s="19"/>
      <c r="R24" s="88">
        <v>7999.41</v>
      </c>
      <c r="S24" s="19">
        <v>7999.41</v>
      </c>
      <c r="T24" s="70">
        <v>43346</v>
      </c>
      <c r="U24" s="19">
        <f>SUM(Table14[[#This Row],[Amount Due with Indexation &amp; Interest]]-Table14[[#This Row],[Received Amount]])</f>
        <v>0</v>
      </c>
      <c r="V24" s="126" t="s">
        <v>542</v>
      </c>
      <c r="W24" s="126"/>
      <c r="X24" s="126"/>
      <c r="Y24" s="127"/>
      <c r="Z24" s="127"/>
      <c r="AA24" s="103"/>
      <c r="AB24" s="29"/>
      <c r="AC24" s="29"/>
      <c r="AD24" s="28"/>
      <c r="AE24" s="28"/>
      <c r="AF24" s="88">
        <f>S24-AD24</f>
        <v>7999.41</v>
      </c>
      <c r="AG24" s="19"/>
      <c r="AH24" s="20"/>
    </row>
    <row r="25" spans="1:34" s="77" customFormat="1" ht="65.25" customHeight="1" x14ac:dyDescent="0.3">
      <c r="A25" s="102">
        <v>2017</v>
      </c>
      <c r="B25" s="103" t="s">
        <v>981</v>
      </c>
      <c r="C25" s="103" t="s">
        <v>613</v>
      </c>
      <c r="D25" s="103" t="s">
        <v>613</v>
      </c>
      <c r="E25" s="11">
        <v>42871</v>
      </c>
      <c r="F25" s="15" t="s">
        <v>16</v>
      </c>
      <c r="G25" s="1" t="s">
        <v>15</v>
      </c>
      <c r="H25" s="1" t="s">
        <v>980</v>
      </c>
      <c r="I25" s="1" t="s">
        <v>979</v>
      </c>
      <c r="J25" s="1" t="s">
        <v>703</v>
      </c>
      <c r="K25" s="1" t="s">
        <v>994</v>
      </c>
      <c r="L25" s="1" t="s">
        <v>26</v>
      </c>
      <c r="M25" s="1" t="s">
        <v>993</v>
      </c>
      <c r="N25" s="19">
        <v>16704</v>
      </c>
      <c r="O25" s="88">
        <v>2587.62</v>
      </c>
      <c r="P25" s="20" t="s">
        <v>751</v>
      </c>
      <c r="Q25" s="19"/>
      <c r="R25" s="88">
        <v>19291.62</v>
      </c>
      <c r="S25" s="19">
        <v>19291.62</v>
      </c>
      <c r="T25" s="89">
        <v>43346</v>
      </c>
      <c r="U25" s="19">
        <f>SUM(Table14[[#This Row],[Amount Due with Indexation &amp; Interest]]-Table14[[#This Row],[Received Amount]])</f>
        <v>0</v>
      </c>
      <c r="V25" s="126" t="s">
        <v>542</v>
      </c>
      <c r="W25" s="126"/>
      <c r="X25" s="126"/>
      <c r="Y25" s="127" t="s">
        <v>39</v>
      </c>
      <c r="Z25" s="127"/>
      <c r="AA25" s="129">
        <v>44777</v>
      </c>
      <c r="AB25" s="39"/>
      <c r="AC25" s="39"/>
      <c r="AD25" s="28">
        <v>19291.62</v>
      </c>
      <c r="AE25" s="28"/>
      <c r="AF25" s="88">
        <f>S25-AD25</f>
        <v>0</v>
      </c>
      <c r="AG25" s="19"/>
      <c r="AH25" s="20"/>
    </row>
    <row r="26" spans="1:34" s="77" customFormat="1" ht="65.25" customHeight="1" x14ac:dyDescent="0.3">
      <c r="A26" s="102">
        <v>2017</v>
      </c>
      <c r="B26" s="103" t="s">
        <v>981</v>
      </c>
      <c r="C26" s="103" t="s">
        <v>613</v>
      </c>
      <c r="D26" s="103" t="s">
        <v>613</v>
      </c>
      <c r="E26" s="11">
        <v>42871</v>
      </c>
      <c r="F26" s="15" t="s">
        <v>16</v>
      </c>
      <c r="G26" s="1" t="s">
        <v>15</v>
      </c>
      <c r="H26" s="1" t="s">
        <v>980</v>
      </c>
      <c r="I26" s="1" t="s">
        <v>979</v>
      </c>
      <c r="J26" s="1" t="s">
        <v>134</v>
      </c>
      <c r="K26" s="1" t="s">
        <v>992</v>
      </c>
      <c r="L26" s="1" t="s">
        <v>26</v>
      </c>
      <c r="M26" s="1" t="s">
        <v>991</v>
      </c>
      <c r="N26" s="19">
        <v>75779.899999999994</v>
      </c>
      <c r="O26" s="88">
        <v>11671.01</v>
      </c>
      <c r="P26" s="20" t="s">
        <v>751</v>
      </c>
      <c r="Q26" s="19"/>
      <c r="R26" s="88">
        <v>87450.91</v>
      </c>
      <c r="S26" s="19">
        <v>87450.91</v>
      </c>
      <c r="T26" s="70">
        <v>43346</v>
      </c>
      <c r="U26" s="19">
        <f>SUM(Table14[[#This Row],[Amount Due with Indexation &amp; Interest]]-Table14[[#This Row],[Received Amount]])</f>
        <v>0</v>
      </c>
      <c r="V26" s="126" t="s">
        <v>542</v>
      </c>
      <c r="W26" s="126"/>
      <c r="X26" s="126"/>
      <c r="Y26" s="127" t="s">
        <v>39</v>
      </c>
      <c r="Z26" s="127"/>
      <c r="AA26" s="129">
        <v>44777</v>
      </c>
      <c r="AB26" s="39"/>
      <c r="AC26" s="39"/>
      <c r="AD26" s="28">
        <v>87450.91</v>
      </c>
      <c r="AE26" s="28"/>
      <c r="AF26" s="88">
        <v>0</v>
      </c>
      <c r="AG26" s="19"/>
      <c r="AH26" s="20"/>
    </row>
    <row r="27" spans="1:34" s="77" customFormat="1" ht="65.25" customHeight="1" x14ac:dyDescent="0.3">
      <c r="A27" s="104">
        <v>2017</v>
      </c>
      <c r="B27" s="105" t="s">
        <v>981</v>
      </c>
      <c r="C27" s="105" t="s">
        <v>613</v>
      </c>
      <c r="D27" s="105" t="s">
        <v>613</v>
      </c>
      <c r="E27" s="86">
        <v>42871</v>
      </c>
      <c r="F27" s="87" t="s">
        <v>16</v>
      </c>
      <c r="G27" s="84">
        <v>11</v>
      </c>
      <c r="H27" s="84" t="s">
        <v>980</v>
      </c>
      <c r="I27" s="84" t="s">
        <v>979</v>
      </c>
      <c r="J27" s="1" t="s">
        <v>66</v>
      </c>
      <c r="K27" s="84" t="s">
        <v>990</v>
      </c>
      <c r="L27" s="84" t="s">
        <v>901</v>
      </c>
      <c r="M27" s="84" t="s">
        <v>987</v>
      </c>
      <c r="N27" s="81">
        <v>211293.43</v>
      </c>
      <c r="O27" s="81">
        <v>14821.16</v>
      </c>
      <c r="P27" s="80"/>
      <c r="Q27" s="81"/>
      <c r="R27" s="81">
        <v>226114.59</v>
      </c>
      <c r="S27" s="81">
        <v>84547.99</v>
      </c>
      <c r="T27" s="85">
        <v>43361</v>
      </c>
      <c r="U27" s="19">
        <f>SUM(Table14[[#This Row],[Amount Due with Indexation &amp; Interest]]-Table14[[#This Row],[Received Amount]])</f>
        <v>141566.59999999998</v>
      </c>
      <c r="V27" s="126" t="s">
        <v>542</v>
      </c>
      <c r="W27" s="134"/>
      <c r="X27" s="134"/>
      <c r="Y27" s="128"/>
      <c r="Z27" s="128"/>
      <c r="AA27" s="105"/>
      <c r="AB27" s="83"/>
      <c r="AC27" s="83"/>
      <c r="AD27" s="82"/>
      <c r="AE27" s="82"/>
      <c r="AF27" s="81"/>
      <c r="AG27" s="81">
        <v>84547.99</v>
      </c>
      <c r="AH27" s="80"/>
    </row>
    <row r="28" spans="1:34" s="77" customFormat="1" ht="65.25" customHeight="1" x14ac:dyDescent="0.3">
      <c r="A28" s="104">
        <v>2017</v>
      </c>
      <c r="B28" s="105" t="s">
        <v>981</v>
      </c>
      <c r="C28" s="105" t="s">
        <v>613</v>
      </c>
      <c r="D28" s="105" t="s">
        <v>613</v>
      </c>
      <c r="E28" s="86">
        <v>42871</v>
      </c>
      <c r="F28" s="87" t="s">
        <v>16</v>
      </c>
      <c r="G28" s="84">
        <v>11</v>
      </c>
      <c r="H28" s="84" t="s">
        <v>980</v>
      </c>
      <c r="I28" s="84" t="s">
        <v>979</v>
      </c>
      <c r="J28" s="1" t="s">
        <v>66</v>
      </c>
      <c r="K28" s="84" t="s">
        <v>989</v>
      </c>
      <c r="L28" s="84" t="s">
        <v>26</v>
      </c>
      <c r="M28" s="84" t="s">
        <v>987</v>
      </c>
      <c r="N28" s="81">
        <v>421728.62</v>
      </c>
      <c r="O28" s="81">
        <v>29582.11</v>
      </c>
      <c r="P28" s="80"/>
      <c r="Q28" s="81"/>
      <c r="R28" s="81">
        <v>451310.73</v>
      </c>
      <c r="S28" s="81">
        <v>168752.56</v>
      </c>
      <c r="T28" s="85">
        <v>43361</v>
      </c>
      <c r="U28" s="19">
        <f>SUM(Table14[[#This Row],[Amount Due with Indexation &amp; Interest]]-Table14[[#This Row],[Received Amount]])</f>
        <v>282558.17</v>
      </c>
      <c r="V28" s="126" t="s">
        <v>542</v>
      </c>
      <c r="W28" s="134"/>
      <c r="X28" s="134"/>
      <c r="Y28" s="128"/>
      <c r="Z28" s="128"/>
      <c r="AA28" s="105"/>
      <c r="AB28" s="83"/>
      <c r="AC28" s="83"/>
      <c r="AD28" s="82"/>
      <c r="AE28" s="82"/>
      <c r="AF28" s="81"/>
      <c r="AG28" s="81">
        <v>168752.56</v>
      </c>
      <c r="AH28" s="80"/>
    </row>
    <row r="29" spans="1:34" s="77" customFormat="1" ht="65.25" customHeight="1" x14ac:dyDescent="0.3">
      <c r="A29" s="104">
        <v>2017</v>
      </c>
      <c r="B29" s="105" t="s">
        <v>981</v>
      </c>
      <c r="C29" s="105" t="s">
        <v>613</v>
      </c>
      <c r="D29" s="105" t="s">
        <v>613</v>
      </c>
      <c r="E29" s="86">
        <v>42871</v>
      </c>
      <c r="F29" s="87" t="s">
        <v>16</v>
      </c>
      <c r="G29" s="84">
        <v>11</v>
      </c>
      <c r="H29" s="84" t="s">
        <v>980</v>
      </c>
      <c r="I29" s="84" t="s">
        <v>979</v>
      </c>
      <c r="J29" s="1" t="s">
        <v>66</v>
      </c>
      <c r="K29" s="84" t="s">
        <v>988</v>
      </c>
      <c r="L29" s="84" t="s">
        <v>901</v>
      </c>
      <c r="M29" s="84" t="s">
        <v>987</v>
      </c>
      <c r="N29" s="81">
        <v>150000</v>
      </c>
      <c r="O29" s="81">
        <v>10521.73</v>
      </c>
      <c r="P29" s="80"/>
      <c r="Q29" s="81"/>
      <c r="R29" s="81">
        <v>160521.73000000001</v>
      </c>
      <c r="S29" s="81">
        <v>60021</v>
      </c>
      <c r="T29" s="85">
        <v>43361</v>
      </c>
      <c r="U29" s="19">
        <f>SUM(Table14[[#This Row],[Amount Due with Indexation &amp; Interest]]-Table14[[#This Row],[Received Amount]])</f>
        <v>100500.73000000001</v>
      </c>
      <c r="V29" s="126" t="s">
        <v>542</v>
      </c>
      <c r="W29" s="134"/>
      <c r="X29" s="134"/>
      <c r="Y29" s="128"/>
      <c r="Z29" s="128"/>
      <c r="AA29" s="105"/>
      <c r="AB29" s="83"/>
      <c r="AC29" s="83"/>
      <c r="AD29" s="82"/>
      <c r="AE29" s="82"/>
      <c r="AF29" s="81"/>
      <c r="AG29" s="81">
        <v>60021</v>
      </c>
      <c r="AH29" s="80"/>
    </row>
    <row r="30" spans="1:34" s="77" customFormat="1" ht="65.25" customHeight="1" x14ac:dyDescent="0.3">
      <c r="A30" s="102">
        <v>2017</v>
      </c>
      <c r="B30" s="103" t="s">
        <v>981</v>
      </c>
      <c r="C30" s="103" t="s">
        <v>613</v>
      </c>
      <c r="D30" s="103" t="s">
        <v>613</v>
      </c>
      <c r="E30" s="11">
        <v>42871</v>
      </c>
      <c r="F30" s="15" t="s">
        <v>16</v>
      </c>
      <c r="G30" s="1" t="s">
        <v>15</v>
      </c>
      <c r="H30" s="1" t="s">
        <v>980</v>
      </c>
      <c r="I30" s="1" t="s">
        <v>979</v>
      </c>
      <c r="J30" s="1" t="s">
        <v>175</v>
      </c>
      <c r="K30" s="1" t="s">
        <v>928</v>
      </c>
      <c r="L30" s="1" t="s">
        <v>97</v>
      </c>
      <c r="M30" s="1" t="s">
        <v>986</v>
      </c>
      <c r="N30" s="19"/>
      <c r="O30" s="19"/>
      <c r="P30" s="20"/>
      <c r="Q30" s="19"/>
      <c r="R30" s="19"/>
      <c r="S30" s="19"/>
      <c r="T30" s="20"/>
      <c r="U30" s="19"/>
      <c r="V30" s="125"/>
      <c r="W30" s="126"/>
      <c r="X30" s="126"/>
      <c r="Y30" s="127"/>
      <c r="Z30" s="127"/>
      <c r="AA30" s="103"/>
      <c r="AB30" s="29"/>
      <c r="AC30" s="29"/>
      <c r="AD30" s="28"/>
      <c r="AE30" s="28"/>
      <c r="AF30" s="19"/>
      <c r="AG30" s="19"/>
      <c r="AH30" s="20"/>
    </row>
    <row r="31" spans="1:34" s="77" customFormat="1" ht="65.25" customHeight="1" x14ac:dyDescent="0.3">
      <c r="A31" s="102">
        <v>2017</v>
      </c>
      <c r="B31" s="103" t="s">
        <v>981</v>
      </c>
      <c r="C31" s="103" t="s">
        <v>613</v>
      </c>
      <c r="D31" s="103" t="s">
        <v>613</v>
      </c>
      <c r="E31" s="11">
        <v>42871</v>
      </c>
      <c r="F31" s="15" t="s">
        <v>16</v>
      </c>
      <c r="G31" s="1">
        <v>10</v>
      </c>
      <c r="H31" s="1" t="s">
        <v>980</v>
      </c>
      <c r="I31" s="1" t="s">
        <v>979</v>
      </c>
      <c r="J31" s="1" t="s">
        <v>117</v>
      </c>
      <c r="K31" s="1" t="s">
        <v>985</v>
      </c>
      <c r="L31" s="1" t="s">
        <v>901</v>
      </c>
      <c r="M31" s="1" t="s">
        <v>984</v>
      </c>
      <c r="N31" s="19">
        <v>1259914</v>
      </c>
      <c r="O31" s="19">
        <v>66720</v>
      </c>
      <c r="P31" s="20"/>
      <c r="Q31" s="19"/>
      <c r="R31" s="19">
        <v>1326634</v>
      </c>
      <c r="S31" s="19">
        <v>898264.68</v>
      </c>
      <c r="T31" s="35"/>
      <c r="U31" s="19">
        <f>SUM(Table14[[#This Row],[Amount Due with Indexation &amp; Interest]]-Table14[[#This Row],[Received Amount]])</f>
        <v>428369.31999999995</v>
      </c>
      <c r="V31" s="125" t="s">
        <v>749</v>
      </c>
      <c r="W31" s="126"/>
      <c r="X31" s="126"/>
      <c r="Y31" s="127"/>
      <c r="Z31" s="127"/>
      <c r="AA31" s="103"/>
      <c r="AB31" s="29"/>
      <c r="AC31" s="29"/>
      <c r="AD31" s="28"/>
      <c r="AE31" s="28"/>
      <c r="AF31" s="19"/>
      <c r="AG31" s="19">
        <v>898264.68</v>
      </c>
      <c r="AH31" s="20"/>
    </row>
    <row r="32" spans="1:34" s="77" customFormat="1" ht="65.25" customHeight="1" x14ac:dyDescent="0.3">
      <c r="A32" s="102">
        <v>2017</v>
      </c>
      <c r="B32" s="103" t="s">
        <v>981</v>
      </c>
      <c r="C32" s="103" t="s">
        <v>613</v>
      </c>
      <c r="D32" s="103" t="s">
        <v>613</v>
      </c>
      <c r="E32" s="11">
        <v>42871</v>
      </c>
      <c r="F32" s="15" t="s">
        <v>16</v>
      </c>
      <c r="G32" s="1" t="s">
        <v>15</v>
      </c>
      <c r="H32" s="1" t="s">
        <v>980</v>
      </c>
      <c r="I32" s="1" t="s">
        <v>979</v>
      </c>
      <c r="J32" s="1" t="s">
        <v>91</v>
      </c>
      <c r="K32" s="1" t="s">
        <v>983</v>
      </c>
      <c r="L32" s="1" t="s">
        <v>97</v>
      </c>
      <c r="M32" s="1" t="s">
        <v>982</v>
      </c>
      <c r="N32" s="19"/>
      <c r="O32" s="19"/>
      <c r="P32" s="20"/>
      <c r="Q32" s="19"/>
      <c r="R32" s="19"/>
      <c r="S32" s="19"/>
      <c r="T32" s="20"/>
      <c r="U32" s="19">
        <f>SUM(Table14[[#This Row],[Amount Due with Indexation &amp; Interest]]-Table14[[#This Row],[Received Amount]])</f>
        <v>0</v>
      </c>
      <c r="V32" s="131"/>
      <c r="W32" s="126"/>
      <c r="X32" s="126"/>
      <c r="Y32" s="127"/>
      <c r="Z32" s="127"/>
      <c r="AA32" s="103"/>
      <c r="AB32" s="29"/>
      <c r="AC32" s="29"/>
      <c r="AD32" s="28"/>
      <c r="AE32" s="28"/>
      <c r="AF32" s="19"/>
      <c r="AG32" s="19"/>
      <c r="AH32" s="20"/>
    </row>
    <row r="33" spans="1:34" s="77" customFormat="1" ht="65.25" customHeight="1" x14ac:dyDescent="0.3">
      <c r="A33" s="102">
        <v>2017</v>
      </c>
      <c r="B33" s="103" t="s">
        <v>981</v>
      </c>
      <c r="C33" s="103" t="s">
        <v>613</v>
      </c>
      <c r="D33" s="103" t="s">
        <v>613</v>
      </c>
      <c r="E33" s="11">
        <v>42871</v>
      </c>
      <c r="F33" s="1" t="s">
        <v>16</v>
      </c>
      <c r="G33" s="1">
        <v>10</v>
      </c>
      <c r="H33" s="1" t="s">
        <v>980</v>
      </c>
      <c r="I33" s="1" t="s">
        <v>979</v>
      </c>
      <c r="J33" s="1" t="s">
        <v>30</v>
      </c>
      <c r="K33" s="1" t="s">
        <v>599</v>
      </c>
      <c r="L33" s="1" t="s">
        <v>97</v>
      </c>
      <c r="M33" s="1" t="s">
        <v>978</v>
      </c>
      <c r="N33" s="19"/>
      <c r="O33" s="20"/>
      <c r="P33" s="20"/>
      <c r="Q33" s="20"/>
      <c r="R33" s="20"/>
      <c r="S33" s="20"/>
      <c r="T33" s="20"/>
      <c r="U33" s="19">
        <f>SUM(Table14[[#This Row],[Amount Due with Indexation &amp; Interest]]-Table14[[#This Row],[Received Amount]])</f>
        <v>0</v>
      </c>
      <c r="V33" s="131"/>
      <c r="W33" s="126"/>
      <c r="X33" s="126"/>
      <c r="Y33" s="127"/>
      <c r="Z33" s="127"/>
      <c r="AA33" s="103"/>
      <c r="AB33" s="29"/>
      <c r="AC33" s="29"/>
      <c r="AD33" s="29"/>
      <c r="AE33" s="29"/>
      <c r="AF33" s="20"/>
      <c r="AG33" s="20"/>
      <c r="AH33" s="20"/>
    </row>
    <row r="34" spans="1:34" s="77" customFormat="1" ht="65.25" customHeight="1" x14ac:dyDescent="0.3">
      <c r="A34" s="102">
        <v>2015</v>
      </c>
      <c r="B34" s="103" t="s">
        <v>974</v>
      </c>
      <c r="C34" s="103" t="s">
        <v>382</v>
      </c>
      <c r="D34" s="103" t="s">
        <v>381</v>
      </c>
      <c r="E34" s="11">
        <v>42121</v>
      </c>
      <c r="F34" s="15" t="s">
        <v>25</v>
      </c>
      <c r="G34" s="31">
        <v>45865</v>
      </c>
      <c r="H34" s="1" t="s">
        <v>973</v>
      </c>
      <c r="I34" s="1" t="s">
        <v>972</v>
      </c>
      <c r="J34" s="1" t="s">
        <v>30</v>
      </c>
      <c r="K34" s="79" t="s">
        <v>977</v>
      </c>
      <c r="L34" s="78" t="s">
        <v>82</v>
      </c>
      <c r="M34" s="78" t="s">
        <v>976</v>
      </c>
      <c r="N34" s="19">
        <v>23600</v>
      </c>
      <c r="O34" s="19">
        <v>1323.36</v>
      </c>
      <c r="P34" s="20" t="s">
        <v>78</v>
      </c>
      <c r="Q34" s="30"/>
      <c r="R34" s="19">
        <v>24923.360000000001</v>
      </c>
      <c r="S34" s="19">
        <v>24923.360000000001</v>
      </c>
      <c r="T34" s="70">
        <v>44039</v>
      </c>
      <c r="U34" s="19">
        <f>SUM(Table14[[#This Row],[Amount Due with Indexation &amp; Interest]]-Table14[[#This Row],[Received Amount]])</f>
        <v>0</v>
      </c>
      <c r="V34" s="125" t="s">
        <v>749</v>
      </c>
      <c r="W34" s="126"/>
      <c r="X34" s="126"/>
      <c r="Y34" s="127" t="s">
        <v>39</v>
      </c>
      <c r="Z34" s="127"/>
      <c r="AA34" s="103"/>
      <c r="AB34" s="29"/>
      <c r="AC34" s="29"/>
      <c r="AD34" s="28"/>
      <c r="AE34" s="28"/>
      <c r="AF34" s="19">
        <v>24923.360000000001</v>
      </c>
      <c r="AG34" s="19"/>
      <c r="AH34" s="20"/>
    </row>
    <row r="35" spans="1:34" s="77" customFormat="1" ht="65.25" customHeight="1" x14ac:dyDescent="0.3">
      <c r="A35" s="102">
        <v>2015</v>
      </c>
      <c r="B35" s="103" t="s">
        <v>974</v>
      </c>
      <c r="C35" s="103" t="s">
        <v>382</v>
      </c>
      <c r="D35" s="103" t="s">
        <v>381</v>
      </c>
      <c r="E35" s="11">
        <v>42121</v>
      </c>
      <c r="F35" s="15" t="s">
        <v>25</v>
      </c>
      <c r="G35" s="1">
        <v>10</v>
      </c>
      <c r="H35" s="1" t="s">
        <v>973</v>
      </c>
      <c r="I35" s="1" t="s">
        <v>972</v>
      </c>
      <c r="J35" s="1" t="s">
        <v>66</v>
      </c>
      <c r="K35" s="1" t="s">
        <v>975</v>
      </c>
      <c r="L35" s="1" t="s">
        <v>97</v>
      </c>
      <c r="M35" s="1" t="s">
        <v>70</v>
      </c>
      <c r="N35" s="19">
        <v>49654.98</v>
      </c>
      <c r="O35" s="19">
        <v>4446.72</v>
      </c>
      <c r="P35" s="20"/>
      <c r="Q35" s="19"/>
      <c r="R35" s="19">
        <v>54101.7</v>
      </c>
      <c r="S35" s="19">
        <v>54101.7</v>
      </c>
      <c r="T35" s="70">
        <v>44044</v>
      </c>
      <c r="U35" s="19">
        <f>SUM(Table14[[#This Row],[Amount Due with Indexation &amp; Interest]]-Table14[[#This Row],[Received Amount]])</f>
        <v>0</v>
      </c>
      <c r="V35" s="125" t="s">
        <v>749</v>
      </c>
      <c r="W35" s="126"/>
      <c r="X35" s="126"/>
      <c r="Y35" s="127"/>
      <c r="Z35" s="127"/>
      <c r="AA35" s="103"/>
      <c r="AB35" s="29"/>
      <c r="AC35" s="29"/>
      <c r="AD35" s="28"/>
      <c r="AE35" s="28"/>
      <c r="AF35" s="19"/>
      <c r="AG35" s="19">
        <v>54101.7</v>
      </c>
      <c r="AH35" s="20"/>
    </row>
    <row r="36" spans="1:34" s="77" customFormat="1" ht="65.25" customHeight="1" x14ac:dyDescent="0.3">
      <c r="A36" s="102">
        <v>2015</v>
      </c>
      <c r="B36" s="103" t="s">
        <v>974</v>
      </c>
      <c r="C36" s="103" t="s">
        <v>382</v>
      </c>
      <c r="D36" s="103" t="s">
        <v>381</v>
      </c>
      <c r="E36" s="11">
        <v>42121</v>
      </c>
      <c r="F36" s="15" t="s">
        <v>25</v>
      </c>
      <c r="G36" s="1">
        <v>10</v>
      </c>
      <c r="H36" s="1" t="s">
        <v>973</v>
      </c>
      <c r="I36" s="1" t="s">
        <v>972</v>
      </c>
      <c r="J36" s="1" t="s">
        <v>230</v>
      </c>
      <c r="K36" s="1" t="s">
        <v>971</v>
      </c>
      <c r="L36" s="1" t="s">
        <v>97</v>
      </c>
      <c r="M36" s="1" t="s">
        <v>947</v>
      </c>
      <c r="N36" s="19">
        <v>26353</v>
      </c>
      <c r="O36" s="19">
        <v>2359.9499999999998</v>
      </c>
      <c r="P36" s="20"/>
      <c r="Q36" s="19"/>
      <c r="R36" s="19">
        <v>28712.95</v>
      </c>
      <c r="S36" s="30">
        <v>28712.95</v>
      </c>
      <c r="T36" s="70">
        <v>44044</v>
      </c>
      <c r="U36" s="19">
        <f>SUM(Table14[[#This Row],[Amount Due with Indexation &amp; Interest]]-Table14[[#This Row],[Received Amount]])</f>
        <v>0</v>
      </c>
      <c r="V36" s="125" t="s">
        <v>749</v>
      </c>
      <c r="W36" s="126"/>
      <c r="X36" s="126"/>
      <c r="Y36" s="127"/>
      <c r="Z36" s="127"/>
      <c r="AA36" s="103"/>
      <c r="AB36" s="29"/>
      <c r="AC36" s="29"/>
      <c r="AD36" s="28"/>
      <c r="AE36" s="28"/>
      <c r="AF36" s="19"/>
      <c r="AG36" s="19">
        <v>28712.95</v>
      </c>
      <c r="AH36" s="20"/>
    </row>
    <row r="37" spans="1:34" s="77" customFormat="1" ht="65.25" customHeight="1" x14ac:dyDescent="0.3">
      <c r="A37" s="34">
        <v>2016</v>
      </c>
      <c r="B37" s="103" t="s">
        <v>959</v>
      </c>
      <c r="C37" s="103" t="s">
        <v>217</v>
      </c>
      <c r="D37" s="103" t="s">
        <v>218</v>
      </c>
      <c r="E37" s="11">
        <v>42447</v>
      </c>
      <c r="F37" s="15" t="s">
        <v>16</v>
      </c>
      <c r="G37" s="31">
        <v>46111</v>
      </c>
      <c r="H37" s="1" t="s">
        <v>958</v>
      </c>
      <c r="I37" s="1" t="s">
        <v>957</v>
      </c>
      <c r="J37" s="1" t="s">
        <v>22</v>
      </c>
      <c r="K37" s="1" t="s">
        <v>970</v>
      </c>
      <c r="L37" s="1" t="s">
        <v>969</v>
      </c>
      <c r="M37" s="1" t="s">
        <v>885</v>
      </c>
      <c r="N37" s="19">
        <v>17900</v>
      </c>
      <c r="O37" s="19">
        <v>2351.4699999999998</v>
      </c>
      <c r="P37" s="20"/>
      <c r="Q37" s="19"/>
      <c r="R37" s="19">
        <v>20251.47</v>
      </c>
      <c r="S37" s="19">
        <v>20251.47</v>
      </c>
      <c r="T37" s="70">
        <v>44286</v>
      </c>
      <c r="U37" s="19">
        <f>SUM(Table14[[#This Row],[Amount Due with Indexation &amp; Interest]]-Table14[[#This Row],[Received Amount]])</f>
        <v>0</v>
      </c>
      <c r="V37" s="126" t="s">
        <v>749</v>
      </c>
      <c r="W37" s="132"/>
      <c r="X37" s="132"/>
      <c r="Y37" s="127"/>
      <c r="Z37" s="127"/>
      <c r="AA37" s="103"/>
      <c r="AB37" s="29"/>
      <c r="AC37" s="29"/>
      <c r="AD37" s="28"/>
      <c r="AE37" s="28"/>
      <c r="AF37" s="19">
        <v>20251.47</v>
      </c>
      <c r="AG37" s="19"/>
      <c r="AH37" s="20"/>
    </row>
    <row r="38" spans="1:34" s="77" customFormat="1" ht="65.25" customHeight="1" x14ac:dyDescent="0.3">
      <c r="A38" s="34">
        <v>2016</v>
      </c>
      <c r="B38" s="103" t="s">
        <v>959</v>
      </c>
      <c r="C38" s="103" t="s">
        <v>217</v>
      </c>
      <c r="D38" s="103" t="s">
        <v>218</v>
      </c>
      <c r="E38" s="11">
        <v>42447</v>
      </c>
      <c r="F38" s="15" t="s">
        <v>16</v>
      </c>
      <c r="G38" s="1">
        <v>5</v>
      </c>
      <c r="H38" s="1" t="s">
        <v>958</v>
      </c>
      <c r="I38" s="1" t="s">
        <v>964</v>
      </c>
      <c r="J38" s="1" t="s">
        <v>968</v>
      </c>
      <c r="K38" s="1" t="s">
        <v>967</v>
      </c>
      <c r="L38" s="1" t="s">
        <v>966</v>
      </c>
      <c r="M38" s="1" t="s">
        <v>70</v>
      </c>
      <c r="N38" s="19">
        <v>44025</v>
      </c>
      <c r="O38" s="19">
        <v>5783.45</v>
      </c>
      <c r="P38" s="20"/>
      <c r="Q38" s="19"/>
      <c r="R38" s="19">
        <v>49808.45</v>
      </c>
      <c r="S38" s="19">
        <v>49808.45</v>
      </c>
      <c r="T38" s="70">
        <v>44286</v>
      </c>
      <c r="U38" s="19">
        <f>SUM(Table14[[#This Row],[Amount Due with Indexation &amp; Interest]]-Table14[[#This Row],[Received Amount]])</f>
        <v>0</v>
      </c>
      <c r="V38" s="126" t="s">
        <v>749</v>
      </c>
      <c r="W38" s="126"/>
      <c r="X38" s="126"/>
      <c r="Y38" s="127" t="s">
        <v>298</v>
      </c>
      <c r="Z38" s="127"/>
      <c r="AA38" s="129">
        <v>44453</v>
      </c>
      <c r="AB38" s="39"/>
      <c r="AC38" s="39"/>
      <c r="AD38" s="28">
        <v>49808.45</v>
      </c>
      <c r="AE38" s="28"/>
      <c r="AF38" s="19">
        <v>0</v>
      </c>
      <c r="AG38" s="19"/>
      <c r="AH38" s="20"/>
    </row>
    <row r="39" spans="1:34" s="77" customFormat="1" ht="65.25" customHeight="1" x14ac:dyDescent="0.3">
      <c r="A39" s="34">
        <v>2016</v>
      </c>
      <c r="B39" s="103" t="s">
        <v>965</v>
      </c>
      <c r="C39" s="103" t="s">
        <v>217</v>
      </c>
      <c r="D39" s="103" t="s">
        <v>218</v>
      </c>
      <c r="E39" s="11">
        <v>42447</v>
      </c>
      <c r="F39" s="15" t="s">
        <v>16</v>
      </c>
      <c r="G39" s="1">
        <v>10</v>
      </c>
      <c r="H39" s="1" t="s">
        <v>958</v>
      </c>
      <c r="I39" s="1" t="s">
        <v>957</v>
      </c>
      <c r="J39" s="1" t="s">
        <v>230</v>
      </c>
      <c r="K39" s="1" t="s">
        <v>949</v>
      </c>
      <c r="L39" s="1" t="s">
        <v>97</v>
      </c>
      <c r="M39" s="1" t="s">
        <v>70</v>
      </c>
      <c r="N39" s="19">
        <v>175500</v>
      </c>
      <c r="O39" s="19"/>
      <c r="P39" s="20"/>
      <c r="Q39" s="19"/>
      <c r="R39" s="19">
        <v>175500</v>
      </c>
      <c r="S39" s="19"/>
      <c r="T39" s="20"/>
      <c r="U39" s="19">
        <f>SUM(Table14[[#This Row],[Amount Due with Indexation &amp; Interest]]-Table14[[#This Row],[Received Amount]])</f>
        <v>175500</v>
      </c>
      <c r="V39" s="125"/>
      <c r="W39" s="126"/>
      <c r="X39" s="126"/>
      <c r="Y39" s="128"/>
      <c r="Z39" s="128"/>
      <c r="AA39" s="103"/>
      <c r="AB39" s="29"/>
      <c r="AC39" s="29"/>
      <c r="AD39" s="28"/>
      <c r="AE39" s="28"/>
      <c r="AF39" s="19"/>
      <c r="AG39" s="19"/>
      <c r="AH39" s="20"/>
    </row>
    <row r="40" spans="1:34" s="77" customFormat="1" ht="65.25" customHeight="1" x14ac:dyDescent="0.3">
      <c r="A40" s="34">
        <v>2016</v>
      </c>
      <c r="B40" s="103" t="s">
        <v>959</v>
      </c>
      <c r="C40" s="103" t="s">
        <v>217</v>
      </c>
      <c r="D40" s="103" t="s">
        <v>218</v>
      </c>
      <c r="E40" s="11">
        <v>42447</v>
      </c>
      <c r="F40" s="15" t="s">
        <v>16</v>
      </c>
      <c r="G40" s="1" t="s">
        <v>15</v>
      </c>
      <c r="H40" s="1" t="s">
        <v>958</v>
      </c>
      <c r="I40" s="1" t="s">
        <v>957</v>
      </c>
      <c r="J40" s="1" t="s">
        <v>230</v>
      </c>
      <c r="K40" s="1" t="s">
        <v>949</v>
      </c>
      <c r="L40" s="1" t="s">
        <v>97</v>
      </c>
      <c r="M40" s="1" t="s">
        <v>428</v>
      </c>
      <c r="N40" s="19">
        <v>57768.75</v>
      </c>
      <c r="O40" s="19"/>
      <c r="P40" s="20"/>
      <c r="Q40" s="19"/>
      <c r="R40" s="19">
        <v>57768.75</v>
      </c>
      <c r="S40" s="19"/>
      <c r="T40" s="20"/>
      <c r="U40" s="19">
        <f>SUM(Table14[[#This Row],[Amount Due with Indexation &amp; Interest]]-Table14[[#This Row],[Received Amount]])</f>
        <v>57768.75</v>
      </c>
      <c r="V40" s="125"/>
      <c r="W40" s="126"/>
      <c r="X40" s="126"/>
      <c r="Y40" s="128"/>
      <c r="Z40" s="128"/>
      <c r="AA40" s="103"/>
      <c r="AB40" s="29"/>
      <c r="AC40" s="29"/>
      <c r="AD40" s="28"/>
      <c r="AE40" s="28"/>
      <c r="AF40" s="19"/>
      <c r="AG40" s="19"/>
      <c r="AH40" s="20"/>
    </row>
    <row r="41" spans="1:34" s="77" customFormat="1" ht="65.25" customHeight="1" x14ac:dyDescent="0.3">
      <c r="A41" s="34">
        <v>2016</v>
      </c>
      <c r="B41" s="103" t="s">
        <v>959</v>
      </c>
      <c r="C41" s="103" t="s">
        <v>217</v>
      </c>
      <c r="D41" s="103" t="s">
        <v>218</v>
      </c>
      <c r="E41" s="11">
        <v>42447</v>
      </c>
      <c r="F41" s="15" t="s">
        <v>16</v>
      </c>
      <c r="G41" s="1" t="s">
        <v>15</v>
      </c>
      <c r="H41" s="1" t="s">
        <v>958</v>
      </c>
      <c r="I41" s="1" t="s">
        <v>964</v>
      </c>
      <c r="J41" s="1" t="s">
        <v>91</v>
      </c>
      <c r="K41" s="1" t="s">
        <v>963</v>
      </c>
      <c r="L41" s="1" t="s">
        <v>97</v>
      </c>
      <c r="M41" s="1" t="s">
        <v>962</v>
      </c>
      <c r="N41" s="19"/>
      <c r="O41" s="19"/>
      <c r="P41" s="20"/>
      <c r="Q41" s="19"/>
      <c r="R41" s="19"/>
      <c r="S41" s="19"/>
      <c r="T41" s="20"/>
      <c r="U41" s="19">
        <f>SUM(Table14[[#This Row],[Amount Due with Indexation &amp; Interest]]-Table14[[#This Row],[Received Amount]])</f>
        <v>0</v>
      </c>
      <c r="V41" s="131"/>
      <c r="W41" s="126"/>
      <c r="X41" s="126"/>
      <c r="Y41" s="127"/>
      <c r="Z41" s="127"/>
      <c r="AA41" s="103"/>
      <c r="AB41" s="29"/>
      <c r="AC41" s="29"/>
      <c r="AD41" s="28"/>
      <c r="AE41" s="28"/>
      <c r="AF41" s="19"/>
      <c r="AG41" s="19"/>
      <c r="AH41" s="20"/>
    </row>
    <row r="42" spans="1:34" s="77" customFormat="1" ht="65.25" customHeight="1" x14ac:dyDescent="0.3">
      <c r="A42" s="34">
        <v>2016</v>
      </c>
      <c r="B42" s="103" t="s">
        <v>959</v>
      </c>
      <c r="C42" s="103" t="s">
        <v>217</v>
      </c>
      <c r="D42" s="103" t="s">
        <v>218</v>
      </c>
      <c r="E42" s="11">
        <v>42447</v>
      </c>
      <c r="F42" s="15" t="s">
        <v>16</v>
      </c>
      <c r="G42" s="1" t="s">
        <v>15</v>
      </c>
      <c r="H42" s="1" t="s">
        <v>958</v>
      </c>
      <c r="I42" s="1" t="s">
        <v>957</v>
      </c>
      <c r="J42" s="1" t="s">
        <v>101</v>
      </c>
      <c r="K42" s="1" t="s">
        <v>961</v>
      </c>
      <c r="L42" s="1" t="s">
        <v>97</v>
      </c>
      <c r="M42" s="1" t="s">
        <v>960</v>
      </c>
      <c r="N42" s="19"/>
      <c r="O42" s="19"/>
      <c r="P42" s="20"/>
      <c r="Q42" s="19"/>
      <c r="R42" s="19"/>
      <c r="S42" s="19"/>
      <c r="T42" s="20"/>
      <c r="U42" s="19">
        <f>SUM(Table14[[#This Row],[Amount Due with Indexation &amp; Interest]]-Table14[[#This Row],[Received Amount]])</f>
        <v>0</v>
      </c>
      <c r="V42" s="125"/>
      <c r="W42" s="126"/>
      <c r="X42" s="126"/>
      <c r="Y42" s="127"/>
      <c r="Z42" s="127"/>
      <c r="AA42" s="103"/>
      <c r="AB42" s="29"/>
      <c r="AC42" s="29"/>
      <c r="AD42" s="28"/>
      <c r="AE42" s="28"/>
      <c r="AF42" s="19"/>
      <c r="AG42" s="19"/>
      <c r="AH42" s="20"/>
    </row>
    <row r="43" spans="1:34" s="77" customFormat="1" ht="65.25" customHeight="1" x14ac:dyDescent="0.3">
      <c r="A43" s="34">
        <v>2016</v>
      </c>
      <c r="B43" s="103" t="s">
        <v>959</v>
      </c>
      <c r="C43" s="103" t="s">
        <v>217</v>
      </c>
      <c r="D43" s="103" t="s">
        <v>218</v>
      </c>
      <c r="E43" s="11">
        <v>42447</v>
      </c>
      <c r="F43" s="15" t="s">
        <v>16</v>
      </c>
      <c r="G43" s="1" t="s">
        <v>15</v>
      </c>
      <c r="H43" s="1" t="s">
        <v>958</v>
      </c>
      <c r="I43" s="1" t="s">
        <v>957</v>
      </c>
      <c r="J43" s="1" t="s">
        <v>30</v>
      </c>
      <c r="K43" s="1" t="s">
        <v>374</v>
      </c>
      <c r="L43" s="1" t="s">
        <v>97</v>
      </c>
      <c r="M43" s="1" t="s">
        <v>956</v>
      </c>
      <c r="N43" s="19"/>
      <c r="O43" s="19"/>
      <c r="P43" s="20"/>
      <c r="Q43" s="19"/>
      <c r="R43" s="19"/>
      <c r="S43" s="19"/>
      <c r="T43" s="20"/>
      <c r="U43" s="19">
        <f>SUM(Table14[[#This Row],[Amount Due with Indexation &amp; Interest]]-Table14[[#This Row],[Received Amount]])</f>
        <v>0</v>
      </c>
      <c r="V43" s="131"/>
      <c r="W43" s="126"/>
      <c r="X43" s="126"/>
      <c r="Y43" s="136"/>
      <c r="Z43" s="136"/>
      <c r="AA43" s="103"/>
      <c r="AB43" s="29"/>
      <c r="AC43" s="29"/>
      <c r="AD43" s="28"/>
      <c r="AE43" s="28"/>
      <c r="AF43" s="19"/>
      <c r="AG43" s="19"/>
      <c r="AH43" s="20"/>
    </row>
    <row r="44" spans="1:34" s="77" customFormat="1" ht="81.599999999999994" customHeight="1" x14ac:dyDescent="0.3">
      <c r="A44" s="102">
        <v>2016</v>
      </c>
      <c r="B44" s="103" t="s">
        <v>954</v>
      </c>
      <c r="C44" s="103" t="s">
        <v>217</v>
      </c>
      <c r="D44" s="103" t="s">
        <v>218</v>
      </c>
      <c r="E44" s="11">
        <v>42380</v>
      </c>
      <c r="F44" s="15" t="s">
        <v>16</v>
      </c>
      <c r="G44" s="1">
        <v>10</v>
      </c>
      <c r="H44" s="1" t="s">
        <v>953</v>
      </c>
      <c r="I44" s="1" t="s">
        <v>952</v>
      </c>
      <c r="J44" s="1" t="s">
        <v>230</v>
      </c>
      <c r="K44" s="1" t="s">
        <v>955</v>
      </c>
      <c r="L44" s="1" t="s">
        <v>97</v>
      </c>
      <c r="M44" s="1" t="s">
        <v>947</v>
      </c>
      <c r="N44" s="19">
        <v>93308</v>
      </c>
      <c r="O44" s="19">
        <v>38765.65</v>
      </c>
      <c r="P44" s="20"/>
      <c r="Q44" s="19"/>
      <c r="R44" s="19">
        <v>132073.65</v>
      </c>
      <c r="S44" s="19"/>
      <c r="T44" s="20"/>
      <c r="U44" s="19">
        <f>SUM(Table14[[#This Row],[Amount Due with Indexation &amp; Interest]]-Table14[[#This Row],[Received Amount]])</f>
        <v>132073.65</v>
      </c>
      <c r="V44" s="125"/>
      <c r="W44" s="126"/>
      <c r="X44" s="126"/>
      <c r="Y44" s="127"/>
      <c r="Z44" s="127"/>
      <c r="AA44" s="103"/>
      <c r="AB44" s="29"/>
      <c r="AC44" s="29"/>
      <c r="AD44" s="28"/>
      <c r="AE44" s="28"/>
      <c r="AF44" s="19"/>
      <c r="AG44" s="19"/>
      <c r="AH44" s="20"/>
    </row>
    <row r="45" spans="1:34" s="77" customFormat="1" ht="65.25" customHeight="1" x14ac:dyDescent="0.3">
      <c r="A45" s="102">
        <v>2016</v>
      </c>
      <c r="B45" s="103" t="s">
        <v>954</v>
      </c>
      <c r="C45" s="103" t="s">
        <v>217</v>
      </c>
      <c r="D45" s="103" t="s">
        <v>218</v>
      </c>
      <c r="E45" s="11">
        <v>42380</v>
      </c>
      <c r="F45" s="15" t="s">
        <v>16</v>
      </c>
      <c r="G45" s="1" t="s">
        <v>15</v>
      </c>
      <c r="H45" s="1" t="s">
        <v>953</v>
      </c>
      <c r="I45" s="1" t="s">
        <v>952</v>
      </c>
      <c r="J45" s="1" t="s">
        <v>30</v>
      </c>
      <c r="K45" s="1" t="s">
        <v>374</v>
      </c>
      <c r="L45" s="1" t="s">
        <v>97</v>
      </c>
      <c r="M45" s="1" t="s">
        <v>951</v>
      </c>
      <c r="N45" s="19"/>
      <c r="O45" s="19"/>
      <c r="P45" s="20"/>
      <c r="Q45" s="19"/>
      <c r="R45" s="19"/>
      <c r="S45" s="19"/>
      <c r="T45" s="20"/>
      <c r="U45" s="19">
        <f>SUM(Table14[[#This Row],[Amount Due with Indexation &amp; Interest]]-Table14[[#This Row],[Received Amount]])</f>
        <v>0</v>
      </c>
      <c r="V45" s="131"/>
      <c r="W45" s="126"/>
      <c r="X45" s="126"/>
      <c r="Y45" s="127"/>
      <c r="Z45" s="127"/>
      <c r="AA45" s="103"/>
      <c r="AB45" s="29"/>
      <c r="AC45" s="29"/>
      <c r="AD45" s="28"/>
      <c r="AE45" s="28"/>
      <c r="AF45" s="19"/>
      <c r="AG45" s="19"/>
      <c r="AH45" s="20"/>
    </row>
    <row r="46" spans="1:34" s="4" customFormat="1" ht="65.25" customHeight="1" x14ac:dyDescent="0.3">
      <c r="A46" s="102">
        <v>2015</v>
      </c>
      <c r="B46" s="103" t="s">
        <v>946</v>
      </c>
      <c r="C46" s="103" t="s">
        <v>211</v>
      </c>
      <c r="D46" s="103" t="s">
        <v>945</v>
      </c>
      <c r="E46" s="11">
        <v>42303</v>
      </c>
      <c r="F46" s="15" t="s">
        <v>16</v>
      </c>
      <c r="G46" s="31">
        <v>46145</v>
      </c>
      <c r="H46" s="1" t="s">
        <v>944</v>
      </c>
      <c r="I46" s="1" t="s">
        <v>943</v>
      </c>
      <c r="J46" s="1" t="s">
        <v>30</v>
      </c>
      <c r="K46" s="1" t="s">
        <v>950</v>
      </c>
      <c r="L46" s="1" t="s">
        <v>82</v>
      </c>
      <c r="M46" s="1" t="s">
        <v>60</v>
      </c>
      <c r="N46" s="19">
        <v>52000</v>
      </c>
      <c r="O46" s="19">
        <v>948</v>
      </c>
      <c r="P46" s="20" t="s">
        <v>78</v>
      </c>
      <c r="Q46" s="19"/>
      <c r="R46" s="19">
        <v>52948</v>
      </c>
      <c r="S46" s="19">
        <v>52948</v>
      </c>
      <c r="T46" s="70">
        <v>42495</v>
      </c>
      <c r="U46" s="19">
        <f>SUM(Table14[[#This Row],[Amount Due with Indexation &amp; Interest]]-Table14[[#This Row],[Received Amount]])</f>
        <v>0</v>
      </c>
      <c r="V46" s="126" t="s">
        <v>1</v>
      </c>
      <c r="W46" s="132"/>
      <c r="X46" s="132"/>
      <c r="Y46" s="127"/>
      <c r="Z46" s="127"/>
      <c r="AA46" s="103"/>
      <c r="AB46" s="29"/>
      <c r="AC46" s="29"/>
      <c r="AD46" s="28">
        <v>0</v>
      </c>
      <c r="AE46" s="28"/>
      <c r="AF46" s="19">
        <v>52948</v>
      </c>
      <c r="AG46" s="19"/>
      <c r="AH46" s="70"/>
    </row>
    <row r="47" spans="1:34" s="4" customFormat="1" ht="65.25" customHeight="1" x14ac:dyDescent="0.3">
      <c r="A47" s="102">
        <v>2015</v>
      </c>
      <c r="B47" s="103" t="s">
        <v>946</v>
      </c>
      <c r="C47" s="103" t="s">
        <v>211</v>
      </c>
      <c r="D47" s="103" t="s">
        <v>945</v>
      </c>
      <c r="E47" s="11">
        <v>42303</v>
      </c>
      <c r="F47" s="15" t="s">
        <v>16</v>
      </c>
      <c r="G47" s="1">
        <v>10</v>
      </c>
      <c r="H47" s="1" t="s">
        <v>944</v>
      </c>
      <c r="I47" s="1" t="s">
        <v>943</v>
      </c>
      <c r="J47" s="1" t="s">
        <v>230</v>
      </c>
      <c r="K47" s="1" t="s">
        <v>949</v>
      </c>
      <c r="L47" s="1" t="s">
        <v>97</v>
      </c>
      <c r="M47" s="1" t="s">
        <v>947</v>
      </c>
      <c r="N47" s="19">
        <v>11739</v>
      </c>
      <c r="O47" s="19"/>
      <c r="P47" s="20"/>
      <c r="Q47" s="19"/>
      <c r="R47" s="19">
        <v>11739</v>
      </c>
      <c r="S47" s="19"/>
      <c r="T47" s="20"/>
      <c r="U47" s="19">
        <f>SUM(Table14[[#This Row],[Amount Due with Indexation &amp; Interest]]-Table14[[#This Row],[Received Amount]])</f>
        <v>11739</v>
      </c>
      <c r="V47" s="125"/>
      <c r="W47" s="126"/>
      <c r="X47" s="126"/>
      <c r="Y47" s="127"/>
      <c r="Z47" s="127"/>
      <c r="AA47" s="103"/>
      <c r="AB47" s="29"/>
      <c r="AC47" s="29"/>
      <c r="AD47" s="28"/>
      <c r="AE47" s="28"/>
      <c r="AF47" s="19"/>
      <c r="AG47" s="19"/>
      <c r="AH47" s="20"/>
    </row>
    <row r="48" spans="1:34" s="4" customFormat="1" ht="65.25" customHeight="1" x14ac:dyDescent="0.3">
      <c r="A48" s="102">
        <v>2015</v>
      </c>
      <c r="B48" s="103" t="s">
        <v>946</v>
      </c>
      <c r="C48" s="103" t="s">
        <v>211</v>
      </c>
      <c r="D48" s="103" t="s">
        <v>945</v>
      </c>
      <c r="E48" s="11">
        <v>42303</v>
      </c>
      <c r="F48" s="15" t="s">
        <v>16</v>
      </c>
      <c r="G48" s="1" t="s">
        <v>15</v>
      </c>
      <c r="H48" s="1" t="s">
        <v>944</v>
      </c>
      <c r="I48" s="1" t="s">
        <v>943</v>
      </c>
      <c r="J48" s="1" t="s">
        <v>942</v>
      </c>
      <c r="K48" s="1" t="s">
        <v>948</v>
      </c>
      <c r="L48" s="1" t="s">
        <v>97</v>
      </c>
      <c r="M48" s="1" t="s">
        <v>947</v>
      </c>
      <c r="N48" s="19"/>
      <c r="O48" s="19"/>
      <c r="P48" s="20"/>
      <c r="Q48" s="19"/>
      <c r="R48" s="19"/>
      <c r="S48" s="19"/>
      <c r="T48" s="20"/>
      <c r="U48" s="19">
        <f>SUM(Table14[[#This Row],[Amount Due with Indexation &amp; Interest]]-Table14[[#This Row],[Received Amount]])</f>
        <v>0</v>
      </c>
      <c r="V48" s="131"/>
      <c r="W48" s="126"/>
      <c r="X48" s="126"/>
      <c r="Y48" s="127"/>
      <c r="Z48" s="127"/>
      <c r="AA48" s="103"/>
      <c r="AB48" s="29"/>
      <c r="AC48" s="29"/>
      <c r="AD48" s="28"/>
      <c r="AE48" s="28"/>
      <c r="AF48" s="19"/>
      <c r="AG48" s="19"/>
      <c r="AH48" s="20"/>
    </row>
    <row r="49" spans="1:34" s="4" customFormat="1" ht="65.25" customHeight="1" x14ac:dyDescent="0.3">
      <c r="A49" s="102">
        <v>2015</v>
      </c>
      <c r="B49" s="103" t="s">
        <v>946</v>
      </c>
      <c r="C49" s="103" t="s">
        <v>211</v>
      </c>
      <c r="D49" s="103" t="s">
        <v>945</v>
      </c>
      <c r="E49" s="11">
        <v>42303</v>
      </c>
      <c r="F49" s="15" t="s">
        <v>16</v>
      </c>
      <c r="G49" s="1" t="s">
        <v>15</v>
      </c>
      <c r="H49" s="1" t="s">
        <v>944</v>
      </c>
      <c r="I49" s="1" t="s">
        <v>943</v>
      </c>
      <c r="J49" s="1" t="s">
        <v>942</v>
      </c>
      <c r="K49" s="1" t="s">
        <v>941</v>
      </c>
      <c r="L49" s="1" t="s">
        <v>97</v>
      </c>
      <c r="M49" s="1" t="s">
        <v>940</v>
      </c>
      <c r="N49" s="19"/>
      <c r="O49" s="19"/>
      <c r="P49" s="20"/>
      <c r="Q49" s="19"/>
      <c r="R49" s="19"/>
      <c r="S49" s="19"/>
      <c r="T49" s="20"/>
      <c r="U49" s="19">
        <f>SUM(Table14[[#This Row],[Amount Due with Indexation &amp; Interest]]-Table14[[#This Row],[Received Amount]])</f>
        <v>0</v>
      </c>
      <c r="V49" s="131"/>
      <c r="W49" s="126"/>
      <c r="X49" s="126"/>
      <c r="Y49" s="127"/>
      <c r="Z49" s="127"/>
      <c r="AA49" s="103"/>
      <c r="AB49" s="29"/>
      <c r="AC49" s="29"/>
      <c r="AD49" s="28"/>
      <c r="AE49" s="28"/>
      <c r="AF49" s="19"/>
      <c r="AG49" s="19"/>
      <c r="AH49" s="20"/>
    </row>
    <row r="50" spans="1:34" s="4" customFormat="1" ht="65.25" customHeight="1" x14ac:dyDescent="0.3">
      <c r="A50" s="102">
        <v>2015</v>
      </c>
      <c r="B50" s="103" t="s">
        <v>939</v>
      </c>
      <c r="C50" s="103" t="s">
        <v>211</v>
      </c>
      <c r="D50" s="103" t="s">
        <v>211</v>
      </c>
      <c r="E50" s="11">
        <v>42313</v>
      </c>
      <c r="F50" s="15" t="s">
        <v>16</v>
      </c>
      <c r="G50" s="1" t="s">
        <v>15</v>
      </c>
      <c r="H50" s="1" t="s">
        <v>938</v>
      </c>
      <c r="I50" s="1" t="s">
        <v>937</v>
      </c>
      <c r="J50" s="1" t="s">
        <v>12</v>
      </c>
      <c r="K50" s="1" t="s">
        <v>936</v>
      </c>
      <c r="L50" s="1" t="s">
        <v>97</v>
      </c>
      <c r="M50" s="1" t="s">
        <v>410</v>
      </c>
      <c r="N50" s="19"/>
      <c r="O50" s="19"/>
      <c r="P50" s="20"/>
      <c r="Q50" s="19"/>
      <c r="R50" s="19"/>
      <c r="S50" s="19"/>
      <c r="T50" s="20"/>
      <c r="U50" s="19">
        <f>SUM(Table14[[#This Row],[Amount Due with Indexation &amp; Interest]]-Table14[[#This Row],[Received Amount]])</f>
        <v>0</v>
      </c>
      <c r="V50" s="131"/>
      <c r="W50" s="126"/>
      <c r="X50" s="126"/>
      <c r="Y50" s="127"/>
      <c r="Z50" s="127"/>
      <c r="AA50" s="103"/>
      <c r="AB50" s="29"/>
      <c r="AC50" s="29"/>
      <c r="AD50" s="28"/>
      <c r="AE50" s="28"/>
      <c r="AF50" s="19"/>
      <c r="AG50" s="19"/>
      <c r="AH50" s="20"/>
    </row>
    <row r="51" spans="1:34" ht="65.25" customHeight="1" x14ac:dyDescent="0.3">
      <c r="A51" s="102">
        <v>2015</v>
      </c>
      <c r="B51" s="103" t="s">
        <v>935</v>
      </c>
      <c r="C51" s="103" t="s">
        <v>429</v>
      </c>
      <c r="D51" s="103" t="s">
        <v>429</v>
      </c>
      <c r="E51" s="11">
        <v>42117</v>
      </c>
      <c r="F51" s="15" t="s">
        <v>25</v>
      </c>
      <c r="G51" s="1" t="s">
        <v>15</v>
      </c>
      <c r="H51" s="1" t="s">
        <v>934</v>
      </c>
      <c r="I51" s="1" t="s">
        <v>933</v>
      </c>
      <c r="J51" s="1" t="s">
        <v>117</v>
      </c>
      <c r="K51" s="1" t="s">
        <v>786</v>
      </c>
      <c r="L51" s="1" t="s">
        <v>17</v>
      </c>
      <c r="M51" s="1" t="s">
        <v>932</v>
      </c>
      <c r="N51" s="19"/>
      <c r="O51" s="19"/>
      <c r="P51" s="20"/>
      <c r="Q51" s="19"/>
      <c r="R51" s="19"/>
      <c r="S51" s="19"/>
      <c r="T51" s="20"/>
      <c r="U51" s="19">
        <f>SUM(Table14[[#This Row],[Amount Due with Indexation &amp; Interest]]-Table14[[#This Row],[Received Amount]])</f>
        <v>0</v>
      </c>
      <c r="Z51" s="127"/>
      <c r="AB51" s="29"/>
      <c r="AC51" s="29"/>
      <c r="AD51" s="28"/>
      <c r="AE51" s="28"/>
      <c r="AF51" s="19"/>
      <c r="AG51" s="19"/>
      <c r="AH51" s="20"/>
    </row>
    <row r="52" spans="1:34" ht="65.25" customHeight="1" x14ac:dyDescent="0.3">
      <c r="A52" s="34">
        <v>2016</v>
      </c>
      <c r="B52" s="103" t="s">
        <v>931</v>
      </c>
      <c r="C52" s="103" t="s">
        <v>188</v>
      </c>
      <c r="D52" s="103" t="s">
        <v>251</v>
      </c>
      <c r="E52" s="11">
        <v>42453</v>
      </c>
      <c r="F52" s="15" t="s">
        <v>25</v>
      </c>
      <c r="G52" s="1" t="s">
        <v>15</v>
      </c>
      <c r="H52" s="1" t="s">
        <v>921</v>
      </c>
      <c r="I52" s="1" t="s">
        <v>920</v>
      </c>
      <c r="J52" s="1" t="s">
        <v>22</v>
      </c>
      <c r="K52" s="1" t="s">
        <v>930</v>
      </c>
      <c r="L52" s="1" t="s">
        <v>188</v>
      </c>
      <c r="M52" s="1" t="s">
        <v>566</v>
      </c>
      <c r="N52" s="19">
        <v>26340</v>
      </c>
      <c r="O52" s="19">
        <v>3339.16</v>
      </c>
      <c r="P52" s="20" t="s">
        <v>78</v>
      </c>
      <c r="Q52" s="19"/>
      <c r="R52" s="19">
        <v>29679.16</v>
      </c>
      <c r="S52" s="19">
        <v>29679.16</v>
      </c>
      <c r="T52" s="70" t="s">
        <v>929</v>
      </c>
      <c r="U52" s="19">
        <f>SUM(Table14[[#This Row],[Amount Due with Indexation &amp; Interest]]-Table14[[#This Row],[Received Amount]])</f>
        <v>0</v>
      </c>
      <c r="V52" s="126" t="s">
        <v>749</v>
      </c>
      <c r="Z52" s="127"/>
      <c r="AB52" s="29"/>
      <c r="AC52" s="29"/>
      <c r="AD52" s="28"/>
      <c r="AE52" s="28"/>
      <c r="AF52" s="19">
        <v>29679.16</v>
      </c>
      <c r="AG52" s="19"/>
      <c r="AH52" s="20"/>
    </row>
    <row r="53" spans="1:34" s="4" customFormat="1" ht="65.25" customHeight="1" x14ac:dyDescent="0.3">
      <c r="A53" s="34">
        <v>2016</v>
      </c>
      <c r="B53" s="103" t="s">
        <v>922</v>
      </c>
      <c r="C53" s="103" t="s">
        <v>188</v>
      </c>
      <c r="D53" s="103" t="s">
        <v>251</v>
      </c>
      <c r="E53" s="11">
        <v>42453</v>
      </c>
      <c r="F53" s="15" t="s">
        <v>25</v>
      </c>
      <c r="G53" s="1" t="s">
        <v>15</v>
      </c>
      <c r="H53" s="1" t="s">
        <v>921</v>
      </c>
      <c r="I53" s="1" t="s">
        <v>920</v>
      </c>
      <c r="J53" s="1" t="s">
        <v>175</v>
      </c>
      <c r="K53" s="1" t="s">
        <v>928</v>
      </c>
      <c r="L53" s="1" t="s">
        <v>97</v>
      </c>
      <c r="M53" s="1" t="s">
        <v>927</v>
      </c>
      <c r="N53" s="19"/>
      <c r="O53" s="19"/>
      <c r="P53" s="20"/>
      <c r="Q53" s="19"/>
      <c r="R53" s="19"/>
      <c r="S53" s="19"/>
      <c r="T53" s="20"/>
      <c r="U53" s="19">
        <f>SUM(Table14[[#This Row],[Amount Due with Indexation &amp; Interest]]-Table14[[#This Row],[Received Amount]])</f>
        <v>0</v>
      </c>
      <c r="V53" s="131"/>
      <c r="W53" s="126"/>
      <c r="X53" s="126"/>
      <c r="Y53" s="127"/>
      <c r="Z53" s="127"/>
      <c r="AA53" s="103"/>
      <c r="AB53" s="29"/>
      <c r="AC53" s="29"/>
      <c r="AD53" s="28"/>
      <c r="AE53" s="28"/>
      <c r="AF53" s="19"/>
      <c r="AG53" s="19"/>
      <c r="AH53" s="20"/>
    </row>
    <row r="54" spans="1:34" s="4" customFormat="1" ht="65.25" customHeight="1" x14ac:dyDescent="0.3">
      <c r="A54" s="34">
        <v>2016</v>
      </c>
      <c r="B54" s="103" t="s">
        <v>922</v>
      </c>
      <c r="C54" s="103" t="s">
        <v>188</v>
      </c>
      <c r="D54" s="103" t="s">
        <v>251</v>
      </c>
      <c r="E54" s="11">
        <v>42454</v>
      </c>
      <c r="F54" s="15" t="s">
        <v>25</v>
      </c>
      <c r="G54" s="1" t="s">
        <v>15</v>
      </c>
      <c r="H54" s="1" t="s">
        <v>921</v>
      </c>
      <c r="I54" s="1" t="s">
        <v>920</v>
      </c>
      <c r="J54" s="1" t="s">
        <v>117</v>
      </c>
      <c r="K54" s="1" t="s">
        <v>926</v>
      </c>
      <c r="L54" s="1" t="s">
        <v>925</v>
      </c>
      <c r="M54" s="1" t="s">
        <v>566</v>
      </c>
      <c r="N54" s="19">
        <v>5000</v>
      </c>
      <c r="O54" s="19"/>
      <c r="P54" s="20"/>
      <c r="Q54" s="19"/>
      <c r="R54" s="19">
        <v>5000</v>
      </c>
      <c r="S54" s="19">
        <v>5000</v>
      </c>
      <c r="T54" s="76">
        <v>44342</v>
      </c>
      <c r="U54" s="19">
        <f>SUM(Table14[[#This Row],[Amount Due with Indexation &amp; Interest]]-Table14[[#This Row],[Received Amount]])</f>
        <v>0</v>
      </c>
      <c r="V54" s="125" t="s">
        <v>298</v>
      </c>
      <c r="W54" s="126"/>
      <c r="X54" s="126"/>
      <c r="Y54" s="127"/>
      <c r="Z54" s="127"/>
      <c r="AA54" s="103"/>
      <c r="AB54" s="29"/>
      <c r="AC54" s="29"/>
      <c r="AD54" s="28"/>
      <c r="AE54" s="28"/>
      <c r="AF54" s="19"/>
      <c r="AG54" s="19">
        <v>5000</v>
      </c>
      <c r="AH54" s="20"/>
    </row>
    <row r="55" spans="1:34" s="4" customFormat="1" ht="65.25" customHeight="1" x14ac:dyDescent="0.3">
      <c r="A55" s="34">
        <v>2016</v>
      </c>
      <c r="B55" s="103" t="s">
        <v>922</v>
      </c>
      <c r="C55" s="103" t="s">
        <v>188</v>
      </c>
      <c r="D55" s="103" t="s">
        <v>251</v>
      </c>
      <c r="E55" s="11">
        <v>42453</v>
      </c>
      <c r="F55" s="15" t="s">
        <v>25</v>
      </c>
      <c r="G55" s="1" t="s">
        <v>15</v>
      </c>
      <c r="H55" s="1" t="s">
        <v>921</v>
      </c>
      <c r="I55" s="1" t="s">
        <v>920</v>
      </c>
      <c r="J55" s="1" t="s">
        <v>91</v>
      </c>
      <c r="K55" s="1" t="s">
        <v>924</v>
      </c>
      <c r="L55" s="1" t="s">
        <v>97</v>
      </c>
      <c r="M55" s="1" t="s">
        <v>923</v>
      </c>
      <c r="N55" s="19"/>
      <c r="O55" s="19"/>
      <c r="P55" s="20"/>
      <c r="Q55" s="19"/>
      <c r="R55" s="19"/>
      <c r="S55" s="19"/>
      <c r="T55" s="20"/>
      <c r="U55" s="19">
        <f>SUM(Table14[[#This Row],[Amount Due with Indexation &amp; Interest]]-Table14[[#This Row],[Received Amount]])</f>
        <v>0</v>
      </c>
      <c r="V55" s="131"/>
      <c r="W55" s="126"/>
      <c r="X55" s="126"/>
      <c r="Y55" s="127"/>
      <c r="Z55" s="127"/>
      <c r="AA55" s="103"/>
      <c r="AB55" s="29"/>
      <c r="AC55" s="29"/>
      <c r="AD55" s="28"/>
      <c r="AE55" s="28"/>
      <c r="AF55" s="19"/>
      <c r="AG55" s="19"/>
      <c r="AH55" s="20"/>
    </row>
    <row r="56" spans="1:34" s="4" customFormat="1" ht="65.25" customHeight="1" x14ac:dyDescent="0.3">
      <c r="A56" s="34">
        <v>2016</v>
      </c>
      <c r="B56" s="103" t="s">
        <v>922</v>
      </c>
      <c r="C56" s="103" t="s">
        <v>188</v>
      </c>
      <c r="D56" s="103" t="s">
        <v>251</v>
      </c>
      <c r="E56" s="11">
        <v>42453</v>
      </c>
      <c r="F56" s="15" t="s">
        <v>25</v>
      </c>
      <c r="G56" s="1" t="s">
        <v>15</v>
      </c>
      <c r="H56" s="1" t="s">
        <v>921</v>
      </c>
      <c r="I56" s="1" t="s">
        <v>920</v>
      </c>
      <c r="J56" s="1" t="s">
        <v>30</v>
      </c>
      <c r="K56" s="1" t="s">
        <v>374</v>
      </c>
      <c r="L56" s="1" t="s">
        <v>97</v>
      </c>
      <c r="M56" s="1" t="s">
        <v>919</v>
      </c>
      <c r="N56" s="19"/>
      <c r="O56" s="19"/>
      <c r="P56" s="20"/>
      <c r="Q56" s="19"/>
      <c r="R56" s="19"/>
      <c r="S56" s="19"/>
      <c r="T56" s="20"/>
      <c r="U56" s="19">
        <f>SUM(Table14[[#This Row],[Amount Due with Indexation &amp; Interest]]-Table14[[#This Row],[Received Amount]])</f>
        <v>0</v>
      </c>
      <c r="V56" s="131"/>
      <c r="W56" s="126"/>
      <c r="X56" s="126"/>
      <c r="Y56" s="127"/>
      <c r="Z56" s="127"/>
      <c r="AA56" s="103"/>
      <c r="AB56" s="29"/>
      <c r="AC56" s="29"/>
      <c r="AD56" s="28"/>
      <c r="AE56" s="28"/>
      <c r="AF56" s="19"/>
      <c r="AG56" s="19"/>
      <c r="AH56" s="20"/>
    </row>
    <row r="57" spans="1:34" s="4" customFormat="1" ht="65.25" customHeight="1" x14ac:dyDescent="0.3">
      <c r="A57" s="102">
        <v>2015</v>
      </c>
      <c r="B57" s="103" t="s">
        <v>918</v>
      </c>
      <c r="C57" s="103" t="s">
        <v>56</v>
      </c>
      <c r="D57" s="103" t="s">
        <v>56</v>
      </c>
      <c r="E57" s="11">
        <v>42184</v>
      </c>
      <c r="F57" s="15" t="s">
        <v>16</v>
      </c>
      <c r="G57" s="11">
        <v>44243</v>
      </c>
      <c r="H57" s="1" t="s">
        <v>917</v>
      </c>
      <c r="I57" s="1" t="s">
        <v>916</v>
      </c>
      <c r="J57" s="1" t="s">
        <v>30</v>
      </c>
      <c r="K57" s="1" t="s">
        <v>789</v>
      </c>
      <c r="L57" s="1" t="s">
        <v>82</v>
      </c>
      <c r="M57" s="1" t="s">
        <v>70</v>
      </c>
      <c r="N57" s="19">
        <v>61000</v>
      </c>
      <c r="O57" s="19">
        <v>496</v>
      </c>
      <c r="P57" s="20" t="s">
        <v>78</v>
      </c>
      <c r="Q57" s="19"/>
      <c r="R57" s="19">
        <v>61496</v>
      </c>
      <c r="S57" s="19">
        <v>61496</v>
      </c>
      <c r="T57" s="70">
        <v>42416</v>
      </c>
      <c r="U57" s="19">
        <f>SUM(Table14[[#This Row],[Amount Due with Indexation &amp; Interest]]-Table14[[#This Row],[Received Amount]])</f>
        <v>0</v>
      </c>
      <c r="V57" s="126" t="s">
        <v>698</v>
      </c>
      <c r="W57" s="126"/>
      <c r="X57" s="126"/>
      <c r="Y57" s="127" t="s">
        <v>39</v>
      </c>
      <c r="Z57" s="127" t="s">
        <v>81</v>
      </c>
      <c r="AA57" s="137" t="s">
        <v>748</v>
      </c>
      <c r="AB57" s="75"/>
      <c r="AC57" s="75"/>
      <c r="AD57" s="28">
        <v>40389.519999999997</v>
      </c>
      <c r="AE57" s="28">
        <v>18203.63</v>
      </c>
      <c r="AF57" s="19">
        <f>SUM(Table14[[#This Row],[Received Amount]]-Table14[[#This Row],[Spend - 2022/23]]-Table14[[#This Row],[Spend - 2023/2024]])</f>
        <v>2902.8500000000022</v>
      </c>
      <c r="AG57" s="19"/>
      <c r="AH57" s="70"/>
    </row>
    <row r="58" spans="1:34" s="4" customFormat="1" ht="65.25" customHeight="1" x14ac:dyDescent="0.3">
      <c r="A58" s="102">
        <v>2017</v>
      </c>
      <c r="B58" s="103" t="s">
        <v>915</v>
      </c>
      <c r="C58" s="103" t="s">
        <v>613</v>
      </c>
      <c r="D58" s="103" t="s">
        <v>613</v>
      </c>
      <c r="E58" s="11">
        <v>42852</v>
      </c>
      <c r="F58" s="15" t="s">
        <v>16</v>
      </c>
      <c r="G58" s="1" t="s">
        <v>15</v>
      </c>
      <c r="H58" s="1" t="s">
        <v>892</v>
      </c>
      <c r="I58" s="1" t="s">
        <v>914</v>
      </c>
      <c r="J58" s="1" t="s">
        <v>37</v>
      </c>
      <c r="K58" s="1" t="s">
        <v>243</v>
      </c>
      <c r="L58" s="1" t="s">
        <v>97</v>
      </c>
      <c r="M58" s="1" t="s">
        <v>70</v>
      </c>
      <c r="N58" s="19">
        <v>4364</v>
      </c>
      <c r="O58" s="19"/>
      <c r="P58" s="20"/>
      <c r="Q58" s="19"/>
      <c r="R58" s="19">
        <v>4364</v>
      </c>
      <c r="S58" s="19">
        <v>4364</v>
      </c>
      <c r="T58" s="70">
        <v>43152</v>
      </c>
      <c r="U58" s="19">
        <f>SUM(Table14[[#This Row],[Amount Due with Indexation &amp; Interest]]-Table14[[#This Row],[Received Amount]])</f>
        <v>0</v>
      </c>
      <c r="V58" s="126" t="s">
        <v>697</v>
      </c>
      <c r="W58" s="126"/>
      <c r="X58" s="126"/>
      <c r="Y58" s="127"/>
      <c r="Z58" s="127"/>
      <c r="AA58" s="103"/>
      <c r="AB58" s="29"/>
      <c r="AC58" s="29"/>
      <c r="AD58" s="28"/>
      <c r="AE58" s="28"/>
      <c r="AF58" s="19">
        <v>4364</v>
      </c>
      <c r="AG58" s="19"/>
      <c r="AH58" s="20"/>
    </row>
    <row r="59" spans="1:34" s="4" customFormat="1" ht="65.25" customHeight="1" x14ac:dyDescent="0.3">
      <c r="A59" s="102">
        <v>2017</v>
      </c>
      <c r="B59" s="103" t="s">
        <v>893</v>
      </c>
      <c r="C59" s="103" t="s">
        <v>613</v>
      </c>
      <c r="D59" s="103" t="s">
        <v>613</v>
      </c>
      <c r="E59" s="11">
        <v>42852</v>
      </c>
      <c r="F59" s="15" t="s">
        <v>16</v>
      </c>
      <c r="G59" s="1">
        <v>11</v>
      </c>
      <c r="H59" s="1" t="s">
        <v>892</v>
      </c>
      <c r="I59" s="1" t="s">
        <v>897</v>
      </c>
      <c r="J59" s="1" t="s">
        <v>66</v>
      </c>
      <c r="K59" s="1" t="s">
        <v>913</v>
      </c>
      <c r="L59" s="1" t="s">
        <v>912</v>
      </c>
      <c r="M59" s="1" t="s">
        <v>911</v>
      </c>
      <c r="N59" s="19">
        <v>646089.56000000006</v>
      </c>
      <c r="O59" s="19">
        <v>156168.89000000001</v>
      </c>
      <c r="P59" s="20"/>
      <c r="Q59" s="19"/>
      <c r="R59" s="19">
        <v>802258.45</v>
      </c>
      <c r="S59" s="19">
        <v>802258.45</v>
      </c>
      <c r="T59" s="70">
        <v>43259</v>
      </c>
      <c r="U59" s="19">
        <f>SUM(Table14[[#This Row],[Amount Due with Indexation &amp; Interest]]-Table14[[#This Row],[Received Amount]])</f>
        <v>0</v>
      </c>
      <c r="V59" s="125" t="s">
        <v>542</v>
      </c>
      <c r="W59" s="126"/>
      <c r="X59" s="126"/>
      <c r="Y59" s="138"/>
      <c r="Z59" s="138"/>
      <c r="AA59" s="103"/>
      <c r="AB59" s="29"/>
      <c r="AC59" s="29"/>
      <c r="AD59" s="28"/>
      <c r="AE59" s="28"/>
      <c r="AF59" s="19"/>
      <c r="AG59" s="19">
        <v>802258.45</v>
      </c>
      <c r="AH59" s="20"/>
    </row>
    <row r="60" spans="1:34" s="4" customFormat="1" ht="65.25" customHeight="1" x14ac:dyDescent="0.3">
      <c r="A60" s="102">
        <v>2017</v>
      </c>
      <c r="B60" s="103" t="s">
        <v>893</v>
      </c>
      <c r="C60" s="103" t="s">
        <v>613</v>
      </c>
      <c r="D60" s="103" t="s">
        <v>613</v>
      </c>
      <c r="E60" s="11">
        <v>42852</v>
      </c>
      <c r="F60" s="15" t="s">
        <v>16</v>
      </c>
      <c r="G60" s="1">
        <v>10</v>
      </c>
      <c r="H60" s="1" t="s">
        <v>892</v>
      </c>
      <c r="I60" s="1" t="s">
        <v>897</v>
      </c>
      <c r="J60" s="1" t="s">
        <v>117</v>
      </c>
      <c r="K60" s="1" t="s">
        <v>910</v>
      </c>
      <c r="L60" s="1" t="s">
        <v>26</v>
      </c>
      <c r="M60" s="1" t="s">
        <v>908</v>
      </c>
      <c r="N60" s="19">
        <v>1023555</v>
      </c>
      <c r="O60" s="19">
        <v>311186.03999999998</v>
      </c>
      <c r="P60" s="20"/>
      <c r="Q60" s="19"/>
      <c r="R60" s="19">
        <v>1334741.04</v>
      </c>
      <c r="S60" s="19">
        <v>1334741.04</v>
      </c>
      <c r="T60" s="70">
        <v>43276</v>
      </c>
      <c r="U60" s="19">
        <f>SUM(Table14[[#This Row],[Amount Due with Indexation &amp; Interest]]-Table14[[#This Row],[Received Amount]])</f>
        <v>0</v>
      </c>
      <c r="V60" s="125" t="s">
        <v>542</v>
      </c>
      <c r="W60" s="126"/>
      <c r="X60" s="126"/>
      <c r="Y60" s="127"/>
      <c r="Z60" s="127"/>
      <c r="AA60" s="103"/>
      <c r="AB60" s="29"/>
      <c r="AC60" s="29"/>
      <c r="AD60" s="28"/>
      <c r="AE60" s="28"/>
      <c r="AF60" s="19"/>
      <c r="AG60" s="19">
        <v>1334741.04</v>
      </c>
      <c r="AH60" s="20"/>
    </row>
    <row r="61" spans="1:34" s="4" customFormat="1" ht="65.25" customHeight="1" x14ac:dyDescent="0.3">
      <c r="A61" s="102">
        <v>2017</v>
      </c>
      <c r="B61" s="103" t="s">
        <v>893</v>
      </c>
      <c r="C61" s="103" t="s">
        <v>613</v>
      </c>
      <c r="D61" s="103" t="s">
        <v>613</v>
      </c>
      <c r="E61" s="11">
        <v>42852</v>
      </c>
      <c r="F61" s="15" t="s">
        <v>16</v>
      </c>
      <c r="G61" s="1">
        <v>10</v>
      </c>
      <c r="H61" s="1" t="s">
        <v>892</v>
      </c>
      <c r="I61" s="1" t="s">
        <v>897</v>
      </c>
      <c r="J61" s="1" t="s">
        <v>114</v>
      </c>
      <c r="K61" s="1" t="s">
        <v>909</v>
      </c>
      <c r="L61" s="1" t="s">
        <v>901</v>
      </c>
      <c r="M61" s="1" t="s">
        <v>908</v>
      </c>
      <c r="N61" s="19">
        <v>234000</v>
      </c>
      <c r="O61" s="19">
        <v>14362.42</v>
      </c>
      <c r="P61" s="20"/>
      <c r="Q61" s="19"/>
      <c r="R61" s="19">
        <v>248362.42</v>
      </c>
      <c r="S61" s="19">
        <v>248362.42</v>
      </c>
      <c r="T61" s="70">
        <v>43276</v>
      </c>
      <c r="U61" s="19">
        <f>SUM(Table14[[#This Row],[Amount Due with Indexation &amp; Interest]]-Table14[[#This Row],[Received Amount]])</f>
        <v>0</v>
      </c>
      <c r="V61" s="125" t="s">
        <v>542</v>
      </c>
      <c r="W61" s="126"/>
      <c r="X61" s="126"/>
      <c r="Y61" s="127"/>
      <c r="Z61" s="127"/>
      <c r="AA61" s="103"/>
      <c r="AB61" s="29"/>
      <c r="AC61" s="29"/>
      <c r="AD61" s="28">
        <v>248362.42</v>
      </c>
      <c r="AE61" s="28"/>
      <c r="AF61" s="19"/>
      <c r="AG61" s="19"/>
      <c r="AH61" s="20"/>
    </row>
    <row r="62" spans="1:34" ht="65.25" customHeight="1" x14ac:dyDescent="0.3">
      <c r="A62" s="102">
        <v>2017</v>
      </c>
      <c r="B62" s="103" t="s">
        <v>893</v>
      </c>
      <c r="C62" s="103" t="s">
        <v>613</v>
      </c>
      <c r="D62" s="103" t="s">
        <v>613</v>
      </c>
      <c r="E62" s="11">
        <v>42852</v>
      </c>
      <c r="F62" s="15" t="s">
        <v>16</v>
      </c>
      <c r="G62" s="31">
        <v>11002</v>
      </c>
      <c r="H62" s="1" t="s">
        <v>892</v>
      </c>
      <c r="I62" s="1" t="s">
        <v>897</v>
      </c>
      <c r="J62" s="1" t="s">
        <v>22</v>
      </c>
      <c r="K62" s="1" t="s">
        <v>907</v>
      </c>
      <c r="L62" s="1" t="s">
        <v>901</v>
      </c>
      <c r="M62" s="1" t="s">
        <v>894</v>
      </c>
      <c r="N62" s="19">
        <v>32400</v>
      </c>
      <c r="O62" s="19">
        <v>2332.8000000000002</v>
      </c>
      <c r="P62" s="20"/>
      <c r="Q62" s="19"/>
      <c r="R62" s="19">
        <v>34732.800000000003</v>
      </c>
      <c r="S62" s="19">
        <v>34732.800000000003</v>
      </c>
      <c r="T62" s="70">
        <v>43874</v>
      </c>
      <c r="U62" s="19">
        <f>SUM(Table14[[#This Row],[Amount Due with Indexation &amp; Interest]]-Table14[[#This Row],[Received Amount]])</f>
        <v>0</v>
      </c>
      <c r="V62" s="126" t="s">
        <v>718</v>
      </c>
      <c r="Z62" s="127"/>
      <c r="AB62" s="29"/>
      <c r="AC62" s="29"/>
      <c r="AD62" s="28"/>
      <c r="AE62" s="28"/>
      <c r="AF62" s="19">
        <v>34732.800000000003</v>
      </c>
      <c r="AG62" s="19"/>
      <c r="AH62" s="20"/>
    </row>
    <row r="63" spans="1:34" ht="65.25" customHeight="1" x14ac:dyDescent="0.3">
      <c r="A63" s="102">
        <v>2017</v>
      </c>
      <c r="B63" s="103" t="s">
        <v>893</v>
      </c>
      <c r="C63" s="103" t="s">
        <v>613</v>
      </c>
      <c r="D63" s="103" t="s">
        <v>613</v>
      </c>
      <c r="E63" s="11">
        <v>42852</v>
      </c>
      <c r="F63" s="15" t="s">
        <v>16</v>
      </c>
      <c r="G63" s="1" t="s">
        <v>15</v>
      </c>
      <c r="H63" s="1" t="s">
        <v>892</v>
      </c>
      <c r="I63" s="1" t="s">
        <v>897</v>
      </c>
      <c r="J63" s="1" t="s">
        <v>91</v>
      </c>
      <c r="K63" s="1" t="s">
        <v>906</v>
      </c>
      <c r="L63" s="1" t="s">
        <v>97</v>
      </c>
      <c r="M63" s="1" t="s">
        <v>905</v>
      </c>
      <c r="N63" s="19"/>
      <c r="O63" s="19"/>
      <c r="P63" s="20"/>
      <c r="Q63" s="19"/>
      <c r="R63" s="19"/>
      <c r="S63" s="19"/>
      <c r="T63" s="20"/>
      <c r="U63" s="19">
        <f>SUM(Table14[[#This Row],[Amount Due with Indexation &amp; Interest]]-Table14[[#This Row],[Received Amount]])</f>
        <v>0</v>
      </c>
      <c r="V63" s="131"/>
      <c r="Z63" s="127"/>
      <c r="AB63" s="29"/>
      <c r="AC63" s="29"/>
      <c r="AD63" s="28"/>
      <c r="AE63" s="28"/>
      <c r="AF63" s="19"/>
      <c r="AG63" s="19"/>
      <c r="AH63" s="20"/>
    </row>
    <row r="64" spans="1:34" ht="65.25" customHeight="1" x14ac:dyDescent="0.3">
      <c r="A64" s="102">
        <v>2017</v>
      </c>
      <c r="B64" s="103" t="s">
        <v>893</v>
      </c>
      <c r="C64" s="103" t="s">
        <v>613</v>
      </c>
      <c r="D64" s="103" t="s">
        <v>613</v>
      </c>
      <c r="E64" s="11">
        <v>42852</v>
      </c>
      <c r="F64" s="15" t="s">
        <v>16</v>
      </c>
      <c r="G64" s="1">
        <v>10</v>
      </c>
      <c r="H64" s="1" t="s">
        <v>892</v>
      </c>
      <c r="I64" s="1" t="s">
        <v>897</v>
      </c>
      <c r="J64" s="1" t="s">
        <v>138</v>
      </c>
      <c r="K64" s="1" t="s">
        <v>904</v>
      </c>
      <c r="L64" s="1" t="s">
        <v>901</v>
      </c>
      <c r="M64" s="1" t="s">
        <v>894</v>
      </c>
      <c r="N64" s="19"/>
      <c r="O64" s="19"/>
      <c r="P64" s="20"/>
      <c r="Q64" s="19"/>
      <c r="R64" s="19"/>
      <c r="S64" s="19"/>
      <c r="T64" s="20"/>
      <c r="U64" s="19"/>
      <c r="V64" s="131"/>
      <c r="Z64" s="127"/>
      <c r="AB64" s="29"/>
      <c r="AC64" s="29"/>
      <c r="AD64" s="28"/>
      <c r="AE64" s="28"/>
      <c r="AF64" s="74"/>
      <c r="AG64" s="19"/>
      <c r="AH64" s="19">
        <v>4720</v>
      </c>
    </row>
    <row r="65" spans="1:34" ht="65.25" customHeight="1" x14ac:dyDescent="0.3">
      <c r="A65" s="102">
        <v>2017</v>
      </c>
      <c r="B65" s="103" t="s">
        <v>893</v>
      </c>
      <c r="C65" s="103" t="s">
        <v>613</v>
      </c>
      <c r="D65" s="103" t="s">
        <v>613</v>
      </c>
      <c r="E65" s="11">
        <v>42852</v>
      </c>
      <c r="F65" s="15" t="s">
        <v>16</v>
      </c>
      <c r="G65" s="1">
        <v>10</v>
      </c>
      <c r="H65" s="1" t="s">
        <v>892</v>
      </c>
      <c r="I65" s="1" t="s">
        <v>897</v>
      </c>
      <c r="J65" s="1" t="s">
        <v>703</v>
      </c>
      <c r="K65" s="1" t="s">
        <v>903</v>
      </c>
      <c r="L65" s="1" t="s">
        <v>901</v>
      </c>
      <c r="M65" s="1" t="s">
        <v>894</v>
      </c>
      <c r="N65" s="19"/>
      <c r="O65" s="19"/>
      <c r="P65" s="20"/>
      <c r="Q65" s="19"/>
      <c r="R65" s="19"/>
      <c r="S65" s="19"/>
      <c r="T65" s="20"/>
      <c r="U65" s="19"/>
      <c r="V65" s="131"/>
      <c r="Z65" s="127"/>
      <c r="AB65" s="29"/>
      <c r="AC65" s="29"/>
      <c r="AD65" s="28"/>
      <c r="AE65" s="28"/>
      <c r="AF65" s="19"/>
      <c r="AG65" s="19"/>
      <c r="AH65" s="19">
        <v>11520</v>
      </c>
    </row>
    <row r="66" spans="1:34" ht="65.25" customHeight="1" x14ac:dyDescent="0.3">
      <c r="A66" s="102">
        <v>2017</v>
      </c>
      <c r="B66" s="103" t="s">
        <v>893</v>
      </c>
      <c r="C66" s="103" t="s">
        <v>613</v>
      </c>
      <c r="D66" s="103" t="s">
        <v>613</v>
      </c>
      <c r="E66" s="11">
        <v>42852</v>
      </c>
      <c r="F66" s="15" t="s">
        <v>16</v>
      </c>
      <c r="G66" s="1" t="s">
        <v>15</v>
      </c>
      <c r="H66" s="73" t="s">
        <v>892</v>
      </c>
      <c r="I66" s="1" t="s">
        <v>897</v>
      </c>
      <c r="J66" s="1" t="s">
        <v>288</v>
      </c>
      <c r="K66" s="1" t="s">
        <v>902</v>
      </c>
      <c r="L66" s="1" t="s">
        <v>901</v>
      </c>
      <c r="M66" s="1" t="s">
        <v>900</v>
      </c>
      <c r="N66" s="19"/>
      <c r="O66" s="19"/>
      <c r="P66" s="20"/>
      <c r="Q66" s="19"/>
      <c r="R66" s="19"/>
      <c r="S66" s="19"/>
      <c r="T66" s="20"/>
      <c r="U66" s="19">
        <f>SUM(Table14[[#This Row],[Amount Due with Indexation &amp; Interest]]-Table14[[#This Row],[Received Amount]])</f>
        <v>0</v>
      </c>
      <c r="V66" s="131"/>
      <c r="Z66" s="127"/>
      <c r="AB66" s="29"/>
      <c r="AC66" s="29"/>
      <c r="AD66" s="28"/>
      <c r="AE66" s="28"/>
      <c r="AF66" s="19"/>
      <c r="AG66" s="19"/>
      <c r="AH66" s="20"/>
    </row>
    <row r="67" spans="1:34" ht="65.25" customHeight="1" x14ac:dyDescent="0.3">
      <c r="A67" s="102">
        <v>2017</v>
      </c>
      <c r="B67" s="103" t="s">
        <v>893</v>
      </c>
      <c r="C67" s="103" t="s">
        <v>613</v>
      </c>
      <c r="D67" s="103" t="s">
        <v>613</v>
      </c>
      <c r="E67" s="11">
        <v>42852</v>
      </c>
      <c r="F67" s="15" t="s">
        <v>16</v>
      </c>
      <c r="G67" s="1" t="s">
        <v>15</v>
      </c>
      <c r="H67" s="73" t="s">
        <v>892</v>
      </c>
      <c r="I67" s="1" t="s">
        <v>897</v>
      </c>
      <c r="J67" s="1" t="s">
        <v>288</v>
      </c>
      <c r="K67" s="1" t="s">
        <v>899</v>
      </c>
      <c r="L67" s="1" t="s">
        <v>97</v>
      </c>
      <c r="M67" s="1" t="s">
        <v>898</v>
      </c>
      <c r="N67" s="19"/>
      <c r="O67" s="19"/>
      <c r="P67" s="20"/>
      <c r="Q67" s="19"/>
      <c r="R67" s="19"/>
      <c r="S67" s="19"/>
      <c r="T67" s="20"/>
      <c r="U67" s="19">
        <f>SUM(Table14[[#This Row],[Amount Due with Indexation &amp; Interest]]-Table14[[#This Row],[Received Amount]])</f>
        <v>0</v>
      </c>
      <c r="V67" s="131"/>
      <c r="Z67" s="127"/>
      <c r="AB67" s="29"/>
      <c r="AC67" s="29"/>
      <c r="AD67" s="28"/>
      <c r="AE67" s="28"/>
      <c r="AF67" s="19"/>
      <c r="AG67" s="19"/>
      <c r="AH67" s="20"/>
    </row>
    <row r="68" spans="1:34" s="4" customFormat="1" ht="65.25" customHeight="1" x14ac:dyDescent="0.3">
      <c r="A68" s="102">
        <v>2017</v>
      </c>
      <c r="B68" s="103" t="s">
        <v>893</v>
      </c>
      <c r="C68" s="103" t="s">
        <v>613</v>
      </c>
      <c r="D68" s="103" t="s">
        <v>613</v>
      </c>
      <c r="E68" s="11">
        <v>42852</v>
      </c>
      <c r="F68" s="15" t="s">
        <v>16</v>
      </c>
      <c r="G68" s="1">
        <v>10</v>
      </c>
      <c r="H68" s="1" t="s">
        <v>892</v>
      </c>
      <c r="I68" s="1" t="s">
        <v>897</v>
      </c>
      <c r="J68" s="1" t="s">
        <v>101</v>
      </c>
      <c r="K68" s="1" t="s">
        <v>822</v>
      </c>
      <c r="L68" s="1" t="s">
        <v>97</v>
      </c>
      <c r="M68" s="1" t="s">
        <v>821</v>
      </c>
      <c r="N68" s="19"/>
      <c r="O68" s="19"/>
      <c r="P68" s="20"/>
      <c r="Q68" s="30"/>
      <c r="R68" s="19"/>
      <c r="S68" s="30"/>
      <c r="T68" s="20"/>
      <c r="U68" s="19">
        <f>SUM(Table14[[#This Row],[Amount Due with Indexation &amp; Interest]]-Table14[[#This Row],[Received Amount]])</f>
        <v>0</v>
      </c>
      <c r="V68" s="125"/>
      <c r="W68" s="126"/>
      <c r="X68" s="126"/>
      <c r="Y68" s="127"/>
      <c r="Z68" s="127"/>
      <c r="AA68" s="103"/>
      <c r="AB68" s="29"/>
      <c r="AC68" s="29"/>
      <c r="AD68" s="28"/>
      <c r="AE68" s="28"/>
      <c r="AF68" s="19"/>
      <c r="AG68" s="19"/>
      <c r="AH68" s="20"/>
    </row>
    <row r="69" spans="1:34" s="4" customFormat="1" ht="65.25" customHeight="1" x14ac:dyDescent="0.3">
      <c r="A69" s="102">
        <v>2017</v>
      </c>
      <c r="B69" s="103" t="s">
        <v>893</v>
      </c>
      <c r="C69" s="103" t="s">
        <v>613</v>
      </c>
      <c r="D69" s="103" t="s">
        <v>613</v>
      </c>
      <c r="E69" s="11">
        <v>42852</v>
      </c>
      <c r="F69" s="15" t="s">
        <v>16</v>
      </c>
      <c r="G69" s="1">
        <v>10</v>
      </c>
      <c r="H69" s="1" t="s">
        <v>892</v>
      </c>
      <c r="I69" s="1" t="s">
        <v>897</v>
      </c>
      <c r="J69" s="1" t="s">
        <v>134</v>
      </c>
      <c r="K69" s="1" t="s">
        <v>896</v>
      </c>
      <c r="L69" s="1" t="s">
        <v>895</v>
      </c>
      <c r="M69" s="1" t="s">
        <v>894</v>
      </c>
      <c r="N69" s="19"/>
      <c r="O69" s="19"/>
      <c r="P69" s="20"/>
      <c r="Q69" s="19"/>
      <c r="R69" s="19"/>
      <c r="S69" s="19"/>
      <c r="T69" s="20"/>
      <c r="U69" s="19"/>
      <c r="V69" s="131"/>
      <c r="W69" s="126"/>
      <c r="X69" s="126"/>
      <c r="Y69" s="127"/>
      <c r="Z69" s="127"/>
      <c r="AA69" s="103"/>
      <c r="AB69" s="29"/>
      <c r="AC69" s="29"/>
      <c r="AD69" s="28"/>
      <c r="AE69" s="28"/>
      <c r="AF69" s="19"/>
      <c r="AG69" s="19"/>
      <c r="AH69" s="19">
        <v>54176</v>
      </c>
    </row>
    <row r="70" spans="1:34" s="4" customFormat="1" ht="65.25" customHeight="1" x14ac:dyDescent="0.3">
      <c r="A70" s="102">
        <v>2017</v>
      </c>
      <c r="B70" s="103" t="s">
        <v>893</v>
      </c>
      <c r="C70" s="103" t="s">
        <v>613</v>
      </c>
      <c r="D70" s="103" t="s">
        <v>613</v>
      </c>
      <c r="E70" s="11">
        <v>42852</v>
      </c>
      <c r="F70" s="15" t="s">
        <v>16</v>
      </c>
      <c r="G70" s="1" t="s">
        <v>15</v>
      </c>
      <c r="H70" s="1" t="s">
        <v>892</v>
      </c>
      <c r="I70" s="1" t="s">
        <v>891</v>
      </c>
      <c r="J70" s="1" t="s">
        <v>30</v>
      </c>
      <c r="K70" s="1" t="s">
        <v>374</v>
      </c>
      <c r="L70" s="1" t="s">
        <v>97</v>
      </c>
      <c r="M70" s="1" t="s">
        <v>890</v>
      </c>
      <c r="N70" s="19"/>
      <c r="O70" s="19"/>
      <c r="P70" s="20"/>
      <c r="Q70" s="19"/>
      <c r="R70" s="19"/>
      <c r="S70" s="19"/>
      <c r="T70" s="20"/>
      <c r="U70" s="19">
        <f>SUM(Table14[[#This Row],[Amount Due with Indexation &amp; Interest]]-Table14[[#This Row],[Received Amount]])</f>
        <v>0</v>
      </c>
      <c r="V70" s="131"/>
      <c r="W70" s="126"/>
      <c r="X70" s="126"/>
      <c r="Y70" s="127"/>
      <c r="Z70" s="127"/>
      <c r="AA70" s="103"/>
      <c r="AB70" s="29"/>
      <c r="AC70" s="29"/>
      <c r="AD70" s="28"/>
      <c r="AE70" s="28"/>
      <c r="AF70" s="19"/>
      <c r="AG70" s="19"/>
      <c r="AH70" s="20"/>
    </row>
    <row r="71" spans="1:34" s="4" customFormat="1" ht="65.25" customHeight="1" x14ac:dyDescent="0.3">
      <c r="A71" s="34">
        <v>2016</v>
      </c>
      <c r="B71" s="103" t="s">
        <v>850</v>
      </c>
      <c r="C71" s="103" t="s">
        <v>56</v>
      </c>
      <c r="D71" s="103" t="s">
        <v>56</v>
      </c>
      <c r="E71" s="11">
        <v>42705</v>
      </c>
      <c r="F71" s="15" t="s">
        <v>16</v>
      </c>
      <c r="G71" s="1">
        <v>10</v>
      </c>
      <c r="H71" s="1" t="s">
        <v>849</v>
      </c>
      <c r="I71" s="1" t="s">
        <v>848</v>
      </c>
      <c r="J71" s="1" t="s">
        <v>66</v>
      </c>
      <c r="K71" s="1" t="s">
        <v>889</v>
      </c>
      <c r="L71" s="1" t="s">
        <v>56</v>
      </c>
      <c r="M71" s="1" t="s">
        <v>888</v>
      </c>
      <c r="N71" s="19">
        <v>5278474.78</v>
      </c>
      <c r="O71" s="19">
        <v>1094519.95</v>
      </c>
      <c r="P71" s="20"/>
      <c r="Q71" s="19">
        <v>2555.2199999999998</v>
      </c>
      <c r="R71" s="19">
        <v>6375549.9500000002</v>
      </c>
      <c r="S71" s="19">
        <v>6375549.9500000002</v>
      </c>
      <c r="T71" s="70">
        <v>43871</v>
      </c>
      <c r="U71" s="21" t="s">
        <v>887</v>
      </c>
      <c r="V71" s="126" t="s">
        <v>718</v>
      </c>
      <c r="W71" s="126"/>
      <c r="X71" s="126"/>
      <c r="Y71" s="127"/>
      <c r="Z71" s="127"/>
      <c r="AA71" s="103"/>
      <c r="AB71" s="29"/>
      <c r="AC71" s="29"/>
      <c r="AD71" s="28"/>
      <c r="AE71" s="28"/>
      <c r="AF71" s="19"/>
      <c r="AG71" s="19">
        <v>6375549.9500000002</v>
      </c>
      <c r="AH71" s="20"/>
    </row>
    <row r="72" spans="1:34" ht="65.25" customHeight="1" x14ac:dyDescent="0.3">
      <c r="A72" s="34">
        <v>2016</v>
      </c>
      <c r="B72" s="103" t="s">
        <v>850</v>
      </c>
      <c r="C72" s="103" t="s">
        <v>56</v>
      </c>
      <c r="D72" s="103" t="s">
        <v>56</v>
      </c>
      <c r="E72" s="11">
        <v>42705</v>
      </c>
      <c r="F72" s="15" t="s">
        <v>16</v>
      </c>
      <c r="G72" s="1" t="s">
        <v>15</v>
      </c>
      <c r="H72" s="1" t="s">
        <v>849</v>
      </c>
      <c r="I72" s="1" t="s">
        <v>848</v>
      </c>
      <c r="J72" s="1" t="s">
        <v>37</v>
      </c>
      <c r="K72" s="1" t="s">
        <v>886</v>
      </c>
      <c r="L72" s="1" t="s">
        <v>97</v>
      </c>
      <c r="M72" s="1" t="s">
        <v>885</v>
      </c>
      <c r="N72" s="19">
        <v>11550</v>
      </c>
      <c r="O72" s="19"/>
      <c r="P72" s="20"/>
      <c r="Q72" s="19"/>
      <c r="R72" s="19">
        <v>11550</v>
      </c>
      <c r="S72" s="19">
        <v>11550</v>
      </c>
      <c r="T72" s="70">
        <v>43952</v>
      </c>
      <c r="U72" s="19">
        <f>SUM(Table14[[#This Row],[Amount Due with Indexation &amp; Interest]]-Table14[[#This Row],[Received Amount]])</f>
        <v>0</v>
      </c>
      <c r="V72" s="126" t="s">
        <v>749</v>
      </c>
      <c r="Z72" s="127"/>
      <c r="AB72" s="29"/>
      <c r="AC72" s="29"/>
      <c r="AD72" s="28"/>
      <c r="AE72" s="28"/>
      <c r="AF72" s="19">
        <v>11550</v>
      </c>
      <c r="AG72" s="19"/>
      <c r="AH72" s="20"/>
    </row>
    <row r="73" spans="1:34" ht="65.25" customHeight="1" x14ac:dyDescent="0.3">
      <c r="A73" s="34">
        <v>2016</v>
      </c>
      <c r="B73" s="103" t="s">
        <v>850</v>
      </c>
      <c r="C73" s="103" t="s">
        <v>56</v>
      </c>
      <c r="D73" s="103" t="s">
        <v>56</v>
      </c>
      <c r="E73" s="11">
        <v>42705</v>
      </c>
      <c r="F73" s="15" t="s">
        <v>16</v>
      </c>
      <c r="G73" s="1">
        <v>10</v>
      </c>
      <c r="H73" s="1" t="s">
        <v>849</v>
      </c>
      <c r="I73" s="1" t="s">
        <v>848</v>
      </c>
      <c r="J73" s="1" t="s">
        <v>66</v>
      </c>
      <c r="K73" s="1" t="s">
        <v>884</v>
      </c>
      <c r="L73" s="1" t="s">
        <v>56</v>
      </c>
      <c r="M73" s="1" t="s">
        <v>883</v>
      </c>
      <c r="N73" s="19">
        <v>3438369.03</v>
      </c>
      <c r="O73" s="19"/>
      <c r="P73" s="20"/>
      <c r="Q73" s="19"/>
      <c r="R73" s="19">
        <v>3438369.03</v>
      </c>
      <c r="S73" s="19"/>
      <c r="T73" s="20"/>
      <c r="U73" s="19">
        <f>SUM(Table14[[#This Row],[Amount Due with Indexation &amp; Interest]]-Table14[[#This Row],[Received Amount]])</f>
        <v>3438369.03</v>
      </c>
      <c r="Z73" s="127"/>
      <c r="AB73" s="29"/>
      <c r="AC73" s="29"/>
      <c r="AD73" s="28"/>
      <c r="AE73" s="28"/>
      <c r="AF73" s="19"/>
      <c r="AG73" s="19"/>
      <c r="AH73" s="20"/>
    </row>
    <row r="74" spans="1:34" ht="65.25" customHeight="1" x14ac:dyDescent="0.3">
      <c r="A74" s="34">
        <v>2016</v>
      </c>
      <c r="B74" s="103" t="s">
        <v>850</v>
      </c>
      <c r="C74" s="103" t="s">
        <v>56</v>
      </c>
      <c r="D74" s="103" t="s">
        <v>56</v>
      </c>
      <c r="E74" s="11">
        <v>42705</v>
      </c>
      <c r="F74" s="15" t="s">
        <v>16</v>
      </c>
      <c r="G74" s="1">
        <v>10</v>
      </c>
      <c r="H74" s="1" t="s">
        <v>849</v>
      </c>
      <c r="I74" s="1" t="s">
        <v>848</v>
      </c>
      <c r="J74" s="1" t="s">
        <v>66</v>
      </c>
      <c r="K74" s="1" t="s">
        <v>882</v>
      </c>
      <c r="L74" s="1" t="s">
        <v>97</v>
      </c>
      <c r="M74" s="1" t="s">
        <v>881</v>
      </c>
      <c r="N74" s="19"/>
      <c r="O74" s="19"/>
      <c r="P74" s="20"/>
      <c r="Q74" s="19"/>
      <c r="R74" s="19"/>
      <c r="S74" s="19"/>
      <c r="T74" s="20"/>
      <c r="U74" s="19">
        <f>SUM(Table14[[#This Row],[Amount Due with Indexation &amp; Interest]]-Table14[[#This Row],[Received Amount]])</f>
        <v>0</v>
      </c>
      <c r="Y74" s="136"/>
      <c r="Z74" s="136"/>
      <c r="AB74" s="29"/>
      <c r="AC74" s="29"/>
      <c r="AD74" s="28"/>
      <c r="AE74" s="28"/>
      <c r="AF74" s="19"/>
      <c r="AG74" s="19"/>
      <c r="AH74" s="20"/>
    </row>
    <row r="75" spans="1:34" ht="65.25" customHeight="1" x14ac:dyDescent="0.3">
      <c r="A75" s="34">
        <v>2016</v>
      </c>
      <c r="B75" s="103" t="s">
        <v>850</v>
      </c>
      <c r="C75" s="103" t="s">
        <v>56</v>
      </c>
      <c r="D75" s="103" t="s">
        <v>56</v>
      </c>
      <c r="E75" s="11">
        <v>42705</v>
      </c>
      <c r="F75" s="15" t="s">
        <v>16</v>
      </c>
      <c r="G75" s="1">
        <v>10</v>
      </c>
      <c r="H75" s="1" t="s">
        <v>849</v>
      </c>
      <c r="I75" s="1" t="s">
        <v>848</v>
      </c>
      <c r="J75" s="1" t="s">
        <v>66</v>
      </c>
      <c r="K75" s="1" t="s">
        <v>880</v>
      </c>
      <c r="L75" s="1" t="s">
        <v>97</v>
      </c>
      <c r="M75" s="1" t="s">
        <v>879</v>
      </c>
      <c r="N75" s="19"/>
      <c r="O75" s="19"/>
      <c r="P75" s="20"/>
      <c r="Q75" s="19"/>
      <c r="R75" s="19"/>
      <c r="S75" s="19"/>
      <c r="T75" s="20"/>
      <c r="U75" s="19">
        <f>SUM(Table14[[#This Row],[Amount Due with Indexation &amp; Interest]]-Table14[[#This Row],[Received Amount]])</f>
        <v>0</v>
      </c>
      <c r="Z75" s="127"/>
      <c r="AB75" s="29"/>
      <c r="AC75" s="29"/>
      <c r="AD75" s="28"/>
      <c r="AE75" s="28"/>
      <c r="AF75" s="19"/>
      <c r="AG75" s="19"/>
      <c r="AH75" s="20"/>
    </row>
    <row r="76" spans="1:34" ht="65.25" customHeight="1" x14ac:dyDescent="0.3">
      <c r="A76" s="34">
        <v>2016</v>
      </c>
      <c r="B76" s="103" t="s">
        <v>850</v>
      </c>
      <c r="C76" s="103" t="s">
        <v>56</v>
      </c>
      <c r="D76" s="103" t="s">
        <v>56</v>
      </c>
      <c r="E76" s="11">
        <v>42705</v>
      </c>
      <c r="F76" s="15" t="s">
        <v>16</v>
      </c>
      <c r="G76" s="31">
        <v>48372</v>
      </c>
      <c r="H76" s="1" t="s">
        <v>849</v>
      </c>
      <c r="I76" s="1" t="s">
        <v>848</v>
      </c>
      <c r="J76" s="1" t="s">
        <v>22</v>
      </c>
      <c r="K76" s="1" t="s">
        <v>878</v>
      </c>
      <c r="L76" s="1" t="s">
        <v>56</v>
      </c>
      <c r="M76" s="1" t="s">
        <v>877</v>
      </c>
      <c r="N76" s="19">
        <v>329160</v>
      </c>
      <c r="O76" s="19">
        <v>60687.3</v>
      </c>
      <c r="P76" s="20"/>
      <c r="Q76" s="19"/>
      <c r="R76" s="19">
        <v>389847.3</v>
      </c>
      <c r="S76" s="19">
        <v>389847.3</v>
      </c>
      <c r="T76" s="35">
        <v>44719</v>
      </c>
      <c r="U76" s="19">
        <f>SUM(Table14[[#This Row],[Amount Due with Indexation &amp; Interest]]-Table14[[#This Row],[Received Amount]])</f>
        <v>0</v>
      </c>
      <c r="V76" s="126" t="s">
        <v>39</v>
      </c>
      <c r="Z76" s="127"/>
      <c r="AB76" s="29"/>
      <c r="AC76" s="29"/>
      <c r="AD76" s="28"/>
      <c r="AE76" s="28"/>
      <c r="AF76" s="19">
        <v>389847.3</v>
      </c>
      <c r="AG76" s="19"/>
      <c r="AH76" s="20"/>
    </row>
    <row r="77" spans="1:34" ht="65.25" customHeight="1" x14ac:dyDescent="0.3">
      <c r="A77" s="34">
        <v>2016</v>
      </c>
      <c r="B77" s="103" t="s">
        <v>850</v>
      </c>
      <c r="C77" s="103" t="s">
        <v>56</v>
      </c>
      <c r="D77" s="103" t="s">
        <v>56</v>
      </c>
      <c r="E77" s="11">
        <v>42705</v>
      </c>
      <c r="F77" s="15" t="s">
        <v>16</v>
      </c>
      <c r="G77" s="1">
        <v>10</v>
      </c>
      <c r="H77" s="1" t="s">
        <v>849</v>
      </c>
      <c r="I77" s="1" t="s">
        <v>848</v>
      </c>
      <c r="J77" s="1" t="s">
        <v>117</v>
      </c>
      <c r="K77" s="1" t="s">
        <v>876</v>
      </c>
      <c r="L77" s="1" t="s">
        <v>863</v>
      </c>
      <c r="M77" s="1" t="s">
        <v>875</v>
      </c>
      <c r="N77" s="19">
        <v>273028</v>
      </c>
      <c r="O77" s="19"/>
      <c r="P77" s="20"/>
      <c r="Q77" s="19"/>
      <c r="R77" s="19">
        <v>273028</v>
      </c>
      <c r="S77" s="19"/>
      <c r="T77" s="20"/>
      <c r="U77" s="19">
        <f>SUM(Table14[[#This Row],[Amount Due with Indexation &amp; Interest]]-Table14[[#This Row],[Received Amount]])</f>
        <v>273028</v>
      </c>
      <c r="Z77" s="127"/>
      <c r="AB77" s="29"/>
      <c r="AC77" s="29"/>
      <c r="AD77" s="28"/>
      <c r="AE77" s="28"/>
      <c r="AF77" s="19"/>
      <c r="AG77" s="19"/>
      <c r="AH77" s="20"/>
    </row>
    <row r="78" spans="1:34" ht="75.599999999999994" customHeight="1" x14ac:dyDescent="0.3">
      <c r="A78" s="34">
        <v>2016</v>
      </c>
      <c r="B78" s="103" t="s">
        <v>850</v>
      </c>
      <c r="C78" s="103" t="s">
        <v>56</v>
      </c>
      <c r="D78" s="103" t="s">
        <v>56</v>
      </c>
      <c r="E78" s="11">
        <v>42705</v>
      </c>
      <c r="F78" s="15" t="s">
        <v>16</v>
      </c>
      <c r="G78" s="1">
        <v>10</v>
      </c>
      <c r="H78" s="1" t="s">
        <v>849</v>
      </c>
      <c r="I78" s="1" t="s">
        <v>848</v>
      </c>
      <c r="J78" s="1" t="s">
        <v>117</v>
      </c>
      <c r="K78" s="1" t="s">
        <v>874</v>
      </c>
      <c r="L78" s="1" t="s">
        <v>863</v>
      </c>
      <c r="M78" s="1" t="s">
        <v>872</v>
      </c>
      <c r="N78" s="19">
        <v>906644</v>
      </c>
      <c r="O78" s="19"/>
      <c r="P78" s="20"/>
      <c r="Q78" s="19"/>
      <c r="R78" s="19">
        <v>906644</v>
      </c>
      <c r="S78" s="19"/>
      <c r="T78" s="20"/>
      <c r="U78" s="19">
        <f>SUM(Table14[[#This Row],[Amount Due with Indexation &amp; Interest]]-Table14[[#This Row],[Received Amount]])</f>
        <v>906644</v>
      </c>
      <c r="Z78" s="127"/>
      <c r="AB78" s="29"/>
      <c r="AC78" s="29"/>
      <c r="AD78" s="28"/>
      <c r="AE78" s="28"/>
      <c r="AF78" s="19"/>
      <c r="AG78" s="19"/>
      <c r="AH78" s="20"/>
    </row>
    <row r="79" spans="1:34" ht="87.6" customHeight="1" x14ac:dyDescent="0.3">
      <c r="A79" s="34">
        <v>2016</v>
      </c>
      <c r="B79" s="103" t="s">
        <v>850</v>
      </c>
      <c r="C79" s="103" t="s">
        <v>56</v>
      </c>
      <c r="D79" s="103" t="s">
        <v>56</v>
      </c>
      <c r="E79" s="11">
        <v>42705</v>
      </c>
      <c r="F79" s="15" t="s">
        <v>16</v>
      </c>
      <c r="G79" s="1">
        <v>10</v>
      </c>
      <c r="H79" s="1" t="s">
        <v>849</v>
      </c>
      <c r="I79" s="1" t="s">
        <v>848</v>
      </c>
      <c r="J79" s="1" t="s">
        <v>117</v>
      </c>
      <c r="K79" s="1" t="s">
        <v>873</v>
      </c>
      <c r="L79" s="1" t="s">
        <v>863</v>
      </c>
      <c r="M79" s="1" t="s">
        <v>872</v>
      </c>
      <c r="N79" s="19">
        <v>48954</v>
      </c>
      <c r="O79" s="19"/>
      <c r="P79" s="20"/>
      <c r="Q79" s="19"/>
      <c r="R79" s="19">
        <v>48954</v>
      </c>
      <c r="S79" s="19"/>
      <c r="T79" s="20"/>
      <c r="U79" s="19">
        <f>SUM(Table14[[#This Row],[Amount Due with Indexation &amp; Interest]]-Table14[[#This Row],[Received Amount]])</f>
        <v>48954</v>
      </c>
      <c r="Z79" s="127"/>
      <c r="AB79" s="29"/>
      <c r="AC79" s="29"/>
      <c r="AD79" s="28"/>
      <c r="AE79" s="28"/>
      <c r="AF79" s="19"/>
      <c r="AG79" s="19"/>
      <c r="AH79" s="20"/>
    </row>
    <row r="80" spans="1:34" ht="127.95" customHeight="1" x14ac:dyDescent="0.3">
      <c r="A80" s="34">
        <v>2016</v>
      </c>
      <c r="B80" s="103" t="s">
        <v>850</v>
      </c>
      <c r="C80" s="103" t="s">
        <v>56</v>
      </c>
      <c r="D80" s="103" t="s">
        <v>56</v>
      </c>
      <c r="E80" s="11">
        <v>42705</v>
      </c>
      <c r="F80" s="15" t="s">
        <v>16</v>
      </c>
      <c r="G80" s="1">
        <v>10</v>
      </c>
      <c r="H80" s="1" t="s">
        <v>849</v>
      </c>
      <c r="I80" s="1" t="s">
        <v>848</v>
      </c>
      <c r="J80" s="1" t="s">
        <v>117</v>
      </c>
      <c r="K80" s="1" t="s">
        <v>871</v>
      </c>
      <c r="L80" s="1" t="s">
        <v>852</v>
      </c>
      <c r="M80" s="1" t="s">
        <v>870</v>
      </c>
      <c r="N80" s="19">
        <v>4434700</v>
      </c>
      <c r="O80" s="19"/>
      <c r="P80" s="20"/>
      <c r="Q80" s="19"/>
      <c r="R80" s="19">
        <v>4434700</v>
      </c>
      <c r="S80" s="19">
        <v>110248.36</v>
      </c>
      <c r="T80" s="35">
        <v>43739</v>
      </c>
      <c r="U80" s="19">
        <f>SUM(Table14[[#This Row],[Amount Due with Indexation &amp; Interest]]-Table14[[#This Row],[Received Amount]])</f>
        <v>4324451.6399999997</v>
      </c>
      <c r="V80" s="125" t="s">
        <v>718</v>
      </c>
      <c r="Z80" s="127"/>
      <c r="AB80" s="29"/>
      <c r="AC80" s="29"/>
      <c r="AD80" s="28"/>
      <c r="AE80" s="28"/>
      <c r="AF80" s="19"/>
      <c r="AG80" s="19">
        <v>110248.36</v>
      </c>
      <c r="AH80" s="20"/>
    </row>
    <row r="81" spans="1:34" s="4" customFormat="1" ht="84.6" customHeight="1" x14ac:dyDescent="0.3">
      <c r="A81" s="34">
        <v>2016</v>
      </c>
      <c r="B81" s="103" t="s">
        <v>850</v>
      </c>
      <c r="C81" s="103" t="s">
        <v>56</v>
      </c>
      <c r="D81" s="103" t="s">
        <v>56</v>
      </c>
      <c r="E81" s="11">
        <v>42705</v>
      </c>
      <c r="F81" s="15" t="s">
        <v>16</v>
      </c>
      <c r="G81" s="1" t="s">
        <v>15</v>
      </c>
      <c r="H81" s="1" t="s">
        <v>849</v>
      </c>
      <c r="I81" s="1" t="s">
        <v>848</v>
      </c>
      <c r="J81" s="1" t="s">
        <v>127</v>
      </c>
      <c r="K81" s="1" t="s">
        <v>869</v>
      </c>
      <c r="L81" s="1" t="s">
        <v>97</v>
      </c>
      <c r="M81" s="1" t="s">
        <v>868</v>
      </c>
      <c r="N81" s="19"/>
      <c r="O81" s="19"/>
      <c r="P81" s="20"/>
      <c r="Q81" s="19"/>
      <c r="R81" s="19"/>
      <c r="S81" s="19"/>
      <c r="T81" s="20"/>
      <c r="U81" s="19">
        <f>SUM(Table14[[#This Row],[Amount Due with Indexation &amp; Interest]]-Table14[[#This Row],[Received Amount]])</f>
        <v>0</v>
      </c>
      <c r="V81" s="131"/>
      <c r="W81" s="126"/>
      <c r="X81" s="126"/>
      <c r="Y81" s="127"/>
      <c r="Z81" s="127"/>
      <c r="AA81" s="103"/>
      <c r="AB81" s="29"/>
      <c r="AC81" s="29"/>
      <c r="AD81" s="28"/>
      <c r="AE81" s="28"/>
      <c r="AF81" s="19"/>
      <c r="AG81" s="19"/>
      <c r="AH81" s="20"/>
    </row>
    <row r="82" spans="1:34" s="4" customFormat="1" ht="65.25" customHeight="1" x14ac:dyDescent="0.3">
      <c r="A82" s="34">
        <v>2016</v>
      </c>
      <c r="B82" s="103" t="s">
        <v>850</v>
      </c>
      <c r="C82" s="103" t="s">
        <v>56</v>
      </c>
      <c r="D82" s="103" t="s">
        <v>56</v>
      </c>
      <c r="E82" s="11">
        <v>42705</v>
      </c>
      <c r="F82" s="15" t="s">
        <v>16</v>
      </c>
      <c r="G82" s="1" t="s">
        <v>15</v>
      </c>
      <c r="H82" s="1" t="s">
        <v>849</v>
      </c>
      <c r="I82" s="1" t="s">
        <v>848</v>
      </c>
      <c r="J82" s="1" t="s">
        <v>127</v>
      </c>
      <c r="K82" s="1" t="s">
        <v>867</v>
      </c>
      <c r="L82" s="1" t="s">
        <v>97</v>
      </c>
      <c r="M82" s="1" t="s">
        <v>866</v>
      </c>
      <c r="N82" s="19"/>
      <c r="O82" s="19"/>
      <c r="P82" s="20"/>
      <c r="Q82" s="19"/>
      <c r="R82" s="19"/>
      <c r="S82" s="19"/>
      <c r="T82" s="20"/>
      <c r="U82" s="19">
        <f>SUM(Table14[[#This Row],[Amount Due with Indexation &amp; Interest]]-Table14[[#This Row],[Received Amount]])</f>
        <v>0</v>
      </c>
      <c r="V82" s="131"/>
      <c r="W82" s="126"/>
      <c r="X82" s="126"/>
      <c r="Y82" s="127"/>
      <c r="Z82" s="127"/>
      <c r="AA82" s="103"/>
      <c r="AB82" s="29"/>
      <c r="AC82" s="29"/>
      <c r="AD82" s="28"/>
      <c r="AE82" s="28"/>
      <c r="AF82" s="19"/>
      <c r="AG82" s="19"/>
      <c r="AH82" s="20"/>
    </row>
    <row r="83" spans="1:34" ht="65.25" customHeight="1" x14ac:dyDescent="0.3">
      <c r="A83" s="34">
        <v>2016</v>
      </c>
      <c r="B83" s="103" t="s">
        <v>850</v>
      </c>
      <c r="C83" s="103" t="s">
        <v>56</v>
      </c>
      <c r="D83" s="103" t="s">
        <v>56</v>
      </c>
      <c r="E83" s="11">
        <v>42705</v>
      </c>
      <c r="F83" s="15" t="s">
        <v>16</v>
      </c>
      <c r="G83" s="1" t="s">
        <v>15</v>
      </c>
      <c r="H83" s="1" t="s">
        <v>849</v>
      </c>
      <c r="I83" s="1" t="s">
        <v>848</v>
      </c>
      <c r="J83" s="1" t="s">
        <v>138</v>
      </c>
      <c r="K83" s="1" t="s">
        <v>335</v>
      </c>
      <c r="L83" s="1" t="s">
        <v>97</v>
      </c>
      <c r="M83" s="1" t="s">
        <v>865</v>
      </c>
      <c r="N83" s="19"/>
      <c r="O83" s="19"/>
      <c r="P83" s="20"/>
      <c r="Q83" s="19"/>
      <c r="R83" s="19"/>
      <c r="S83" s="19"/>
      <c r="T83" s="20"/>
      <c r="U83" s="19">
        <f>SUM(Table14[[#This Row],[Amount Due with Indexation &amp; Interest]]-Table14[[#This Row],[Received Amount]])</f>
        <v>0</v>
      </c>
      <c r="V83" s="131"/>
      <c r="Z83" s="127"/>
      <c r="AB83" s="29"/>
      <c r="AC83" s="29"/>
      <c r="AD83" s="28"/>
      <c r="AE83" s="28"/>
      <c r="AF83" s="19"/>
      <c r="AG83" s="19"/>
      <c r="AH83" s="20"/>
    </row>
    <row r="84" spans="1:34" ht="65.25" customHeight="1" x14ac:dyDescent="0.3">
      <c r="A84" s="34">
        <v>2016</v>
      </c>
      <c r="B84" s="103" t="s">
        <v>850</v>
      </c>
      <c r="C84" s="103" t="s">
        <v>56</v>
      </c>
      <c r="D84" s="103" t="s">
        <v>56</v>
      </c>
      <c r="E84" s="11">
        <v>42705</v>
      </c>
      <c r="F84" s="15" t="s">
        <v>16</v>
      </c>
      <c r="G84" s="1" t="s">
        <v>15</v>
      </c>
      <c r="H84" s="1" t="s">
        <v>849</v>
      </c>
      <c r="I84" s="1" t="s">
        <v>848</v>
      </c>
      <c r="J84" s="1" t="s">
        <v>703</v>
      </c>
      <c r="K84" s="1" t="s">
        <v>864</v>
      </c>
      <c r="L84" s="1" t="s">
        <v>863</v>
      </c>
      <c r="M84" s="1" t="s">
        <v>862</v>
      </c>
      <c r="N84" s="19"/>
      <c r="O84" s="19"/>
      <c r="P84" s="20"/>
      <c r="Q84" s="19"/>
      <c r="R84" s="19"/>
      <c r="S84" s="19"/>
      <c r="T84" s="20"/>
      <c r="U84" s="19">
        <f>SUM(Table14[[#This Row],[Amount Due with Indexation &amp; Interest]]-Table14[[#This Row],[Received Amount]])</f>
        <v>0</v>
      </c>
      <c r="V84" s="139"/>
      <c r="W84" s="140"/>
      <c r="X84" s="140"/>
      <c r="Z84" s="127"/>
      <c r="AB84" s="29"/>
      <c r="AC84" s="29"/>
      <c r="AD84" s="28"/>
      <c r="AE84" s="28"/>
      <c r="AF84" s="19"/>
      <c r="AG84" s="19"/>
      <c r="AH84" s="20"/>
    </row>
    <row r="85" spans="1:34" ht="65.25" customHeight="1" x14ac:dyDescent="0.3">
      <c r="A85" s="34">
        <v>2016</v>
      </c>
      <c r="B85" s="103" t="s">
        <v>850</v>
      </c>
      <c r="C85" s="103" t="s">
        <v>56</v>
      </c>
      <c r="D85" s="103" t="s">
        <v>56</v>
      </c>
      <c r="E85" s="11">
        <v>42705</v>
      </c>
      <c r="F85" s="15" t="s">
        <v>16</v>
      </c>
      <c r="G85" s="1">
        <v>10</v>
      </c>
      <c r="H85" s="1" t="s">
        <v>849</v>
      </c>
      <c r="I85" s="1" t="s">
        <v>848</v>
      </c>
      <c r="J85" s="1" t="s">
        <v>114</v>
      </c>
      <c r="K85" s="1" t="s">
        <v>861</v>
      </c>
      <c r="L85" s="1" t="s">
        <v>56</v>
      </c>
      <c r="M85" s="1" t="s">
        <v>860</v>
      </c>
      <c r="N85" s="19">
        <v>850000</v>
      </c>
      <c r="O85" s="19"/>
      <c r="P85" s="20"/>
      <c r="Q85" s="19"/>
      <c r="R85" s="19">
        <v>850000</v>
      </c>
      <c r="S85" s="19"/>
      <c r="T85" s="20"/>
      <c r="U85" s="19">
        <f>SUM(Table14[[#This Row],[Amount Due with Indexation &amp; Interest]]-Table14[[#This Row],[Received Amount]])</f>
        <v>850000</v>
      </c>
      <c r="Z85" s="127"/>
      <c r="AB85" s="29"/>
      <c r="AC85" s="29"/>
      <c r="AD85" s="28"/>
      <c r="AE85" s="28"/>
      <c r="AF85" s="19"/>
      <c r="AG85" s="19"/>
      <c r="AH85" s="20"/>
    </row>
    <row r="86" spans="1:34" ht="65.25" customHeight="1" x14ac:dyDescent="0.3">
      <c r="A86" s="34">
        <v>2016</v>
      </c>
      <c r="B86" s="103" t="s">
        <v>850</v>
      </c>
      <c r="C86" s="103" t="s">
        <v>56</v>
      </c>
      <c r="D86" s="103" t="s">
        <v>56</v>
      </c>
      <c r="E86" s="11">
        <v>42705</v>
      </c>
      <c r="F86" s="15" t="s">
        <v>16</v>
      </c>
      <c r="G86" s="1" t="s">
        <v>15</v>
      </c>
      <c r="H86" s="1" t="s">
        <v>849</v>
      </c>
      <c r="I86" s="1" t="s">
        <v>848</v>
      </c>
      <c r="J86" s="1" t="s">
        <v>859</v>
      </c>
      <c r="K86" s="1" t="s">
        <v>858</v>
      </c>
      <c r="L86" s="1" t="s">
        <v>97</v>
      </c>
      <c r="M86" s="1" t="s">
        <v>857</v>
      </c>
      <c r="N86" s="19"/>
      <c r="O86" s="19"/>
      <c r="P86" s="20"/>
      <c r="Q86" s="19"/>
      <c r="R86" s="19"/>
      <c r="S86" s="19"/>
      <c r="T86" s="20"/>
      <c r="U86" s="19">
        <f>SUM(Table14[[#This Row],[Amount Due with Indexation &amp; Interest]]-Table14[[#This Row],[Received Amount]])</f>
        <v>0</v>
      </c>
      <c r="V86" s="131"/>
      <c r="Z86" s="127"/>
      <c r="AB86" s="29"/>
      <c r="AC86" s="29"/>
      <c r="AD86" s="28"/>
      <c r="AE86" s="28"/>
      <c r="AF86" s="19"/>
      <c r="AG86" s="19"/>
      <c r="AH86" s="20"/>
    </row>
    <row r="87" spans="1:34" ht="65.25" customHeight="1" x14ac:dyDescent="0.3">
      <c r="A87" s="34">
        <v>2016</v>
      </c>
      <c r="B87" s="103" t="s">
        <v>850</v>
      </c>
      <c r="C87" s="103" t="s">
        <v>56</v>
      </c>
      <c r="D87" s="103" t="s">
        <v>56</v>
      </c>
      <c r="E87" s="11">
        <v>42705</v>
      </c>
      <c r="F87" s="15" t="s">
        <v>16</v>
      </c>
      <c r="G87" s="1" t="s">
        <v>15</v>
      </c>
      <c r="H87" s="1" t="s">
        <v>849</v>
      </c>
      <c r="I87" s="1" t="s">
        <v>848</v>
      </c>
      <c r="J87" s="1" t="s">
        <v>101</v>
      </c>
      <c r="K87" s="1" t="s">
        <v>856</v>
      </c>
      <c r="L87" s="1" t="s">
        <v>97</v>
      </c>
      <c r="M87" s="1" t="s">
        <v>70</v>
      </c>
      <c r="N87" s="19"/>
      <c r="O87" s="19"/>
      <c r="P87" s="20"/>
      <c r="Q87" s="19"/>
      <c r="R87" s="19"/>
      <c r="S87" s="19"/>
      <c r="T87" s="20"/>
      <c r="U87" s="19">
        <f>SUM(Table14[[#This Row],[Amount Due with Indexation &amp; Interest]]-Table14[[#This Row],[Received Amount]])</f>
        <v>0</v>
      </c>
      <c r="Z87" s="127"/>
      <c r="AB87" s="29"/>
      <c r="AC87" s="29"/>
      <c r="AD87" s="28"/>
      <c r="AE87" s="28"/>
      <c r="AF87" s="19"/>
      <c r="AG87" s="19"/>
      <c r="AH87" s="20"/>
    </row>
    <row r="88" spans="1:34" s="4" customFormat="1" ht="65.25" customHeight="1" x14ac:dyDescent="0.3">
      <c r="A88" s="34">
        <v>2016</v>
      </c>
      <c r="B88" s="103" t="s">
        <v>850</v>
      </c>
      <c r="C88" s="103" t="s">
        <v>56</v>
      </c>
      <c r="D88" s="103" t="s">
        <v>56</v>
      </c>
      <c r="E88" s="11">
        <v>42705</v>
      </c>
      <c r="F88" s="15" t="s">
        <v>16</v>
      </c>
      <c r="G88" s="1" t="s">
        <v>15</v>
      </c>
      <c r="H88" s="1" t="s">
        <v>849</v>
      </c>
      <c r="I88" s="1" t="s">
        <v>848</v>
      </c>
      <c r="J88" s="1" t="s">
        <v>101</v>
      </c>
      <c r="K88" s="1" t="s">
        <v>855</v>
      </c>
      <c r="L88" s="1" t="s">
        <v>97</v>
      </c>
      <c r="M88" s="1" t="s">
        <v>854</v>
      </c>
      <c r="N88" s="19">
        <v>3000</v>
      </c>
      <c r="O88" s="19"/>
      <c r="P88" s="20"/>
      <c r="Q88" s="19"/>
      <c r="R88" s="19">
        <v>3000</v>
      </c>
      <c r="S88" s="19"/>
      <c r="T88" s="20"/>
      <c r="U88" s="19">
        <f>SUM(Table14[[#This Row],[Amount Due with Indexation &amp; Interest]]-Table14[[#This Row],[Received Amount]])</f>
        <v>3000</v>
      </c>
      <c r="V88" s="125"/>
      <c r="W88" s="126"/>
      <c r="X88" s="126"/>
      <c r="Y88" s="127"/>
      <c r="Z88" s="127"/>
      <c r="AA88" s="103"/>
      <c r="AB88" s="29"/>
      <c r="AC88" s="29"/>
      <c r="AD88" s="28"/>
      <c r="AE88" s="28"/>
      <c r="AF88" s="19"/>
      <c r="AG88" s="19"/>
      <c r="AH88" s="20"/>
    </row>
    <row r="89" spans="1:34" ht="65.25" customHeight="1" x14ac:dyDescent="0.3">
      <c r="A89" s="34">
        <v>2016</v>
      </c>
      <c r="B89" s="103" t="s">
        <v>850</v>
      </c>
      <c r="C89" s="103" t="s">
        <v>56</v>
      </c>
      <c r="D89" s="103" t="s">
        <v>56</v>
      </c>
      <c r="E89" s="11">
        <v>42705</v>
      </c>
      <c r="F89" s="15" t="s">
        <v>16</v>
      </c>
      <c r="G89" s="31">
        <v>48372</v>
      </c>
      <c r="H89" s="1" t="s">
        <v>849</v>
      </c>
      <c r="I89" s="1" t="s">
        <v>848</v>
      </c>
      <c r="J89" s="1" t="s">
        <v>134</v>
      </c>
      <c r="K89" s="1" t="s">
        <v>853</v>
      </c>
      <c r="L89" s="1" t="s">
        <v>852</v>
      </c>
      <c r="M89" s="1" t="s">
        <v>851</v>
      </c>
      <c r="N89" s="19">
        <v>541667</v>
      </c>
      <c r="O89" s="19">
        <v>87354.7</v>
      </c>
      <c r="P89" s="20"/>
      <c r="Q89" s="19"/>
      <c r="R89" s="19">
        <v>621021.69999999995</v>
      </c>
      <c r="S89" s="19">
        <v>621021.69999999995</v>
      </c>
      <c r="T89" s="35">
        <v>44719</v>
      </c>
      <c r="U89" s="19">
        <f>SUM(Table14[[#This Row],[Amount Due with Indexation &amp; Interest]]-Table14[[#This Row],[Received Amount]])</f>
        <v>0</v>
      </c>
      <c r="V89" s="126" t="s">
        <v>39</v>
      </c>
      <c r="Z89" s="127"/>
      <c r="AB89" s="29"/>
      <c r="AC89" s="29"/>
      <c r="AD89" s="28"/>
      <c r="AE89" s="28"/>
      <c r="AF89" s="19">
        <v>621021.69999999995</v>
      </c>
      <c r="AG89" s="19"/>
      <c r="AH89" s="20"/>
    </row>
    <row r="90" spans="1:34" ht="65.25" customHeight="1" x14ac:dyDescent="0.3">
      <c r="A90" s="34">
        <v>2016</v>
      </c>
      <c r="B90" s="103" t="s">
        <v>850</v>
      </c>
      <c r="C90" s="103" t="s">
        <v>56</v>
      </c>
      <c r="D90" s="103" t="s">
        <v>56</v>
      </c>
      <c r="E90" s="11">
        <v>42705</v>
      </c>
      <c r="F90" s="15" t="s">
        <v>16</v>
      </c>
      <c r="G90" s="1" t="s">
        <v>15</v>
      </c>
      <c r="H90" s="1" t="s">
        <v>849</v>
      </c>
      <c r="I90" s="1" t="s">
        <v>848</v>
      </c>
      <c r="J90" s="1" t="s">
        <v>30</v>
      </c>
      <c r="K90" s="1" t="s">
        <v>374</v>
      </c>
      <c r="L90" s="1" t="s">
        <v>97</v>
      </c>
      <c r="M90" s="1" t="s">
        <v>847</v>
      </c>
      <c r="N90" s="19"/>
      <c r="O90" s="19"/>
      <c r="P90" s="20"/>
      <c r="Q90" s="19"/>
      <c r="R90" s="19"/>
      <c r="S90" s="19"/>
      <c r="T90" s="20"/>
      <c r="U90" s="19">
        <f>SUM(Table14[[#This Row],[Amount Due with Indexation &amp; Interest]]-Table14[[#This Row],[Received Amount]])</f>
        <v>0</v>
      </c>
      <c r="V90" s="131"/>
      <c r="Z90" s="127"/>
      <c r="AB90" s="29"/>
      <c r="AC90" s="29"/>
      <c r="AD90" s="28"/>
      <c r="AE90" s="28"/>
      <c r="AF90" s="19"/>
      <c r="AG90" s="19"/>
      <c r="AH90" s="20"/>
    </row>
    <row r="91" spans="1:34" ht="65.25" customHeight="1" x14ac:dyDescent="0.3">
      <c r="A91" s="102">
        <v>2014</v>
      </c>
      <c r="B91" s="103" t="s">
        <v>846</v>
      </c>
      <c r="C91" s="103" t="s">
        <v>7</v>
      </c>
      <c r="D91" s="103" t="s">
        <v>7</v>
      </c>
      <c r="E91" s="11">
        <v>41913</v>
      </c>
      <c r="F91" s="15" t="s">
        <v>25</v>
      </c>
      <c r="G91" s="1" t="s">
        <v>15</v>
      </c>
      <c r="H91" s="1" t="s">
        <v>838</v>
      </c>
      <c r="I91" s="1" t="s">
        <v>837</v>
      </c>
      <c r="J91" s="1" t="s">
        <v>22</v>
      </c>
      <c r="K91" s="1" t="s">
        <v>845</v>
      </c>
      <c r="L91" s="1" t="s">
        <v>7</v>
      </c>
      <c r="M91" s="1" t="s">
        <v>844</v>
      </c>
      <c r="N91" s="19">
        <v>43080</v>
      </c>
      <c r="O91" s="19"/>
      <c r="P91" s="20" t="s">
        <v>841</v>
      </c>
      <c r="Q91" s="19"/>
      <c r="R91" s="19">
        <v>43080</v>
      </c>
      <c r="S91" s="19">
        <v>43080</v>
      </c>
      <c r="T91" s="70">
        <v>42506</v>
      </c>
      <c r="U91" s="19">
        <f>SUM(Table14[[#This Row],[Amount Due with Indexation &amp; Interest]]-Table14[[#This Row],[Received Amount]])</f>
        <v>0</v>
      </c>
      <c r="V91" s="126" t="s">
        <v>1</v>
      </c>
      <c r="Z91" s="127"/>
      <c r="AB91" s="29"/>
      <c r="AC91" s="29"/>
      <c r="AD91" s="28"/>
      <c r="AE91" s="28"/>
      <c r="AF91" s="19">
        <v>43080</v>
      </c>
      <c r="AG91" s="19"/>
      <c r="AH91" s="70"/>
    </row>
    <row r="92" spans="1:34" ht="65.25" customHeight="1" x14ac:dyDescent="0.3">
      <c r="A92" s="102">
        <v>2014</v>
      </c>
      <c r="B92" s="103" t="s">
        <v>8</v>
      </c>
      <c r="C92" s="103" t="s">
        <v>7</v>
      </c>
      <c r="D92" s="103" t="s">
        <v>7</v>
      </c>
      <c r="E92" s="11">
        <v>41913</v>
      </c>
      <c r="F92" s="15" t="s">
        <v>25</v>
      </c>
      <c r="G92" s="1" t="s">
        <v>15</v>
      </c>
      <c r="H92" s="1" t="s">
        <v>838</v>
      </c>
      <c r="I92" s="1" t="s">
        <v>837</v>
      </c>
      <c r="J92" s="1" t="s">
        <v>703</v>
      </c>
      <c r="K92" s="1" t="s">
        <v>843</v>
      </c>
      <c r="L92" s="1" t="s">
        <v>7</v>
      </c>
      <c r="M92" s="1" t="s">
        <v>842</v>
      </c>
      <c r="N92" s="19">
        <v>52000</v>
      </c>
      <c r="O92" s="19">
        <v>830</v>
      </c>
      <c r="P92" s="20" t="s">
        <v>841</v>
      </c>
      <c r="Q92" s="19"/>
      <c r="R92" s="19">
        <v>52830</v>
      </c>
      <c r="S92" s="19">
        <v>52830</v>
      </c>
      <c r="T92" s="70">
        <v>42796</v>
      </c>
      <c r="U92" s="19">
        <f>SUM(Table14[[#This Row],[Amount Due with Indexation &amp; Interest]]-Table14[[#This Row],[Received Amount]])</f>
        <v>0</v>
      </c>
      <c r="V92" s="126" t="s">
        <v>1</v>
      </c>
      <c r="Y92" s="127" t="s">
        <v>542</v>
      </c>
      <c r="Z92" s="127"/>
      <c r="AA92" s="103">
        <v>2018</v>
      </c>
      <c r="AB92" s="29"/>
      <c r="AC92" s="29"/>
      <c r="AD92" s="28"/>
      <c r="AE92" s="28"/>
      <c r="AF92" s="19">
        <v>52830</v>
      </c>
      <c r="AG92" s="19"/>
      <c r="AH92" s="70"/>
    </row>
    <row r="93" spans="1:34" ht="65.25" customHeight="1" x14ac:dyDescent="0.3">
      <c r="A93" s="102">
        <v>2014</v>
      </c>
      <c r="B93" s="103" t="s">
        <v>8</v>
      </c>
      <c r="C93" s="103" t="s">
        <v>7</v>
      </c>
      <c r="D93" s="103" t="s">
        <v>7</v>
      </c>
      <c r="E93" s="11">
        <v>41913</v>
      </c>
      <c r="F93" s="15" t="s">
        <v>25</v>
      </c>
      <c r="G93" s="1" t="s">
        <v>15</v>
      </c>
      <c r="H93" s="1" t="s">
        <v>838</v>
      </c>
      <c r="I93" s="1" t="s">
        <v>837</v>
      </c>
      <c r="J93" s="1" t="s">
        <v>66</v>
      </c>
      <c r="K93" s="1" t="s">
        <v>840</v>
      </c>
      <c r="L93" s="1" t="s">
        <v>7</v>
      </c>
      <c r="M93" s="1" t="s">
        <v>839</v>
      </c>
      <c r="N93" s="19">
        <v>493524</v>
      </c>
      <c r="O93" s="19">
        <v>31790.09</v>
      </c>
      <c r="P93" s="20"/>
      <c r="Q93" s="19"/>
      <c r="R93" s="19">
        <v>525314.09</v>
      </c>
      <c r="S93" s="19">
        <v>525314.09</v>
      </c>
      <c r="T93" s="70">
        <v>44044</v>
      </c>
      <c r="U93" s="19">
        <f>SUM(Table14[[#This Row],[Amount Due with Indexation &amp; Interest]]-Table14[[#This Row],[Received Amount]])</f>
        <v>0</v>
      </c>
      <c r="V93" s="125" t="s">
        <v>749</v>
      </c>
      <c r="Z93" s="127"/>
      <c r="AB93" s="29"/>
      <c r="AC93" s="29"/>
      <c r="AD93" s="28"/>
      <c r="AE93" s="28"/>
      <c r="AF93" s="19"/>
      <c r="AG93" s="19">
        <v>525314.09</v>
      </c>
      <c r="AH93" s="20"/>
    </row>
    <row r="94" spans="1:34" ht="65.25" customHeight="1" x14ac:dyDescent="0.3">
      <c r="A94" s="102">
        <v>2014</v>
      </c>
      <c r="B94" s="103" t="s">
        <v>8</v>
      </c>
      <c r="C94" s="103" t="s">
        <v>7</v>
      </c>
      <c r="D94" s="103" t="s">
        <v>7</v>
      </c>
      <c r="E94" s="11">
        <v>41913</v>
      </c>
      <c r="F94" s="15" t="s">
        <v>25</v>
      </c>
      <c r="G94" s="1" t="s">
        <v>15</v>
      </c>
      <c r="H94" s="1" t="s">
        <v>838</v>
      </c>
      <c r="I94" s="1" t="s">
        <v>837</v>
      </c>
      <c r="J94" s="1" t="s">
        <v>30</v>
      </c>
      <c r="K94" s="1" t="s">
        <v>374</v>
      </c>
      <c r="L94" s="1" t="s">
        <v>97</v>
      </c>
      <c r="M94" s="1" t="s">
        <v>836</v>
      </c>
      <c r="N94" s="19"/>
      <c r="O94" s="19"/>
      <c r="P94" s="20"/>
      <c r="Q94" s="19"/>
      <c r="R94" s="19"/>
      <c r="S94" s="19"/>
      <c r="T94" s="20"/>
      <c r="U94" s="19">
        <f>SUM(Table14[[#This Row],[Amount Due with Indexation &amp; Interest]]-Table14[[#This Row],[Received Amount]])</f>
        <v>0</v>
      </c>
      <c r="V94" s="131"/>
      <c r="Z94" s="127"/>
      <c r="AB94" s="29"/>
      <c r="AC94" s="29"/>
      <c r="AD94" s="28"/>
      <c r="AE94" s="28"/>
      <c r="AF94" s="19"/>
      <c r="AG94" s="19"/>
      <c r="AH94" s="20"/>
    </row>
    <row r="95" spans="1:34" ht="65.25" customHeight="1" x14ac:dyDescent="0.3">
      <c r="A95" s="102">
        <v>2018</v>
      </c>
      <c r="B95" s="103" t="s">
        <v>420</v>
      </c>
      <c r="C95" s="103" t="s">
        <v>218</v>
      </c>
      <c r="D95" s="103" t="s">
        <v>218</v>
      </c>
      <c r="E95" s="11">
        <v>43200</v>
      </c>
      <c r="F95" s="1" t="s">
        <v>835</v>
      </c>
      <c r="G95" s="1" t="s">
        <v>15</v>
      </c>
      <c r="H95" s="12" t="s">
        <v>398</v>
      </c>
      <c r="I95" s="1" t="s">
        <v>834</v>
      </c>
      <c r="J95" s="1" t="s">
        <v>416</v>
      </c>
      <c r="K95" s="1" t="s">
        <v>395</v>
      </c>
      <c r="L95" s="1" t="s">
        <v>97</v>
      </c>
      <c r="M95" s="1" t="s">
        <v>410</v>
      </c>
      <c r="N95" s="19"/>
      <c r="O95" s="19"/>
      <c r="P95" s="20"/>
      <c r="Q95" s="30"/>
      <c r="R95" s="19"/>
      <c r="S95" s="30"/>
      <c r="T95" s="20"/>
      <c r="U95" s="19">
        <f>SUM(Table14[[#This Row],[Amount Due with Indexation &amp; Interest]]-Table14[[#This Row],[Received Amount]])</f>
        <v>0</v>
      </c>
      <c r="V95" s="131"/>
      <c r="Z95" s="127"/>
      <c r="AB95" s="29"/>
      <c r="AC95" s="29"/>
      <c r="AD95" s="28"/>
      <c r="AE95" s="28"/>
      <c r="AF95" s="19"/>
      <c r="AG95" s="19"/>
      <c r="AH95" s="20"/>
    </row>
    <row r="96" spans="1:34" s="4" customFormat="1" ht="65.25" customHeight="1" x14ac:dyDescent="0.3">
      <c r="A96" s="102">
        <v>2016</v>
      </c>
      <c r="B96" s="103" t="s">
        <v>820</v>
      </c>
      <c r="C96" s="103" t="s">
        <v>33</v>
      </c>
      <c r="D96" s="103" t="s">
        <v>33</v>
      </c>
      <c r="E96" s="11">
        <v>42558</v>
      </c>
      <c r="F96" s="15" t="s">
        <v>25</v>
      </c>
      <c r="G96" s="31">
        <v>47209</v>
      </c>
      <c r="H96" s="1" t="s">
        <v>833</v>
      </c>
      <c r="I96" s="1" t="s">
        <v>818</v>
      </c>
      <c r="J96" s="1" t="s">
        <v>22</v>
      </c>
      <c r="K96" s="1" t="s">
        <v>832</v>
      </c>
      <c r="L96" s="1" t="s">
        <v>33</v>
      </c>
      <c r="M96" s="1" t="s">
        <v>831</v>
      </c>
      <c r="N96" s="19">
        <v>31000</v>
      </c>
      <c r="O96" s="19"/>
      <c r="P96" s="20"/>
      <c r="Q96" s="19"/>
      <c r="R96" s="19">
        <v>31000</v>
      </c>
      <c r="S96" s="19">
        <v>31000</v>
      </c>
      <c r="T96" s="70">
        <v>43556</v>
      </c>
      <c r="U96" s="19">
        <f>SUM(Table14[[#This Row],[Amount Due with Indexation &amp; Interest]]-Table14[[#This Row],[Received Amount]])</f>
        <v>0</v>
      </c>
      <c r="V96" s="126" t="s">
        <v>718</v>
      </c>
      <c r="W96" s="132"/>
      <c r="X96" s="132"/>
      <c r="Y96" s="127"/>
      <c r="Z96" s="127"/>
      <c r="AA96" s="103"/>
      <c r="AB96" s="29"/>
      <c r="AC96" s="29"/>
      <c r="AD96" s="28"/>
      <c r="AE96" s="28"/>
      <c r="AF96" s="19">
        <v>31000</v>
      </c>
      <c r="AG96" s="19"/>
      <c r="AH96" s="20"/>
    </row>
    <row r="97" spans="1:34" s="4" customFormat="1" ht="65.25" customHeight="1" x14ac:dyDescent="0.3">
      <c r="A97" s="102">
        <v>2016</v>
      </c>
      <c r="B97" s="103" t="s">
        <v>820</v>
      </c>
      <c r="C97" s="103" t="s">
        <v>33</v>
      </c>
      <c r="D97" s="103" t="s">
        <v>33</v>
      </c>
      <c r="E97" s="11">
        <v>42558</v>
      </c>
      <c r="F97" s="15" t="s">
        <v>25</v>
      </c>
      <c r="G97" s="1" t="s">
        <v>15</v>
      </c>
      <c r="H97" s="1" t="s">
        <v>819</v>
      </c>
      <c r="I97" s="1" t="s">
        <v>818</v>
      </c>
      <c r="J97" s="1" t="s">
        <v>230</v>
      </c>
      <c r="K97" s="1" t="s">
        <v>830</v>
      </c>
      <c r="L97" s="1" t="s">
        <v>625</v>
      </c>
      <c r="M97" s="4" t="s">
        <v>829</v>
      </c>
      <c r="N97" s="19">
        <v>71487</v>
      </c>
      <c r="O97" s="19"/>
      <c r="P97" s="20"/>
      <c r="Q97" s="19"/>
      <c r="R97" s="19">
        <v>71487</v>
      </c>
      <c r="S97" s="19">
        <v>71487</v>
      </c>
      <c r="T97" s="70">
        <v>43783</v>
      </c>
      <c r="U97" s="19">
        <f>SUM(Table14[[#This Row],[Amount Due with Indexation &amp; Interest]]-Table14[[#This Row],[Received Amount]])</f>
        <v>0</v>
      </c>
      <c r="V97" s="125" t="s">
        <v>718</v>
      </c>
      <c r="W97" s="126"/>
      <c r="X97" s="126"/>
      <c r="Y97" s="128"/>
      <c r="Z97" s="128"/>
      <c r="AA97" s="103"/>
      <c r="AB97" s="29"/>
      <c r="AC97" s="29"/>
      <c r="AD97" s="28"/>
      <c r="AE97" s="28"/>
      <c r="AF97" s="19"/>
      <c r="AG97" s="19">
        <v>71487</v>
      </c>
      <c r="AH97" s="20"/>
    </row>
    <row r="98" spans="1:34" s="4" customFormat="1" ht="65.25" customHeight="1" x14ac:dyDescent="0.3">
      <c r="A98" s="102">
        <v>2016</v>
      </c>
      <c r="B98" s="103" t="s">
        <v>820</v>
      </c>
      <c r="C98" s="103" t="s">
        <v>33</v>
      </c>
      <c r="D98" s="103" t="s">
        <v>33</v>
      </c>
      <c r="E98" s="11">
        <v>42558</v>
      </c>
      <c r="F98" s="15" t="s">
        <v>25</v>
      </c>
      <c r="G98" s="1" t="s">
        <v>15</v>
      </c>
      <c r="H98" s="1" t="s">
        <v>819</v>
      </c>
      <c r="I98" s="1" t="s">
        <v>818</v>
      </c>
      <c r="J98" s="1" t="s">
        <v>828</v>
      </c>
      <c r="K98" s="1" t="s">
        <v>827</v>
      </c>
      <c r="L98" s="1" t="s">
        <v>33</v>
      </c>
      <c r="M98" s="1" t="s">
        <v>826</v>
      </c>
      <c r="N98" s="19"/>
      <c r="O98" s="19"/>
      <c r="P98" s="20"/>
      <c r="Q98" s="19"/>
      <c r="R98" s="19"/>
      <c r="S98" s="19"/>
      <c r="T98" s="20"/>
      <c r="U98" s="19">
        <f>SUM(Table14[[#This Row],[Amount Due with Indexation &amp; Interest]]-Table14[[#This Row],[Received Amount]])</f>
        <v>0</v>
      </c>
      <c r="V98" s="131"/>
      <c r="W98" s="126"/>
      <c r="X98" s="126"/>
      <c r="Y98" s="127"/>
      <c r="Z98" s="127"/>
      <c r="AA98" s="103"/>
      <c r="AB98" s="29"/>
      <c r="AC98" s="29"/>
      <c r="AD98" s="28"/>
      <c r="AE98" s="28"/>
      <c r="AF98" s="19"/>
      <c r="AG98" s="19"/>
      <c r="AH98" s="20"/>
    </row>
    <row r="99" spans="1:34" ht="65.25" customHeight="1" x14ac:dyDescent="0.3">
      <c r="A99" s="102">
        <v>2016</v>
      </c>
      <c r="B99" s="103" t="s">
        <v>820</v>
      </c>
      <c r="C99" s="103" t="s">
        <v>33</v>
      </c>
      <c r="D99" s="103" t="s">
        <v>33</v>
      </c>
      <c r="E99" s="11">
        <v>42558</v>
      </c>
      <c r="F99" s="15" t="s">
        <v>25</v>
      </c>
      <c r="G99" s="1" t="s">
        <v>15</v>
      </c>
      <c r="H99" s="1" t="s">
        <v>819</v>
      </c>
      <c r="I99" s="1" t="s">
        <v>818</v>
      </c>
      <c r="J99" s="1" t="s">
        <v>117</v>
      </c>
      <c r="K99" s="1" t="s">
        <v>786</v>
      </c>
      <c r="L99" s="1" t="s">
        <v>33</v>
      </c>
      <c r="M99" s="4" t="s">
        <v>825</v>
      </c>
      <c r="N99" s="19"/>
      <c r="O99" s="19"/>
      <c r="P99" s="20"/>
      <c r="Q99" s="19"/>
      <c r="R99" s="19"/>
      <c r="S99" s="19"/>
      <c r="T99" s="20"/>
      <c r="U99" s="19">
        <f>SUM(Table14[[#This Row],[Amount Due with Indexation &amp; Interest]]-Table14[[#This Row],[Received Amount]])</f>
        <v>0</v>
      </c>
      <c r="Z99" s="127"/>
      <c r="AB99" s="29"/>
      <c r="AC99" s="29"/>
      <c r="AD99" s="28"/>
      <c r="AE99" s="28"/>
      <c r="AF99" s="19"/>
      <c r="AG99" s="19"/>
      <c r="AH99" s="20"/>
    </row>
    <row r="100" spans="1:34" s="4" customFormat="1" ht="65.25" customHeight="1" x14ac:dyDescent="0.3">
      <c r="A100" s="102">
        <v>2016</v>
      </c>
      <c r="B100" s="103" t="s">
        <v>820</v>
      </c>
      <c r="C100" s="103" t="s">
        <v>33</v>
      </c>
      <c r="D100" s="103" t="s">
        <v>33</v>
      </c>
      <c r="E100" s="11">
        <v>42558</v>
      </c>
      <c r="F100" s="15" t="s">
        <v>25</v>
      </c>
      <c r="G100" s="1" t="s">
        <v>15</v>
      </c>
      <c r="H100" s="1" t="s">
        <v>819</v>
      </c>
      <c r="I100" s="1" t="s">
        <v>818</v>
      </c>
      <c r="J100" s="1" t="s">
        <v>91</v>
      </c>
      <c r="K100" s="1" t="s">
        <v>824</v>
      </c>
      <c r="L100" s="1" t="s">
        <v>97</v>
      </c>
      <c r="M100" s="1" t="s">
        <v>823</v>
      </c>
      <c r="N100" s="19"/>
      <c r="O100" s="19"/>
      <c r="P100" s="20"/>
      <c r="Q100" s="19"/>
      <c r="R100" s="19"/>
      <c r="S100" s="19"/>
      <c r="T100" s="20"/>
      <c r="U100" s="19">
        <f>SUM(Table14[[#This Row],[Amount Due with Indexation &amp; Interest]]-Table14[[#This Row],[Received Amount]])</f>
        <v>0</v>
      </c>
      <c r="V100" s="131"/>
      <c r="W100" s="126"/>
      <c r="X100" s="126"/>
      <c r="Y100" s="127"/>
      <c r="Z100" s="127"/>
      <c r="AA100" s="103"/>
      <c r="AB100" s="29"/>
      <c r="AC100" s="29"/>
      <c r="AD100" s="28"/>
      <c r="AE100" s="28"/>
      <c r="AF100" s="19"/>
      <c r="AG100" s="19"/>
      <c r="AH100" s="20"/>
    </row>
    <row r="101" spans="1:34" s="4" customFormat="1" ht="65.25" customHeight="1" x14ac:dyDescent="0.3">
      <c r="A101" s="102">
        <v>2016</v>
      </c>
      <c r="B101" s="103" t="s">
        <v>820</v>
      </c>
      <c r="C101" s="103" t="s">
        <v>33</v>
      </c>
      <c r="D101" s="103" t="s">
        <v>33</v>
      </c>
      <c r="E101" s="11">
        <v>42558</v>
      </c>
      <c r="F101" s="15" t="s">
        <v>25</v>
      </c>
      <c r="G101" s="1" t="s">
        <v>15</v>
      </c>
      <c r="H101" s="1" t="s">
        <v>819</v>
      </c>
      <c r="I101" s="1" t="s">
        <v>818</v>
      </c>
      <c r="J101" s="1" t="s">
        <v>101</v>
      </c>
      <c r="K101" s="1" t="s">
        <v>822</v>
      </c>
      <c r="L101" s="1" t="s">
        <v>97</v>
      </c>
      <c r="M101" s="4" t="s">
        <v>821</v>
      </c>
      <c r="N101" s="19"/>
      <c r="O101" s="19"/>
      <c r="P101" s="20"/>
      <c r="Q101" s="19"/>
      <c r="R101" s="19"/>
      <c r="S101" s="19"/>
      <c r="T101" s="20"/>
      <c r="U101" s="19">
        <f>SUM(Table14[[#This Row],[Amount Due with Indexation &amp; Interest]]-Table14[[#This Row],[Received Amount]])</f>
        <v>0</v>
      </c>
      <c r="V101" s="125"/>
      <c r="W101" s="126"/>
      <c r="X101" s="126"/>
      <c r="Y101" s="127"/>
      <c r="Z101" s="127"/>
      <c r="AA101" s="103"/>
      <c r="AB101" s="29"/>
      <c r="AC101" s="29"/>
      <c r="AD101" s="28"/>
      <c r="AE101" s="28"/>
      <c r="AF101" s="19"/>
      <c r="AG101" s="19"/>
      <c r="AH101" s="20"/>
    </row>
    <row r="102" spans="1:34" ht="65.25" customHeight="1" x14ac:dyDescent="0.3">
      <c r="A102" s="102">
        <v>2016</v>
      </c>
      <c r="B102" s="103" t="s">
        <v>820</v>
      </c>
      <c r="C102" s="103" t="s">
        <v>33</v>
      </c>
      <c r="D102" s="103" t="s">
        <v>33</v>
      </c>
      <c r="E102" s="11">
        <v>42558</v>
      </c>
      <c r="F102" s="15" t="s">
        <v>25</v>
      </c>
      <c r="G102" s="1" t="s">
        <v>15</v>
      </c>
      <c r="H102" s="1" t="s">
        <v>819</v>
      </c>
      <c r="I102" s="1" t="s">
        <v>818</v>
      </c>
      <c r="J102" s="1" t="s">
        <v>30</v>
      </c>
      <c r="K102" s="1" t="s">
        <v>374</v>
      </c>
      <c r="L102" s="1" t="s">
        <v>97</v>
      </c>
      <c r="M102" s="1" t="s">
        <v>817</v>
      </c>
      <c r="N102" s="19"/>
      <c r="O102" s="19"/>
      <c r="P102" s="20"/>
      <c r="Q102" s="19"/>
      <c r="R102" s="19"/>
      <c r="S102" s="19"/>
      <c r="T102" s="20"/>
      <c r="U102" s="19">
        <f>SUM(Table14[[#This Row],[Amount Due with Indexation &amp; Interest]]-Table14[[#This Row],[Received Amount]])</f>
        <v>0</v>
      </c>
      <c r="V102" s="131"/>
      <c r="Z102" s="127"/>
      <c r="AB102" s="29"/>
      <c r="AC102" s="29"/>
      <c r="AD102" s="28"/>
      <c r="AE102" s="28"/>
      <c r="AF102" s="19"/>
      <c r="AG102" s="19"/>
      <c r="AH102" s="20"/>
    </row>
    <row r="103" spans="1:34" s="4" customFormat="1" ht="65.25" customHeight="1" x14ac:dyDescent="0.3">
      <c r="A103" s="102">
        <v>2015</v>
      </c>
      <c r="B103" s="103" t="s">
        <v>814</v>
      </c>
      <c r="C103" s="103" t="s">
        <v>95</v>
      </c>
      <c r="D103" s="103" t="s">
        <v>755</v>
      </c>
      <c r="E103" s="11">
        <v>42089</v>
      </c>
      <c r="F103" s="15" t="s">
        <v>16</v>
      </c>
      <c r="G103" s="1">
        <v>10</v>
      </c>
      <c r="H103" s="1" t="s">
        <v>813</v>
      </c>
      <c r="I103" s="1" t="s">
        <v>812</v>
      </c>
      <c r="J103" s="1" t="s">
        <v>66</v>
      </c>
      <c r="K103" s="1" t="s">
        <v>816</v>
      </c>
      <c r="L103" s="1" t="s">
        <v>755</v>
      </c>
      <c r="M103" s="1" t="s">
        <v>815</v>
      </c>
      <c r="N103" s="19">
        <v>85037</v>
      </c>
      <c r="O103" s="19">
        <v>10293.950000000001</v>
      </c>
      <c r="P103" s="20"/>
      <c r="Q103" s="19"/>
      <c r="R103" s="19">
        <v>95330.95</v>
      </c>
      <c r="S103" s="19">
        <v>95330.95</v>
      </c>
      <c r="T103" s="20"/>
      <c r="U103" s="19">
        <f>SUM(Table14[[#This Row],[Amount Due with Indexation &amp; Interest]]-Table14[[#This Row],[Received Amount]])</f>
        <v>0</v>
      </c>
      <c r="V103" s="125" t="s">
        <v>718</v>
      </c>
      <c r="W103" s="126"/>
      <c r="X103" s="126"/>
      <c r="Y103" s="127"/>
      <c r="Z103" s="127"/>
      <c r="AA103" s="103"/>
      <c r="AB103" s="29"/>
      <c r="AC103" s="29"/>
      <c r="AD103" s="28"/>
      <c r="AE103" s="28"/>
      <c r="AF103" s="19"/>
      <c r="AG103" s="19">
        <v>95330.95</v>
      </c>
      <c r="AH103" s="70"/>
    </row>
    <row r="104" spans="1:34" s="4" customFormat="1" ht="65.25" customHeight="1" x14ac:dyDescent="0.3">
      <c r="A104" s="102">
        <v>2015</v>
      </c>
      <c r="B104" s="103" t="s">
        <v>814</v>
      </c>
      <c r="C104" s="103" t="s">
        <v>95</v>
      </c>
      <c r="D104" s="103" t="s">
        <v>755</v>
      </c>
      <c r="E104" s="11">
        <v>42089</v>
      </c>
      <c r="F104" s="15" t="s">
        <v>16</v>
      </c>
      <c r="G104" s="1" t="s">
        <v>15</v>
      </c>
      <c r="H104" s="1" t="s">
        <v>813</v>
      </c>
      <c r="I104" s="1" t="s">
        <v>812</v>
      </c>
      <c r="J104" s="1" t="s">
        <v>91</v>
      </c>
      <c r="K104" s="1" t="s">
        <v>811</v>
      </c>
      <c r="L104" s="1" t="s">
        <v>97</v>
      </c>
      <c r="M104" s="1" t="s">
        <v>810</v>
      </c>
      <c r="N104" s="19"/>
      <c r="O104" s="19"/>
      <c r="P104" s="20"/>
      <c r="Q104" s="19"/>
      <c r="R104" s="19"/>
      <c r="S104" s="19"/>
      <c r="T104" s="20"/>
      <c r="U104" s="19">
        <f>SUM(Table14[[#This Row],[Amount Due with Indexation &amp; Interest]]-Table14[[#This Row],[Received Amount]])</f>
        <v>0</v>
      </c>
      <c r="V104" s="131"/>
      <c r="W104" s="126"/>
      <c r="X104" s="126"/>
      <c r="Y104" s="127"/>
      <c r="Z104" s="127"/>
      <c r="AA104" s="103"/>
      <c r="AB104" s="29"/>
      <c r="AC104" s="29"/>
      <c r="AD104" s="28"/>
      <c r="AE104" s="28"/>
      <c r="AF104" s="19"/>
      <c r="AG104" s="19"/>
      <c r="AH104" s="20"/>
    </row>
    <row r="105" spans="1:34" s="4" customFormat="1" ht="65.25" customHeight="1" x14ac:dyDescent="0.3">
      <c r="A105" s="102">
        <v>2014</v>
      </c>
      <c r="B105" s="103" t="s">
        <v>809</v>
      </c>
      <c r="C105" s="103" t="s">
        <v>476</v>
      </c>
      <c r="D105" s="103" t="s">
        <v>808</v>
      </c>
      <c r="E105" s="11">
        <v>41831</v>
      </c>
      <c r="F105" s="15" t="s">
        <v>25</v>
      </c>
      <c r="G105" s="1">
        <v>3</v>
      </c>
      <c r="H105" s="1" t="s">
        <v>807</v>
      </c>
      <c r="I105" s="1" t="s">
        <v>806</v>
      </c>
      <c r="J105" s="1" t="s">
        <v>117</v>
      </c>
      <c r="K105" s="1" t="s">
        <v>805</v>
      </c>
      <c r="L105" s="1" t="s">
        <v>476</v>
      </c>
      <c r="M105" s="1" t="s">
        <v>804</v>
      </c>
      <c r="N105" s="19">
        <v>3000</v>
      </c>
      <c r="O105" s="19"/>
      <c r="P105" s="20"/>
      <c r="Q105" s="19"/>
      <c r="R105" s="19">
        <v>3000</v>
      </c>
      <c r="S105" s="19"/>
      <c r="T105" s="20"/>
      <c r="U105" s="19">
        <f>SUM(Table14[[#This Row],[Amount Due with Indexation &amp; Interest]]-Table14[[#This Row],[Received Amount]])</f>
        <v>3000</v>
      </c>
      <c r="V105" s="125"/>
      <c r="W105" s="126"/>
      <c r="X105" s="126"/>
      <c r="Y105" s="127"/>
      <c r="Z105" s="127"/>
      <c r="AA105" s="103"/>
      <c r="AB105" s="29"/>
      <c r="AC105" s="29"/>
      <c r="AD105" s="28"/>
      <c r="AE105" s="28"/>
      <c r="AF105" s="19"/>
      <c r="AG105" s="19"/>
      <c r="AH105" s="20"/>
    </row>
    <row r="106" spans="1:34" s="4" customFormat="1" ht="65.25" customHeight="1" x14ac:dyDescent="0.3">
      <c r="A106" s="102">
        <v>2014</v>
      </c>
      <c r="B106" s="103" t="s">
        <v>803</v>
      </c>
      <c r="C106" s="103" t="s">
        <v>237</v>
      </c>
      <c r="D106" s="103" t="s">
        <v>237</v>
      </c>
      <c r="E106" s="11">
        <v>41670</v>
      </c>
      <c r="F106" s="15" t="s">
        <v>16</v>
      </c>
      <c r="G106" s="1" t="s">
        <v>15</v>
      </c>
      <c r="H106" s="1" t="s">
        <v>802</v>
      </c>
      <c r="I106" s="1" t="s">
        <v>801</v>
      </c>
      <c r="J106" s="1" t="s">
        <v>30</v>
      </c>
      <c r="K106" s="1" t="s">
        <v>599</v>
      </c>
      <c r="L106" s="1" t="s">
        <v>97</v>
      </c>
      <c r="M106" s="1" t="s">
        <v>800</v>
      </c>
      <c r="N106" s="19"/>
      <c r="O106" s="19"/>
      <c r="P106" s="20"/>
      <c r="Q106" s="19"/>
      <c r="R106" s="19"/>
      <c r="S106" s="19"/>
      <c r="T106" s="20"/>
      <c r="U106" s="19">
        <f>SUM(Table14[[#This Row],[Amount Due with Indexation &amp; Interest]]-Table14[[#This Row],[Received Amount]])</f>
        <v>0</v>
      </c>
      <c r="V106" s="131"/>
      <c r="W106" s="126"/>
      <c r="X106" s="126"/>
      <c r="Y106" s="127"/>
      <c r="Z106" s="127"/>
      <c r="AA106" s="103"/>
      <c r="AB106" s="29"/>
      <c r="AC106" s="29"/>
      <c r="AD106" s="28"/>
      <c r="AE106" s="28"/>
      <c r="AF106" s="19"/>
      <c r="AG106" s="19"/>
      <c r="AH106" s="20"/>
    </row>
    <row r="107" spans="1:34" s="4" customFormat="1" ht="65.25" customHeight="1" x14ac:dyDescent="0.3">
      <c r="A107" s="102">
        <v>2014</v>
      </c>
      <c r="B107" s="103" t="s">
        <v>797</v>
      </c>
      <c r="C107" s="103" t="s">
        <v>503</v>
      </c>
      <c r="D107" s="103" t="s">
        <v>502</v>
      </c>
      <c r="E107" s="11">
        <v>41850</v>
      </c>
      <c r="F107" s="15" t="s">
        <v>25</v>
      </c>
      <c r="G107" s="1" t="s">
        <v>15</v>
      </c>
      <c r="H107" s="1" t="s">
        <v>799</v>
      </c>
      <c r="I107" s="1" t="s">
        <v>795</v>
      </c>
      <c r="J107" s="1" t="s">
        <v>30</v>
      </c>
      <c r="K107" s="1" t="s">
        <v>789</v>
      </c>
      <c r="L107" s="1" t="s">
        <v>82</v>
      </c>
      <c r="M107" s="1" t="s">
        <v>793</v>
      </c>
      <c r="N107" s="19">
        <v>100000</v>
      </c>
      <c r="O107" s="19">
        <v>3921.56</v>
      </c>
      <c r="P107" s="20" t="s">
        <v>751</v>
      </c>
      <c r="Q107" s="19"/>
      <c r="R107" s="19">
        <v>103921.56</v>
      </c>
      <c r="S107" s="19">
        <v>103921.56</v>
      </c>
      <c r="T107" s="70">
        <v>42271</v>
      </c>
      <c r="U107" s="19">
        <f>SUM(Table14[[#This Row],[Amount Due with Indexation &amp; Interest]]-Table14[[#This Row],[Received Amount]])</f>
        <v>0</v>
      </c>
      <c r="V107" s="126" t="s">
        <v>698</v>
      </c>
      <c r="W107" s="126"/>
      <c r="X107" s="126"/>
      <c r="Y107" s="127" t="s">
        <v>39</v>
      </c>
      <c r="Z107" s="127" t="s">
        <v>81</v>
      </c>
      <c r="AA107" s="103" t="s">
        <v>748</v>
      </c>
      <c r="AB107" s="29"/>
      <c r="AC107" s="29"/>
      <c r="AD107" s="28">
        <v>360</v>
      </c>
      <c r="AE107" s="28">
        <v>3503.68</v>
      </c>
      <c r="AF107" s="19">
        <v>100057.88</v>
      </c>
      <c r="AG107" s="19"/>
      <c r="AH107" s="70"/>
    </row>
    <row r="108" spans="1:34" s="4" customFormat="1" ht="65.25" customHeight="1" x14ac:dyDescent="0.3">
      <c r="A108" s="102">
        <v>2014</v>
      </c>
      <c r="B108" s="103" t="s">
        <v>797</v>
      </c>
      <c r="C108" s="103" t="s">
        <v>503</v>
      </c>
      <c r="D108" s="103" t="s">
        <v>502</v>
      </c>
      <c r="E108" s="11">
        <v>41850</v>
      </c>
      <c r="F108" s="15" t="s">
        <v>25</v>
      </c>
      <c r="G108" s="1" t="s">
        <v>15</v>
      </c>
      <c r="H108" s="1" t="s">
        <v>796</v>
      </c>
      <c r="I108" s="1" t="s">
        <v>795</v>
      </c>
      <c r="J108" s="1" t="s">
        <v>66</v>
      </c>
      <c r="K108" s="1" t="s">
        <v>798</v>
      </c>
      <c r="L108" s="1" t="s">
        <v>17</v>
      </c>
      <c r="M108" s="1" t="s">
        <v>793</v>
      </c>
      <c r="N108" s="19">
        <v>38014</v>
      </c>
      <c r="O108" s="19">
        <v>1490.74</v>
      </c>
      <c r="P108" s="20"/>
      <c r="Q108" s="19"/>
      <c r="R108" s="19">
        <v>39504.74</v>
      </c>
      <c r="S108" s="19">
        <v>39504.74</v>
      </c>
      <c r="T108" s="70">
        <v>42555</v>
      </c>
      <c r="U108" s="19">
        <f>SUM(Table14[[#This Row],[Amount Due with Indexation &amp; Interest]]-Table14[[#This Row],[Received Amount]])</f>
        <v>0</v>
      </c>
      <c r="V108" s="125" t="s">
        <v>1</v>
      </c>
      <c r="W108" s="126"/>
      <c r="X108" s="126"/>
      <c r="Y108" s="127"/>
      <c r="Z108" s="127"/>
      <c r="AA108" s="103"/>
      <c r="AB108" s="29"/>
      <c r="AC108" s="29"/>
      <c r="AD108" s="28"/>
      <c r="AE108" s="28"/>
      <c r="AF108" s="19"/>
      <c r="AG108" s="19">
        <v>39504.74</v>
      </c>
      <c r="AH108" s="20"/>
    </row>
    <row r="109" spans="1:34" ht="65.25" customHeight="1" x14ac:dyDescent="0.3">
      <c r="A109" s="102">
        <v>2014</v>
      </c>
      <c r="B109" s="103" t="s">
        <v>797</v>
      </c>
      <c r="C109" s="103" t="s">
        <v>503</v>
      </c>
      <c r="D109" s="103" t="s">
        <v>502</v>
      </c>
      <c r="E109" s="11">
        <v>41850</v>
      </c>
      <c r="F109" s="15" t="s">
        <v>25</v>
      </c>
      <c r="G109" s="1" t="s">
        <v>15</v>
      </c>
      <c r="H109" s="1" t="s">
        <v>796</v>
      </c>
      <c r="I109" s="1" t="s">
        <v>795</v>
      </c>
      <c r="J109" s="1" t="s">
        <v>230</v>
      </c>
      <c r="K109" s="1" t="s">
        <v>794</v>
      </c>
      <c r="L109" s="1" t="s">
        <v>17</v>
      </c>
      <c r="M109" s="1" t="s">
        <v>793</v>
      </c>
      <c r="N109" s="19">
        <v>40121</v>
      </c>
      <c r="O109" s="19">
        <v>1573.37</v>
      </c>
      <c r="P109" s="20"/>
      <c r="Q109" s="19"/>
      <c r="R109" s="19">
        <v>41694.370000000003</v>
      </c>
      <c r="S109" s="19">
        <v>41694.370000000003</v>
      </c>
      <c r="T109" s="20"/>
      <c r="U109" s="19">
        <f>SUM(Table14[[#This Row],[Amount Due with Indexation &amp; Interest]]-Table14[[#This Row],[Received Amount]])</f>
        <v>0</v>
      </c>
      <c r="V109" s="125" t="s">
        <v>542</v>
      </c>
      <c r="Z109" s="127"/>
      <c r="AB109" s="29"/>
      <c r="AC109" s="29"/>
      <c r="AD109" s="28">
        <v>41694.370000000003</v>
      </c>
      <c r="AE109" s="28"/>
      <c r="AF109" s="19"/>
      <c r="AG109" s="19">
        <v>0</v>
      </c>
      <c r="AH109" s="20"/>
    </row>
    <row r="110" spans="1:34" s="4" customFormat="1" ht="88.95" customHeight="1" x14ac:dyDescent="0.3">
      <c r="A110" s="102">
        <v>2013</v>
      </c>
      <c r="B110" s="103" t="s">
        <v>792</v>
      </c>
      <c r="C110" s="103" t="s">
        <v>429</v>
      </c>
      <c r="D110" s="103" t="s">
        <v>429</v>
      </c>
      <c r="E110" s="11">
        <v>41620</v>
      </c>
      <c r="F110" s="15" t="s">
        <v>16</v>
      </c>
      <c r="G110" s="11">
        <v>44308</v>
      </c>
      <c r="H110" s="1" t="s">
        <v>791</v>
      </c>
      <c r="I110" s="1" t="s">
        <v>790</v>
      </c>
      <c r="J110" s="1" t="s">
        <v>30</v>
      </c>
      <c r="K110" s="1" t="s">
        <v>789</v>
      </c>
      <c r="L110" s="1" t="s">
        <v>82</v>
      </c>
      <c r="M110" s="1" t="s">
        <v>788</v>
      </c>
      <c r="N110" s="19">
        <v>100000</v>
      </c>
      <c r="O110" s="19">
        <v>1871.8</v>
      </c>
      <c r="P110" s="20" t="s">
        <v>78</v>
      </c>
      <c r="Q110" s="19"/>
      <c r="R110" s="19">
        <v>101871.8</v>
      </c>
      <c r="S110" s="19">
        <v>101871.8</v>
      </c>
      <c r="T110" s="70">
        <v>42482</v>
      </c>
      <c r="U110" s="19">
        <f>SUM(Table14[[#This Row],[Amount Due with Indexation &amp; Interest]]-Table14[[#This Row],[Received Amount]])</f>
        <v>0</v>
      </c>
      <c r="V110" s="126" t="s">
        <v>1</v>
      </c>
      <c r="W110" s="126" t="s">
        <v>749</v>
      </c>
      <c r="X110" s="126" t="s">
        <v>298</v>
      </c>
      <c r="Y110" s="127" t="s">
        <v>39</v>
      </c>
      <c r="Z110" s="127" t="s">
        <v>81</v>
      </c>
      <c r="AA110" s="126" t="s">
        <v>748</v>
      </c>
      <c r="AB110" s="28">
        <v>6254</v>
      </c>
      <c r="AC110" s="28">
        <v>4035.27</v>
      </c>
      <c r="AD110" s="72">
        <v>85391</v>
      </c>
      <c r="AE110" s="72">
        <v>6000</v>
      </c>
      <c r="AF110" s="19">
        <v>191.53</v>
      </c>
      <c r="AG110" s="19"/>
      <c r="AH110" s="70"/>
    </row>
    <row r="111" spans="1:34" s="4" customFormat="1" ht="65.25" customHeight="1" x14ac:dyDescent="0.3">
      <c r="A111" s="102">
        <v>2017</v>
      </c>
      <c r="B111" s="103" t="s">
        <v>783</v>
      </c>
      <c r="C111" s="103" t="s">
        <v>211</v>
      </c>
      <c r="D111" s="103" t="s">
        <v>211</v>
      </c>
      <c r="E111" s="11">
        <v>42782</v>
      </c>
      <c r="F111" s="15" t="s">
        <v>25</v>
      </c>
      <c r="G111" s="1" t="s">
        <v>15</v>
      </c>
      <c r="H111" s="1" t="s">
        <v>782</v>
      </c>
      <c r="I111" s="1" t="s">
        <v>781</v>
      </c>
      <c r="J111" s="1" t="s">
        <v>230</v>
      </c>
      <c r="K111" s="1" t="s">
        <v>787</v>
      </c>
      <c r="L111" s="1" t="s">
        <v>97</v>
      </c>
      <c r="M111" s="1" t="s">
        <v>104</v>
      </c>
      <c r="N111" s="19">
        <v>132319.79999999999</v>
      </c>
      <c r="O111" s="19"/>
      <c r="P111" s="20"/>
      <c r="Q111" s="19"/>
      <c r="R111" s="19">
        <v>132319.79999999999</v>
      </c>
      <c r="S111" s="19"/>
      <c r="T111" s="20"/>
      <c r="U111" s="19">
        <f>SUM(Table14[[#This Row],[Amount Due with Indexation &amp; Interest]]-Table14[[#This Row],[Received Amount]])</f>
        <v>132319.79999999999</v>
      </c>
      <c r="V111" s="125"/>
      <c r="W111" s="126"/>
      <c r="X111" s="126"/>
      <c r="Y111" s="127"/>
      <c r="Z111" s="127"/>
      <c r="AA111" s="103"/>
      <c r="AB111" s="29"/>
      <c r="AC111" s="29"/>
      <c r="AD111" s="28"/>
      <c r="AE111" s="28"/>
      <c r="AF111" s="19"/>
      <c r="AG111" s="19"/>
      <c r="AH111" s="20"/>
    </row>
    <row r="112" spans="1:34" s="4" customFormat="1" ht="65.25" customHeight="1" x14ac:dyDescent="0.3">
      <c r="A112" s="102">
        <v>2017</v>
      </c>
      <c r="B112" s="103" t="s">
        <v>783</v>
      </c>
      <c r="C112" s="103" t="s">
        <v>211</v>
      </c>
      <c r="D112" s="103" t="s">
        <v>211</v>
      </c>
      <c r="E112" s="11">
        <v>42782</v>
      </c>
      <c r="F112" s="15" t="s">
        <v>25</v>
      </c>
      <c r="G112" s="1" t="s">
        <v>15</v>
      </c>
      <c r="H112" s="1" t="s">
        <v>782</v>
      </c>
      <c r="I112" s="1" t="s">
        <v>781</v>
      </c>
      <c r="J112" s="1" t="s">
        <v>117</v>
      </c>
      <c r="K112" s="1" t="s">
        <v>786</v>
      </c>
      <c r="L112" s="1" t="s">
        <v>211</v>
      </c>
      <c r="M112" s="1" t="s">
        <v>328</v>
      </c>
      <c r="N112" s="19"/>
      <c r="O112" s="19"/>
      <c r="P112" s="20"/>
      <c r="Q112" s="19"/>
      <c r="R112" s="19"/>
      <c r="S112" s="19"/>
      <c r="T112" s="20"/>
      <c r="U112" s="19">
        <f>SUM(Table14[[#This Row],[Amount Due with Indexation &amp; Interest]]-Table14[[#This Row],[Received Amount]])</f>
        <v>0</v>
      </c>
      <c r="V112" s="125"/>
      <c r="W112" s="126"/>
      <c r="X112" s="126"/>
      <c r="Y112" s="127"/>
      <c r="Z112" s="127"/>
      <c r="AA112" s="103"/>
      <c r="AB112" s="29"/>
      <c r="AC112" s="29"/>
      <c r="AD112" s="28"/>
      <c r="AE112" s="28"/>
      <c r="AF112" s="19"/>
      <c r="AG112" s="19"/>
      <c r="AH112" s="20"/>
    </row>
    <row r="113" spans="1:34" s="4" customFormat="1" ht="65.25" customHeight="1" x14ac:dyDescent="0.3">
      <c r="A113" s="102">
        <v>2017</v>
      </c>
      <c r="B113" s="103" t="s">
        <v>783</v>
      </c>
      <c r="C113" s="103" t="s">
        <v>211</v>
      </c>
      <c r="D113" s="103" t="s">
        <v>211</v>
      </c>
      <c r="E113" s="11">
        <v>42782</v>
      </c>
      <c r="F113" s="15" t="s">
        <v>25</v>
      </c>
      <c r="G113" s="1" t="s">
        <v>15</v>
      </c>
      <c r="H113" s="1" t="s">
        <v>782</v>
      </c>
      <c r="I113" s="1" t="s">
        <v>781</v>
      </c>
      <c r="J113" s="1" t="s">
        <v>91</v>
      </c>
      <c r="K113" s="1" t="s">
        <v>785</v>
      </c>
      <c r="L113" s="1" t="s">
        <v>97</v>
      </c>
      <c r="M113" s="1" t="s">
        <v>784</v>
      </c>
      <c r="N113" s="19"/>
      <c r="O113" s="19"/>
      <c r="P113" s="20"/>
      <c r="Q113" s="19"/>
      <c r="R113" s="19"/>
      <c r="S113" s="19"/>
      <c r="T113" s="20"/>
      <c r="U113" s="19">
        <f>SUM(Table14[[#This Row],[Amount Due with Indexation &amp; Interest]]-Table14[[#This Row],[Received Amount]])</f>
        <v>0</v>
      </c>
      <c r="V113" s="131"/>
      <c r="W113" s="126"/>
      <c r="X113" s="126"/>
      <c r="Y113" s="127"/>
      <c r="Z113" s="127"/>
      <c r="AA113" s="103"/>
      <c r="AB113" s="29"/>
      <c r="AC113" s="29"/>
      <c r="AD113" s="28"/>
      <c r="AE113" s="28"/>
      <c r="AF113" s="19"/>
      <c r="AG113" s="19"/>
      <c r="AH113" s="20"/>
    </row>
    <row r="114" spans="1:34" s="4" customFormat="1" ht="65.25" customHeight="1" x14ac:dyDescent="0.3">
      <c r="A114" s="102">
        <v>2017</v>
      </c>
      <c r="B114" s="103" t="s">
        <v>783</v>
      </c>
      <c r="C114" s="103" t="s">
        <v>211</v>
      </c>
      <c r="D114" s="103" t="s">
        <v>211</v>
      </c>
      <c r="E114" s="11">
        <v>42782</v>
      </c>
      <c r="F114" s="15" t="s">
        <v>25</v>
      </c>
      <c r="G114" s="1" t="s">
        <v>15</v>
      </c>
      <c r="H114" s="1" t="s">
        <v>782</v>
      </c>
      <c r="I114" s="1" t="s">
        <v>781</v>
      </c>
      <c r="J114" s="1" t="s">
        <v>101</v>
      </c>
      <c r="K114" s="1" t="s">
        <v>329</v>
      </c>
      <c r="L114" s="1" t="s">
        <v>97</v>
      </c>
      <c r="M114" s="1" t="s">
        <v>328</v>
      </c>
      <c r="N114" s="19"/>
      <c r="O114" s="19"/>
      <c r="P114" s="20"/>
      <c r="Q114" s="19"/>
      <c r="R114" s="19"/>
      <c r="S114" s="19"/>
      <c r="T114" s="20"/>
      <c r="U114" s="19">
        <f>SUM(Table14[[#This Row],[Amount Due with Indexation &amp; Interest]]-Table14[[#This Row],[Received Amount]])</f>
        <v>0</v>
      </c>
      <c r="V114" s="125"/>
      <c r="W114" s="126"/>
      <c r="X114" s="126"/>
      <c r="Y114" s="127"/>
      <c r="Z114" s="127"/>
      <c r="AA114" s="103"/>
      <c r="AB114" s="29"/>
      <c r="AC114" s="29"/>
      <c r="AD114" s="28"/>
      <c r="AE114" s="28"/>
      <c r="AF114" s="19"/>
      <c r="AG114" s="19"/>
      <c r="AH114" s="20"/>
    </row>
    <row r="115" spans="1:34" ht="65.25" customHeight="1" x14ac:dyDescent="0.3">
      <c r="A115" s="102">
        <v>2017</v>
      </c>
      <c r="B115" s="103" t="s">
        <v>783</v>
      </c>
      <c r="C115" s="103" t="s">
        <v>211</v>
      </c>
      <c r="D115" s="103" t="s">
        <v>211</v>
      </c>
      <c r="E115" s="11">
        <v>42782</v>
      </c>
      <c r="F115" s="15" t="s">
        <v>25</v>
      </c>
      <c r="G115" s="1" t="s">
        <v>15</v>
      </c>
      <c r="H115" s="1" t="s">
        <v>782</v>
      </c>
      <c r="I115" s="1" t="s">
        <v>781</v>
      </c>
      <c r="J115" s="1" t="s">
        <v>30</v>
      </c>
      <c r="K115" s="1" t="s">
        <v>599</v>
      </c>
      <c r="L115" s="1" t="s">
        <v>97</v>
      </c>
      <c r="M115" s="1" t="s">
        <v>780</v>
      </c>
      <c r="N115" s="19"/>
      <c r="O115" s="19"/>
      <c r="P115" s="20"/>
      <c r="Q115" s="19"/>
      <c r="R115" s="19"/>
      <c r="S115" s="19"/>
      <c r="T115" s="20"/>
      <c r="U115" s="19">
        <f>SUM(Table14[[#This Row],[Amount Due with Indexation &amp; Interest]]-Table14[[#This Row],[Received Amount]])</f>
        <v>0</v>
      </c>
      <c r="V115" s="131"/>
      <c r="Z115" s="127"/>
      <c r="AB115" s="29"/>
      <c r="AC115" s="29"/>
      <c r="AD115" s="28"/>
      <c r="AE115" s="28"/>
      <c r="AF115" s="19"/>
      <c r="AG115" s="19"/>
      <c r="AH115" s="20"/>
    </row>
    <row r="116" spans="1:34" ht="65.25" customHeight="1" x14ac:dyDescent="0.3">
      <c r="A116" s="102">
        <v>2017</v>
      </c>
      <c r="B116" s="103" t="s">
        <v>776</v>
      </c>
      <c r="C116" s="103" t="s">
        <v>33</v>
      </c>
      <c r="D116" s="103" t="s">
        <v>33</v>
      </c>
      <c r="E116" s="11">
        <v>42870</v>
      </c>
      <c r="F116" s="15" t="s">
        <v>16</v>
      </c>
      <c r="G116" s="1" t="s">
        <v>15</v>
      </c>
      <c r="H116" s="1" t="s">
        <v>779</v>
      </c>
      <c r="I116" s="1" t="s">
        <v>774</v>
      </c>
      <c r="J116" s="1" t="s">
        <v>91</v>
      </c>
      <c r="K116" s="1" t="s">
        <v>778</v>
      </c>
      <c r="L116" s="1" t="s">
        <v>97</v>
      </c>
      <c r="M116" s="1" t="s">
        <v>777</v>
      </c>
      <c r="N116" s="19"/>
      <c r="O116" s="19"/>
      <c r="P116" s="20"/>
      <c r="Q116" s="19"/>
      <c r="R116" s="19"/>
      <c r="S116" s="19"/>
      <c r="T116" s="20"/>
      <c r="U116" s="19">
        <f>SUM(Table14[[#This Row],[Amount Due with Indexation &amp; Interest]]-Table14[[#This Row],[Received Amount]])</f>
        <v>0</v>
      </c>
      <c r="V116" s="131"/>
      <c r="Z116" s="127"/>
      <c r="AB116" s="29"/>
      <c r="AC116" s="29"/>
      <c r="AD116" s="28"/>
      <c r="AE116" s="28"/>
      <c r="AF116" s="19"/>
      <c r="AG116" s="19"/>
      <c r="AH116" s="20"/>
    </row>
    <row r="117" spans="1:34" ht="65.25" customHeight="1" x14ac:dyDescent="0.3">
      <c r="A117" s="102">
        <v>2017</v>
      </c>
      <c r="B117" s="103" t="s">
        <v>776</v>
      </c>
      <c r="C117" s="103" t="s">
        <v>33</v>
      </c>
      <c r="D117" s="103" t="s">
        <v>33</v>
      </c>
      <c r="E117" s="11">
        <v>42870</v>
      </c>
      <c r="F117" s="15" t="s">
        <v>16</v>
      </c>
      <c r="G117" s="1" t="s">
        <v>15</v>
      </c>
      <c r="H117" s="1" t="s">
        <v>775</v>
      </c>
      <c r="I117" s="1" t="s">
        <v>774</v>
      </c>
      <c r="J117" s="1" t="s">
        <v>30</v>
      </c>
      <c r="K117" s="1" t="s">
        <v>374</v>
      </c>
      <c r="L117" s="1" t="s">
        <v>97</v>
      </c>
      <c r="M117" s="1" t="s">
        <v>773</v>
      </c>
      <c r="N117" s="19"/>
      <c r="O117" s="19"/>
      <c r="P117" s="20"/>
      <c r="Q117" s="19"/>
      <c r="R117" s="19"/>
      <c r="S117" s="19"/>
      <c r="T117" s="20"/>
      <c r="U117" s="19">
        <f>SUM(Table14[[#This Row],[Amount Due with Indexation &amp; Interest]]-Table14[[#This Row],[Received Amount]])</f>
        <v>0</v>
      </c>
      <c r="V117" s="131"/>
      <c r="Z117" s="127"/>
      <c r="AB117" s="29"/>
      <c r="AC117" s="29"/>
      <c r="AD117" s="28"/>
      <c r="AE117" s="28"/>
      <c r="AF117" s="19"/>
      <c r="AG117" s="19"/>
      <c r="AH117" s="20"/>
    </row>
    <row r="118" spans="1:34" ht="65.25" customHeight="1" x14ac:dyDescent="0.3">
      <c r="A118" s="102">
        <v>2016</v>
      </c>
      <c r="B118" s="103" t="s">
        <v>772</v>
      </c>
      <c r="C118" s="103" t="s">
        <v>382</v>
      </c>
      <c r="D118" s="103" t="s">
        <v>382</v>
      </c>
      <c r="E118" s="11">
        <v>42695</v>
      </c>
      <c r="F118" s="15" t="s">
        <v>25</v>
      </c>
      <c r="G118" s="1" t="s">
        <v>15</v>
      </c>
      <c r="H118" s="1" t="s">
        <v>771</v>
      </c>
      <c r="I118" s="1" t="s">
        <v>770</v>
      </c>
      <c r="J118" s="1" t="s">
        <v>12</v>
      </c>
      <c r="K118" s="1" t="s">
        <v>769</v>
      </c>
      <c r="L118" s="1" t="s">
        <v>97</v>
      </c>
      <c r="M118" s="1" t="s">
        <v>428</v>
      </c>
      <c r="N118" s="19"/>
      <c r="O118" s="19"/>
      <c r="P118" s="20"/>
      <c r="Q118" s="19"/>
      <c r="R118" s="19"/>
      <c r="S118" s="19"/>
      <c r="T118" s="20"/>
      <c r="U118" s="19">
        <f>SUM(Table14[[#This Row],[Amount Due with Indexation &amp; Interest]]-Table14[[#This Row],[Received Amount]])</f>
        <v>0</v>
      </c>
      <c r="V118" s="131"/>
      <c r="Z118" s="127"/>
      <c r="AB118" s="29"/>
      <c r="AC118" s="29"/>
      <c r="AD118" s="28"/>
      <c r="AE118" s="28"/>
      <c r="AF118" s="19"/>
      <c r="AG118" s="19"/>
      <c r="AH118" s="20"/>
    </row>
    <row r="119" spans="1:34" ht="65.25" customHeight="1" x14ac:dyDescent="0.3">
      <c r="A119" s="106">
        <v>2017</v>
      </c>
      <c r="B119" s="107" t="s">
        <v>768</v>
      </c>
      <c r="C119" s="107" t="s">
        <v>429</v>
      </c>
      <c r="D119" s="107" t="s">
        <v>429</v>
      </c>
      <c r="E119" s="11">
        <v>42773</v>
      </c>
      <c r="F119" s="15" t="s">
        <v>25</v>
      </c>
      <c r="G119" s="1" t="s">
        <v>15</v>
      </c>
      <c r="H119" s="1" t="s">
        <v>767</v>
      </c>
      <c r="I119" s="1" t="s">
        <v>766</v>
      </c>
      <c r="J119" s="1" t="s">
        <v>30</v>
      </c>
      <c r="K119" s="1" t="s">
        <v>374</v>
      </c>
      <c r="L119" s="1" t="s">
        <v>97</v>
      </c>
      <c r="M119" s="1" t="s">
        <v>765</v>
      </c>
      <c r="N119" s="19"/>
      <c r="O119" s="19"/>
      <c r="P119" s="20"/>
      <c r="Q119" s="19"/>
      <c r="R119" s="19"/>
      <c r="S119" s="19"/>
      <c r="T119" s="20"/>
      <c r="U119" s="19">
        <f>SUM(Table14[[#This Row],[Amount Due with Indexation &amp; Interest]]-Table14[[#This Row],[Received Amount]])</f>
        <v>0</v>
      </c>
      <c r="V119" s="131"/>
      <c r="Z119" s="127"/>
      <c r="AB119" s="29"/>
      <c r="AC119" s="29"/>
      <c r="AD119" s="28"/>
      <c r="AE119" s="28"/>
      <c r="AF119" s="19"/>
      <c r="AG119" s="19"/>
      <c r="AH119" s="20"/>
    </row>
    <row r="120" spans="1:34" ht="65.25" customHeight="1" x14ac:dyDescent="0.3">
      <c r="A120" s="102">
        <v>2015</v>
      </c>
      <c r="B120" s="103" t="s">
        <v>761</v>
      </c>
      <c r="C120" s="103" t="s">
        <v>382</v>
      </c>
      <c r="D120" s="103" t="s">
        <v>381</v>
      </c>
      <c r="E120" s="11">
        <v>42289</v>
      </c>
      <c r="F120" s="15" t="s">
        <v>16</v>
      </c>
      <c r="G120" s="1" t="s">
        <v>15</v>
      </c>
      <c r="H120" s="1" t="s">
        <v>760</v>
      </c>
      <c r="I120" s="1" t="s">
        <v>759</v>
      </c>
      <c r="J120" s="1" t="s">
        <v>30</v>
      </c>
      <c r="K120" s="1" t="s">
        <v>374</v>
      </c>
      <c r="L120" s="1" t="s">
        <v>97</v>
      </c>
      <c r="M120" s="1" t="s">
        <v>764</v>
      </c>
      <c r="N120" s="19"/>
      <c r="O120" s="19"/>
      <c r="P120" s="20"/>
      <c r="Q120" s="19"/>
      <c r="R120" s="19"/>
      <c r="S120" s="19"/>
      <c r="T120" s="20"/>
      <c r="U120" s="19">
        <f>SUM(Table14[[#This Row],[Amount Due with Indexation &amp; Interest]]-Table14[[#This Row],[Received Amount]])</f>
        <v>0</v>
      </c>
      <c r="V120" s="131"/>
      <c r="Z120" s="127"/>
      <c r="AB120" s="29"/>
      <c r="AC120" s="29"/>
      <c r="AD120" s="28"/>
      <c r="AE120" s="28"/>
      <c r="AF120" s="19"/>
      <c r="AG120" s="19"/>
      <c r="AH120" s="20"/>
    </row>
    <row r="121" spans="1:34" ht="65.25" customHeight="1" x14ac:dyDescent="0.3">
      <c r="A121" s="102">
        <v>2015</v>
      </c>
      <c r="B121" s="103" t="s">
        <v>761</v>
      </c>
      <c r="C121" s="103" t="s">
        <v>382</v>
      </c>
      <c r="D121" s="103" t="s">
        <v>381</v>
      </c>
      <c r="E121" s="11">
        <v>42289</v>
      </c>
      <c r="F121" s="15" t="s">
        <v>16</v>
      </c>
      <c r="G121" s="31">
        <v>46965</v>
      </c>
      <c r="H121" s="1" t="s">
        <v>760</v>
      </c>
      <c r="I121" s="1" t="s">
        <v>759</v>
      </c>
      <c r="J121" s="1" t="s">
        <v>22</v>
      </c>
      <c r="K121" s="1" t="s">
        <v>763</v>
      </c>
      <c r="L121" s="1" t="s">
        <v>476</v>
      </c>
      <c r="M121" s="1" t="s">
        <v>60</v>
      </c>
      <c r="N121" s="19">
        <v>16800</v>
      </c>
      <c r="O121" s="19">
        <v>7434.25</v>
      </c>
      <c r="P121" s="20" t="s">
        <v>78</v>
      </c>
      <c r="Q121" s="19"/>
      <c r="R121" s="19">
        <v>24234.25</v>
      </c>
      <c r="S121" s="19">
        <v>24234.25</v>
      </c>
      <c r="T121" s="35">
        <v>45138</v>
      </c>
      <c r="U121" s="19">
        <v>24234.25</v>
      </c>
      <c r="V121" s="126" t="s">
        <v>81</v>
      </c>
      <c r="Z121" s="127"/>
      <c r="AB121" s="29"/>
      <c r="AC121" s="29"/>
      <c r="AD121" s="28"/>
      <c r="AE121" s="28"/>
      <c r="AF121" s="19">
        <v>24234.25</v>
      </c>
      <c r="AG121" s="19"/>
      <c r="AH121" s="20"/>
    </row>
    <row r="122" spans="1:34" ht="103.95" customHeight="1" x14ac:dyDescent="0.3">
      <c r="A122" s="102">
        <v>2015</v>
      </c>
      <c r="B122" s="103" t="s">
        <v>761</v>
      </c>
      <c r="C122" s="103" t="s">
        <v>382</v>
      </c>
      <c r="D122" s="103" t="s">
        <v>381</v>
      </c>
      <c r="E122" s="11">
        <v>42289</v>
      </c>
      <c r="F122" s="15" t="s">
        <v>16</v>
      </c>
      <c r="G122" s="1" t="s">
        <v>15</v>
      </c>
      <c r="H122" s="1" t="s">
        <v>760</v>
      </c>
      <c r="I122" s="1" t="s">
        <v>759</v>
      </c>
      <c r="J122" s="1" t="s">
        <v>117</v>
      </c>
      <c r="K122" s="1" t="s">
        <v>762</v>
      </c>
      <c r="L122" s="1" t="s">
        <v>382</v>
      </c>
      <c r="M122" s="1" t="s">
        <v>60</v>
      </c>
      <c r="N122" s="19"/>
      <c r="O122" s="19"/>
      <c r="P122" s="20"/>
      <c r="Q122" s="19"/>
      <c r="R122" s="19"/>
      <c r="S122" s="19"/>
      <c r="T122" s="20"/>
      <c r="U122" s="19">
        <f>SUM(Table14[[#This Row],[Amount Due with Indexation &amp; Interest]]-Table14[[#This Row],[Received Amount]])</f>
        <v>0</v>
      </c>
      <c r="Z122" s="127"/>
      <c r="AB122" s="29"/>
      <c r="AC122" s="29"/>
      <c r="AD122" s="28"/>
      <c r="AE122" s="28"/>
      <c r="AF122" s="19"/>
      <c r="AG122" s="19"/>
      <c r="AH122" s="20"/>
    </row>
    <row r="123" spans="1:34" ht="65.25" customHeight="1" x14ac:dyDescent="0.3">
      <c r="A123" s="102">
        <v>2015</v>
      </c>
      <c r="B123" s="103" t="s">
        <v>761</v>
      </c>
      <c r="C123" s="103" t="s">
        <v>382</v>
      </c>
      <c r="D123" s="103" t="s">
        <v>381</v>
      </c>
      <c r="E123" s="11">
        <v>42289</v>
      </c>
      <c r="F123" s="15" t="s">
        <v>16</v>
      </c>
      <c r="G123" s="1" t="s">
        <v>15</v>
      </c>
      <c r="H123" s="1" t="s">
        <v>760</v>
      </c>
      <c r="I123" s="1" t="s">
        <v>759</v>
      </c>
      <c r="J123" s="1" t="s">
        <v>91</v>
      </c>
      <c r="K123" s="1" t="s">
        <v>758</v>
      </c>
      <c r="L123" s="1" t="s">
        <v>97</v>
      </c>
      <c r="M123" s="1" t="s">
        <v>757</v>
      </c>
      <c r="N123" s="19"/>
      <c r="O123" s="19"/>
      <c r="P123" s="20"/>
      <c r="Q123" s="19"/>
      <c r="R123" s="19"/>
      <c r="S123" s="19"/>
      <c r="T123" s="20"/>
      <c r="U123" s="19">
        <f>SUM(Table14[[#This Row],[Amount Due with Indexation &amp; Interest]]-Table14[[#This Row],[Received Amount]])</f>
        <v>0</v>
      </c>
      <c r="V123" s="131"/>
      <c r="Z123" s="127"/>
      <c r="AB123" s="29"/>
      <c r="AC123" s="29"/>
      <c r="AD123" s="28"/>
      <c r="AE123" s="28"/>
      <c r="AF123" s="19"/>
      <c r="AG123" s="19"/>
      <c r="AH123" s="20"/>
    </row>
    <row r="124" spans="1:34" ht="96.6" customHeight="1" x14ac:dyDescent="0.3">
      <c r="A124" s="102">
        <v>2015</v>
      </c>
      <c r="B124" s="103" t="s">
        <v>756</v>
      </c>
      <c r="C124" s="103" t="s">
        <v>95</v>
      </c>
      <c r="D124" s="103" t="s">
        <v>755</v>
      </c>
      <c r="E124" s="11">
        <v>42321</v>
      </c>
      <c r="F124" s="15" t="s">
        <v>25</v>
      </c>
      <c r="G124" s="31">
        <v>46379</v>
      </c>
      <c r="H124" s="1" t="s">
        <v>754</v>
      </c>
      <c r="I124" s="1" t="s">
        <v>753</v>
      </c>
      <c r="J124" s="1" t="s">
        <v>30</v>
      </c>
      <c r="K124" s="1" t="s">
        <v>750</v>
      </c>
      <c r="L124" s="1" t="s">
        <v>82</v>
      </c>
      <c r="M124" s="1" t="s">
        <v>752</v>
      </c>
      <c r="N124" s="19">
        <v>39000</v>
      </c>
      <c r="O124" s="19">
        <v>5850</v>
      </c>
      <c r="P124" s="20" t="s">
        <v>751</v>
      </c>
      <c r="Q124" s="19"/>
      <c r="R124" s="19">
        <v>44850</v>
      </c>
      <c r="S124" s="19">
        <v>44850</v>
      </c>
      <c r="T124" s="35">
        <v>44553</v>
      </c>
      <c r="U124" s="19">
        <f>SUM(Table14[[#This Row],[Amount Due with Indexation &amp; Interest]]-Table14[[#This Row],[Received Amount]])</f>
        <v>0</v>
      </c>
      <c r="V124" s="126" t="s">
        <v>298</v>
      </c>
      <c r="Z124" s="127" t="s">
        <v>81</v>
      </c>
      <c r="AB124" s="29"/>
      <c r="AC124" s="29"/>
      <c r="AD124" s="28">
        <v>2100</v>
      </c>
      <c r="AE124" s="28"/>
      <c r="AF124" s="21">
        <v>42750</v>
      </c>
      <c r="AG124" s="19"/>
      <c r="AH124" s="20"/>
    </row>
    <row r="125" spans="1:34" ht="65.25" customHeight="1" x14ac:dyDescent="0.3">
      <c r="A125" s="102">
        <v>2013</v>
      </c>
      <c r="B125" s="103" t="s">
        <v>747</v>
      </c>
      <c r="C125" s="103" t="s">
        <v>743</v>
      </c>
      <c r="D125" s="103" t="s">
        <v>629</v>
      </c>
      <c r="E125" s="11">
        <v>41613</v>
      </c>
      <c r="F125" s="15" t="s">
        <v>25</v>
      </c>
      <c r="G125" s="31">
        <v>44321</v>
      </c>
      <c r="H125" s="1" t="s">
        <v>746</v>
      </c>
      <c r="I125" s="1" t="s">
        <v>745</v>
      </c>
      <c r="J125" s="1" t="s">
        <v>30</v>
      </c>
      <c r="K125" s="1" t="s">
        <v>750</v>
      </c>
      <c r="L125" s="1" t="s">
        <v>82</v>
      </c>
      <c r="M125" s="1" t="s">
        <v>428</v>
      </c>
      <c r="N125" s="19">
        <v>84000</v>
      </c>
      <c r="O125" s="19">
        <v>2188</v>
      </c>
      <c r="P125" s="20" t="s">
        <v>78</v>
      </c>
      <c r="Q125" s="19"/>
      <c r="R125" s="19">
        <v>86188</v>
      </c>
      <c r="S125" s="19">
        <v>86188</v>
      </c>
      <c r="T125" s="70">
        <v>42495</v>
      </c>
      <c r="U125" s="19">
        <f>SUM(Table14[[#This Row],[Amount Due with Indexation &amp; Interest]]-Table14[[#This Row],[Received Amount]])</f>
        <v>0</v>
      </c>
      <c r="V125" s="126" t="s">
        <v>1</v>
      </c>
      <c r="W125" s="126" t="s">
        <v>749</v>
      </c>
      <c r="Y125" s="127" t="s">
        <v>39</v>
      </c>
      <c r="Z125" s="127" t="s">
        <v>81</v>
      </c>
      <c r="AA125" s="137" t="s">
        <v>748</v>
      </c>
      <c r="AB125" s="28">
        <v>3000</v>
      </c>
      <c r="AC125" s="28">
        <v>0</v>
      </c>
      <c r="AD125" s="28">
        <v>45351.25</v>
      </c>
      <c r="AE125" s="28">
        <v>37836</v>
      </c>
      <c r="AF125" s="19">
        <v>0.75</v>
      </c>
      <c r="AG125" s="19"/>
      <c r="AH125" s="70"/>
    </row>
    <row r="126" spans="1:34" ht="76.2" customHeight="1" x14ac:dyDescent="0.3">
      <c r="A126" s="102">
        <v>2013</v>
      </c>
      <c r="B126" s="103" t="s">
        <v>747</v>
      </c>
      <c r="C126" s="103" t="s">
        <v>743</v>
      </c>
      <c r="D126" s="103" t="s">
        <v>629</v>
      </c>
      <c r="E126" s="11">
        <v>41613</v>
      </c>
      <c r="F126" s="15" t="s">
        <v>25</v>
      </c>
      <c r="G126" s="1">
        <v>10</v>
      </c>
      <c r="H126" s="1" t="s">
        <v>746</v>
      </c>
      <c r="I126" s="1" t="s">
        <v>745</v>
      </c>
      <c r="J126" s="1" t="s">
        <v>66</v>
      </c>
      <c r="K126" s="1" t="s">
        <v>744</v>
      </c>
      <c r="L126" s="1" t="s">
        <v>743</v>
      </c>
      <c r="M126" s="1" t="s">
        <v>428</v>
      </c>
      <c r="N126" s="19">
        <v>45637</v>
      </c>
      <c r="O126" s="19">
        <v>8113.24</v>
      </c>
      <c r="P126" s="20"/>
      <c r="Q126" s="19"/>
      <c r="R126" s="19">
        <v>53750.239999999998</v>
      </c>
      <c r="S126" s="19">
        <v>53750.239999999998</v>
      </c>
      <c r="T126" s="70">
        <v>42552</v>
      </c>
      <c r="U126" s="19">
        <f>SUM(Table14[[#This Row],[Amount Due with Indexation &amp; Interest]]-Table14[[#This Row],[Received Amount]])</f>
        <v>0</v>
      </c>
      <c r="V126" s="125" t="s">
        <v>1</v>
      </c>
      <c r="Z126" s="127"/>
      <c r="AB126" s="29"/>
      <c r="AC126" s="29"/>
      <c r="AD126" s="28">
        <v>45133.36</v>
      </c>
      <c r="AE126" s="28"/>
      <c r="AF126" s="19"/>
      <c r="AG126" s="19">
        <v>8616.8799999999992</v>
      </c>
      <c r="AH126" s="20"/>
    </row>
    <row r="127" spans="1:34" ht="65.25" customHeight="1" x14ac:dyDescent="0.3">
      <c r="A127" s="102">
        <v>2015</v>
      </c>
      <c r="B127" s="103" t="s">
        <v>742</v>
      </c>
      <c r="C127" s="103" t="s">
        <v>503</v>
      </c>
      <c r="D127" s="103" t="s">
        <v>503</v>
      </c>
      <c r="E127" s="11">
        <v>42265</v>
      </c>
      <c r="F127" s="15" t="s">
        <v>16</v>
      </c>
      <c r="G127" s="1">
        <v>5</v>
      </c>
      <c r="H127" s="1" t="s">
        <v>741</v>
      </c>
      <c r="I127" s="1" t="s">
        <v>740</v>
      </c>
      <c r="J127" s="1" t="s">
        <v>117</v>
      </c>
      <c r="K127" s="1" t="s">
        <v>739</v>
      </c>
      <c r="L127" s="1" t="s">
        <v>674</v>
      </c>
      <c r="M127" s="1" t="s">
        <v>428</v>
      </c>
      <c r="N127" s="19">
        <v>20000</v>
      </c>
      <c r="O127" s="19">
        <v>1448.53</v>
      </c>
      <c r="P127" s="20" t="s">
        <v>738</v>
      </c>
      <c r="Q127" s="19"/>
      <c r="R127" s="19">
        <v>21448.53</v>
      </c>
      <c r="S127" s="19">
        <v>21448.53</v>
      </c>
      <c r="T127" s="70">
        <v>43342</v>
      </c>
      <c r="U127" s="19">
        <f>SUM(Table14[[#This Row],[Amount Due with Indexation &amp; Interest]]-Table14[[#This Row],[Received Amount]])</f>
        <v>0</v>
      </c>
      <c r="V127" s="126" t="s">
        <v>542</v>
      </c>
      <c r="Y127" s="127" t="s">
        <v>39</v>
      </c>
      <c r="Z127" s="127"/>
      <c r="AA127" s="129">
        <v>44852</v>
      </c>
      <c r="AB127" s="39"/>
      <c r="AC127" s="39"/>
      <c r="AD127" s="28">
        <v>21448.53</v>
      </c>
      <c r="AE127" s="28"/>
      <c r="AF127" s="19"/>
      <c r="AG127" s="19">
        <v>21448.53</v>
      </c>
      <c r="AH127" s="70"/>
    </row>
    <row r="128" spans="1:34" ht="65.25" customHeight="1" x14ac:dyDescent="0.3">
      <c r="A128" s="102">
        <v>2013</v>
      </c>
      <c r="B128" s="103" t="s">
        <v>737</v>
      </c>
      <c r="C128" s="103" t="s">
        <v>476</v>
      </c>
      <c r="D128" s="103" t="s">
        <v>476</v>
      </c>
      <c r="E128" s="11">
        <v>41614</v>
      </c>
      <c r="F128" s="15" t="s">
        <v>16</v>
      </c>
      <c r="G128" s="1" t="s">
        <v>15</v>
      </c>
      <c r="H128" s="1" t="s">
        <v>736</v>
      </c>
      <c r="I128" s="1" t="s">
        <v>735</v>
      </c>
      <c r="J128" s="1" t="s">
        <v>22</v>
      </c>
      <c r="K128" s="1" t="s">
        <v>734</v>
      </c>
      <c r="L128" s="1" t="s">
        <v>733</v>
      </c>
      <c r="M128" s="1" t="s">
        <v>60</v>
      </c>
      <c r="N128" s="19"/>
      <c r="O128" s="19"/>
      <c r="P128" s="20"/>
      <c r="Q128" s="19"/>
      <c r="R128" s="19"/>
      <c r="S128" s="19"/>
      <c r="T128" s="20"/>
      <c r="U128" s="19"/>
      <c r="V128" s="126"/>
      <c r="Z128" s="127"/>
      <c r="AB128" s="29"/>
      <c r="AC128" s="29"/>
      <c r="AD128" s="28"/>
      <c r="AE128" s="28"/>
      <c r="AF128" s="19"/>
      <c r="AG128" s="19"/>
      <c r="AH128" s="20"/>
    </row>
    <row r="129" spans="1:34" ht="65.25" customHeight="1" x14ac:dyDescent="0.3">
      <c r="A129" s="102">
        <v>2009</v>
      </c>
      <c r="B129" s="103" t="s">
        <v>729</v>
      </c>
      <c r="C129" s="103" t="s">
        <v>476</v>
      </c>
      <c r="D129" s="103" t="s">
        <v>476</v>
      </c>
      <c r="E129" s="11">
        <v>39909</v>
      </c>
      <c r="F129" s="15" t="s">
        <v>16</v>
      </c>
      <c r="G129" s="11">
        <v>42905</v>
      </c>
      <c r="H129" s="1" t="s">
        <v>728</v>
      </c>
      <c r="I129" s="1" t="s">
        <v>727</v>
      </c>
      <c r="J129" s="1" t="s">
        <v>732</v>
      </c>
      <c r="K129" s="1" t="s">
        <v>731</v>
      </c>
      <c r="L129" s="1" t="s">
        <v>476</v>
      </c>
      <c r="M129" s="1" t="s">
        <v>730</v>
      </c>
      <c r="N129" s="19">
        <v>85375</v>
      </c>
      <c r="O129" s="19"/>
      <c r="P129" s="20"/>
      <c r="Q129" s="19"/>
      <c r="R129" s="19">
        <v>85375</v>
      </c>
      <c r="S129" s="19">
        <v>85375</v>
      </c>
      <c r="T129" s="70">
        <v>41079</v>
      </c>
      <c r="U129" s="19">
        <f>SUM(Table14[[#This Row],[Amount Due with Indexation &amp; Interest]]-Table14[[#This Row],[Received Amount]])</f>
        <v>0</v>
      </c>
      <c r="V129" s="126" t="s">
        <v>685</v>
      </c>
      <c r="Y129" s="127" t="s">
        <v>554</v>
      </c>
      <c r="Z129" s="127"/>
      <c r="AA129" s="141">
        <v>2016</v>
      </c>
      <c r="AB129" s="71"/>
      <c r="AC129" s="71"/>
      <c r="AD129" s="28">
        <v>85375</v>
      </c>
      <c r="AE129" s="28"/>
      <c r="AF129" s="19"/>
      <c r="AG129" s="19"/>
      <c r="AH129" s="20"/>
    </row>
    <row r="130" spans="1:34" ht="65.25" customHeight="1" x14ac:dyDescent="0.3">
      <c r="A130" s="102">
        <v>2009</v>
      </c>
      <c r="B130" s="103" t="s">
        <v>729</v>
      </c>
      <c r="C130" s="103" t="s">
        <v>476</v>
      </c>
      <c r="D130" s="103" t="s">
        <v>476</v>
      </c>
      <c r="E130" s="11">
        <v>39910</v>
      </c>
      <c r="F130" s="15" t="s">
        <v>16</v>
      </c>
      <c r="G130" s="1" t="s">
        <v>15</v>
      </c>
      <c r="H130" s="1" t="s">
        <v>728</v>
      </c>
      <c r="I130" s="1" t="s">
        <v>727</v>
      </c>
      <c r="J130" s="1" t="s">
        <v>30</v>
      </c>
      <c r="K130" s="1" t="s">
        <v>374</v>
      </c>
      <c r="L130" s="1" t="s">
        <v>97</v>
      </c>
      <c r="M130" s="1" t="s">
        <v>726</v>
      </c>
      <c r="N130" s="19"/>
      <c r="O130" s="19"/>
      <c r="P130" s="20"/>
      <c r="Q130" s="19"/>
      <c r="R130" s="19"/>
      <c r="S130" s="19"/>
      <c r="T130" s="20"/>
      <c r="U130" s="19">
        <f>SUM(Table14[[#This Row],[Amount Due with Indexation &amp; Interest]]-Table14[[#This Row],[Received Amount]])</f>
        <v>0</v>
      </c>
      <c r="V130" s="131"/>
      <c r="Z130" s="127"/>
      <c r="AB130" s="29"/>
      <c r="AC130" s="29"/>
      <c r="AD130" s="28"/>
      <c r="AE130" s="28"/>
      <c r="AF130" s="19"/>
      <c r="AG130" s="19"/>
      <c r="AH130" s="20"/>
    </row>
    <row r="131" spans="1:34" ht="82.95" customHeight="1" x14ac:dyDescent="0.3">
      <c r="A131" s="102">
        <v>2017</v>
      </c>
      <c r="B131" s="103" t="s">
        <v>708</v>
      </c>
      <c r="C131" s="103" t="s">
        <v>251</v>
      </c>
      <c r="D131" s="103" t="s">
        <v>87</v>
      </c>
      <c r="E131" s="11">
        <v>42958</v>
      </c>
      <c r="F131" s="15" t="s">
        <v>16</v>
      </c>
      <c r="G131" s="1">
        <v>5</v>
      </c>
      <c r="H131" s="1" t="s">
        <v>707</v>
      </c>
      <c r="I131" s="1" t="s">
        <v>706</v>
      </c>
      <c r="J131" s="1" t="s">
        <v>66</v>
      </c>
      <c r="K131" s="1" t="s">
        <v>725</v>
      </c>
      <c r="L131" s="1" t="s">
        <v>714</v>
      </c>
      <c r="M131" s="1" t="s">
        <v>724</v>
      </c>
      <c r="N131" s="19">
        <v>142299.53</v>
      </c>
      <c r="O131" s="19"/>
      <c r="P131" s="20" t="s">
        <v>723</v>
      </c>
      <c r="Q131" s="19"/>
      <c r="R131" s="19">
        <v>142299.53</v>
      </c>
      <c r="S131" s="19">
        <v>142299.53</v>
      </c>
      <c r="T131" s="20" t="s">
        <v>722</v>
      </c>
      <c r="U131" s="19">
        <f>SUM(Table14[[#This Row],[Amount Due with Indexation &amp; Interest]]-Table14[[#This Row],[Received Amount]])</f>
        <v>0</v>
      </c>
      <c r="V131" s="125" t="s">
        <v>718</v>
      </c>
      <c r="Z131" s="127"/>
      <c r="AB131" s="29"/>
      <c r="AC131" s="29"/>
      <c r="AD131" s="28"/>
      <c r="AE131" s="28"/>
      <c r="AF131" s="19"/>
      <c r="AG131" s="19">
        <f>S131</f>
        <v>142299.53</v>
      </c>
      <c r="AH131" s="20"/>
    </row>
    <row r="132" spans="1:34" ht="65.25" customHeight="1" x14ac:dyDescent="0.3">
      <c r="A132" s="102">
        <v>2017</v>
      </c>
      <c r="B132" s="103" t="s">
        <v>708</v>
      </c>
      <c r="C132" s="103" t="s">
        <v>251</v>
      </c>
      <c r="D132" s="103" t="s">
        <v>87</v>
      </c>
      <c r="E132" s="11">
        <v>42958</v>
      </c>
      <c r="F132" s="15" t="s">
        <v>16</v>
      </c>
      <c r="G132" s="31">
        <v>46306</v>
      </c>
      <c r="H132" s="1" t="s">
        <v>707</v>
      </c>
      <c r="I132" s="1" t="s">
        <v>706</v>
      </c>
      <c r="J132" s="1" t="s">
        <v>22</v>
      </c>
      <c r="K132" s="1" t="s">
        <v>721</v>
      </c>
      <c r="L132" s="1" t="s">
        <v>86</v>
      </c>
      <c r="M132" s="36" t="s">
        <v>720</v>
      </c>
      <c r="N132" s="19">
        <v>67480</v>
      </c>
      <c r="O132" s="19">
        <v>4276.29</v>
      </c>
      <c r="P132" s="20"/>
      <c r="Q132" s="19"/>
      <c r="R132" s="19">
        <v>71756.289999999994</v>
      </c>
      <c r="S132" s="19">
        <v>71756.289999999994</v>
      </c>
      <c r="T132" s="20" t="s">
        <v>719</v>
      </c>
      <c r="U132" s="19">
        <f>SUM(Table14[[#This Row],[Amount Due with Indexation &amp; Interest]]-Table14[[#This Row],[Received Amount]])</f>
        <v>0</v>
      </c>
      <c r="V132" s="126" t="s">
        <v>718</v>
      </c>
      <c r="Y132" s="127" t="s">
        <v>39</v>
      </c>
      <c r="Z132" s="127"/>
      <c r="AA132" s="129"/>
      <c r="AB132" s="39"/>
      <c r="AC132" s="39"/>
      <c r="AD132" s="28"/>
      <c r="AE132" s="28"/>
      <c r="AF132" s="19">
        <f>S132-AD132</f>
        <v>71756.289999999994</v>
      </c>
      <c r="AG132" s="19"/>
      <c r="AH132" s="20"/>
    </row>
    <row r="133" spans="1:34" ht="65.25" customHeight="1" x14ac:dyDescent="0.3">
      <c r="A133" s="102">
        <v>2017</v>
      </c>
      <c r="B133" s="103" t="s">
        <v>708</v>
      </c>
      <c r="C133" s="103" t="s">
        <v>251</v>
      </c>
      <c r="D133" s="103" t="s">
        <v>87</v>
      </c>
      <c r="E133" s="11">
        <v>42958</v>
      </c>
      <c r="F133" s="15" t="s">
        <v>16</v>
      </c>
      <c r="G133" s="1">
        <v>5</v>
      </c>
      <c r="H133" s="1" t="s">
        <v>707</v>
      </c>
      <c r="I133" s="1" t="s">
        <v>706</v>
      </c>
      <c r="J133" s="1" t="s">
        <v>66</v>
      </c>
      <c r="K133" s="1" t="s">
        <v>717</v>
      </c>
      <c r="L133" s="1" t="s">
        <v>86</v>
      </c>
      <c r="M133" s="1" t="s">
        <v>716</v>
      </c>
      <c r="N133" s="19">
        <v>535955.1</v>
      </c>
      <c r="O133" s="19"/>
      <c r="P133" s="20"/>
      <c r="Q133" s="19"/>
      <c r="R133" s="19">
        <v>535955.1</v>
      </c>
      <c r="S133" s="19">
        <v>335955.1</v>
      </c>
      <c r="T133" s="35">
        <v>44317</v>
      </c>
      <c r="U133" s="19">
        <f>SUM(Table14[[#This Row],[Amount Due with Indexation &amp; Interest]]-Table14[[#This Row],[Received Amount]])</f>
        <v>200000</v>
      </c>
      <c r="V133" s="125" t="s">
        <v>298</v>
      </c>
      <c r="Y133" s="128"/>
      <c r="Z133" s="128"/>
      <c r="AB133" s="29"/>
      <c r="AC133" s="29"/>
      <c r="AD133" s="28"/>
      <c r="AE133" s="28"/>
      <c r="AF133" s="19"/>
      <c r="AG133" s="19">
        <v>335955.1</v>
      </c>
      <c r="AH133" s="20"/>
    </row>
    <row r="134" spans="1:34" ht="65.25" customHeight="1" x14ac:dyDescent="0.3">
      <c r="A134" s="102">
        <v>2017</v>
      </c>
      <c r="B134" s="103" t="s">
        <v>708</v>
      </c>
      <c r="C134" s="103" t="s">
        <v>251</v>
      </c>
      <c r="D134" s="103" t="s">
        <v>87</v>
      </c>
      <c r="E134" s="11">
        <v>42958</v>
      </c>
      <c r="F134" s="15" t="s">
        <v>16</v>
      </c>
      <c r="G134" s="1">
        <v>5</v>
      </c>
      <c r="H134" s="1" t="s">
        <v>707</v>
      </c>
      <c r="I134" s="1" t="s">
        <v>706</v>
      </c>
      <c r="J134" s="1" t="s">
        <v>117</v>
      </c>
      <c r="K134" s="1" t="s">
        <v>715</v>
      </c>
      <c r="L134" s="1" t="s">
        <v>714</v>
      </c>
      <c r="M134" s="1" t="s">
        <v>713</v>
      </c>
      <c r="N134" s="19">
        <v>23200</v>
      </c>
      <c r="O134" s="19">
        <v>1915.19</v>
      </c>
      <c r="P134" s="20"/>
      <c r="Q134" s="19"/>
      <c r="R134" s="19">
        <v>25115.19</v>
      </c>
      <c r="S134" s="19">
        <v>25115.19</v>
      </c>
      <c r="T134" s="20"/>
      <c r="U134" s="19">
        <f>SUM(Table14[[#This Row],[Amount Due with Indexation &amp; Interest]]-Table14[[#This Row],[Received Amount]])</f>
        <v>0</v>
      </c>
      <c r="V134" s="125" t="s">
        <v>542</v>
      </c>
      <c r="Z134" s="127"/>
      <c r="AB134" s="29"/>
      <c r="AC134" s="29"/>
      <c r="AD134" s="28">
        <v>25115.19</v>
      </c>
      <c r="AE134" s="28"/>
      <c r="AF134" s="19"/>
      <c r="AG134" s="19"/>
      <c r="AH134" s="20"/>
    </row>
    <row r="135" spans="1:34" ht="95.4" customHeight="1" x14ac:dyDescent="0.3">
      <c r="A135" s="102">
        <v>2017</v>
      </c>
      <c r="B135" s="103" t="s">
        <v>708</v>
      </c>
      <c r="C135" s="103" t="s">
        <v>251</v>
      </c>
      <c r="D135" s="103" t="s">
        <v>87</v>
      </c>
      <c r="E135" s="11">
        <v>42958</v>
      </c>
      <c r="F135" s="15" t="s">
        <v>16</v>
      </c>
      <c r="G135" s="1">
        <v>5</v>
      </c>
      <c r="H135" s="1" t="s">
        <v>707</v>
      </c>
      <c r="I135" s="1" t="s">
        <v>706</v>
      </c>
      <c r="J135" s="1" t="s">
        <v>91</v>
      </c>
      <c r="K135" s="1" t="s">
        <v>692</v>
      </c>
      <c r="L135" s="1" t="s">
        <v>97</v>
      </c>
      <c r="M135" s="1" t="s">
        <v>712</v>
      </c>
      <c r="N135" s="19"/>
      <c r="O135" s="19"/>
      <c r="P135" s="20"/>
      <c r="Q135" s="19"/>
      <c r="R135" s="19"/>
      <c r="S135" s="19"/>
      <c r="T135" s="20"/>
      <c r="U135" s="19">
        <f>SUM(Table14[[#This Row],[Amount Due with Indexation &amp; Interest]]-Table14[[#This Row],[Received Amount]])</f>
        <v>0</v>
      </c>
      <c r="V135" s="131"/>
      <c r="Z135" s="127"/>
      <c r="AB135" s="29"/>
      <c r="AC135" s="29"/>
      <c r="AD135" s="28"/>
      <c r="AE135" s="28"/>
      <c r="AF135" s="19"/>
      <c r="AG135" s="19"/>
      <c r="AH135" s="20"/>
    </row>
    <row r="136" spans="1:34" ht="94.2" customHeight="1" x14ac:dyDescent="0.3">
      <c r="A136" s="102">
        <v>2017</v>
      </c>
      <c r="B136" s="103" t="s">
        <v>708</v>
      </c>
      <c r="C136" s="103" t="s">
        <v>251</v>
      </c>
      <c r="D136" s="103" t="s">
        <v>87</v>
      </c>
      <c r="E136" s="11">
        <v>42958</v>
      </c>
      <c r="F136" s="15" t="s">
        <v>16</v>
      </c>
      <c r="G136" s="31">
        <v>46296</v>
      </c>
      <c r="H136" s="1" t="s">
        <v>707</v>
      </c>
      <c r="I136" s="1" t="s">
        <v>706</v>
      </c>
      <c r="J136" s="1" t="s">
        <v>134</v>
      </c>
      <c r="K136" s="1" t="s">
        <v>711</v>
      </c>
      <c r="L136" s="1" t="s">
        <v>86</v>
      </c>
      <c r="M136" s="1" t="s">
        <v>710</v>
      </c>
      <c r="N136" s="19">
        <v>97500</v>
      </c>
      <c r="O136" s="19">
        <v>9558.82</v>
      </c>
      <c r="P136" s="20" t="s">
        <v>709</v>
      </c>
      <c r="Q136" s="19"/>
      <c r="R136" s="19">
        <v>107058.82</v>
      </c>
      <c r="S136" s="19">
        <v>107058.82</v>
      </c>
      <c r="T136" s="35">
        <v>44480</v>
      </c>
      <c r="U136" s="19">
        <f>SUM(Table14[[#This Row],[Amount Due with Indexation &amp; Interest]]-Table14[[#This Row],[Received Amount]])</f>
        <v>0</v>
      </c>
      <c r="V136" s="126" t="s">
        <v>298</v>
      </c>
      <c r="Z136" s="127"/>
      <c r="AB136" s="29"/>
      <c r="AC136" s="29"/>
      <c r="AD136" s="28"/>
      <c r="AE136" s="28"/>
      <c r="AF136" s="19">
        <v>107058.82</v>
      </c>
      <c r="AG136" s="19"/>
      <c r="AH136" s="20"/>
    </row>
    <row r="137" spans="1:34" ht="91.95" customHeight="1" x14ac:dyDescent="0.3">
      <c r="A137" s="102">
        <v>2017</v>
      </c>
      <c r="B137" s="103" t="s">
        <v>708</v>
      </c>
      <c r="C137" s="103" t="s">
        <v>251</v>
      </c>
      <c r="D137" s="103" t="s">
        <v>87</v>
      </c>
      <c r="E137" s="11">
        <v>42958</v>
      </c>
      <c r="F137" s="15" t="s">
        <v>16</v>
      </c>
      <c r="G137" s="1" t="s">
        <v>15</v>
      </c>
      <c r="H137" s="1" t="s">
        <v>707</v>
      </c>
      <c r="I137" s="1" t="s">
        <v>706</v>
      </c>
      <c r="J137" s="1" t="s">
        <v>30</v>
      </c>
      <c r="K137" s="1" t="s">
        <v>374</v>
      </c>
      <c r="L137" s="1" t="s">
        <v>97</v>
      </c>
      <c r="M137" s="1" t="s">
        <v>705</v>
      </c>
      <c r="N137" s="19"/>
      <c r="O137" s="19"/>
      <c r="P137" s="20"/>
      <c r="Q137" s="19"/>
      <c r="R137" s="19"/>
      <c r="S137" s="19"/>
      <c r="T137" s="20"/>
      <c r="U137" s="19">
        <f>SUM(Table14[[#This Row],[Amount Due with Indexation &amp; Interest]]-Table14[[#This Row],[Received Amount]])</f>
        <v>0</v>
      </c>
      <c r="V137" s="131"/>
      <c r="Z137" s="127"/>
      <c r="AB137" s="29"/>
      <c r="AC137" s="29"/>
      <c r="AD137" s="28"/>
      <c r="AE137" s="28"/>
      <c r="AF137" s="19"/>
      <c r="AG137" s="19"/>
      <c r="AH137" s="20"/>
    </row>
    <row r="138" spans="1:34" ht="65.25" customHeight="1" x14ac:dyDescent="0.3">
      <c r="A138" s="102">
        <v>2013</v>
      </c>
      <c r="B138" s="103" t="s">
        <v>573</v>
      </c>
      <c r="C138" s="103" t="s">
        <v>33</v>
      </c>
      <c r="D138" s="103" t="s">
        <v>33</v>
      </c>
      <c r="E138" s="11">
        <v>41437</v>
      </c>
      <c r="F138" s="15" t="s">
        <v>16</v>
      </c>
      <c r="G138" s="1">
        <v>2024</v>
      </c>
      <c r="H138" s="1" t="s">
        <v>694</v>
      </c>
      <c r="I138" s="1" t="s">
        <v>693</v>
      </c>
      <c r="J138" s="1" t="s">
        <v>175</v>
      </c>
      <c r="K138" s="1" t="s">
        <v>704</v>
      </c>
      <c r="L138" s="1" t="s">
        <v>97</v>
      </c>
      <c r="M138" s="1" t="s">
        <v>70</v>
      </c>
      <c r="N138" s="19">
        <v>16000</v>
      </c>
      <c r="O138" s="19"/>
      <c r="P138" s="20" t="s">
        <v>701</v>
      </c>
      <c r="Q138" s="19"/>
      <c r="R138" s="19">
        <v>16000</v>
      </c>
      <c r="S138" s="19">
        <v>16000</v>
      </c>
      <c r="T138" s="70">
        <v>41813</v>
      </c>
      <c r="U138" s="19">
        <f>SUM(Table14[[#This Row],[Amount Due with Indexation &amp; Interest]]-Table14[[#This Row],[Received Amount]])</f>
        <v>0</v>
      </c>
      <c r="V138" s="126" t="s">
        <v>700</v>
      </c>
      <c r="Y138" s="127" t="s">
        <v>697</v>
      </c>
      <c r="Z138" s="127"/>
      <c r="AA138" s="103">
        <v>2017</v>
      </c>
      <c r="AB138" s="29"/>
      <c r="AC138" s="29"/>
      <c r="AD138" s="28">
        <v>3120.19</v>
      </c>
      <c r="AE138" s="28"/>
      <c r="AF138" s="19">
        <v>12879.9</v>
      </c>
      <c r="AG138" s="19"/>
      <c r="AH138" s="70"/>
    </row>
    <row r="139" spans="1:34" ht="65.25" customHeight="1" x14ac:dyDescent="0.3">
      <c r="A139" s="102">
        <v>2013</v>
      </c>
      <c r="B139" s="103" t="s">
        <v>573</v>
      </c>
      <c r="C139" s="103" t="s">
        <v>33</v>
      </c>
      <c r="D139" s="103" t="s">
        <v>33</v>
      </c>
      <c r="E139" s="11">
        <v>41437</v>
      </c>
      <c r="F139" s="15" t="s">
        <v>16</v>
      </c>
      <c r="G139" s="1">
        <v>10</v>
      </c>
      <c r="H139" s="1" t="s">
        <v>694</v>
      </c>
      <c r="I139" s="1" t="s">
        <v>693</v>
      </c>
      <c r="J139" s="1" t="s">
        <v>703</v>
      </c>
      <c r="K139" s="1" t="s">
        <v>702</v>
      </c>
      <c r="L139" s="1" t="s">
        <v>33</v>
      </c>
      <c r="M139" s="1" t="s">
        <v>70</v>
      </c>
      <c r="N139" s="19">
        <v>44000</v>
      </c>
      <c r="O139" s="19"/>
      <c r="P139" s="20" t="s">
        <v>701</v>
      </c>
      <c r="Q139" s="19"/>
      <c r="R139" s="19">
        <v>44000</v>
      </c>
      <c r="S139" s="19">
        <v>44000</v>
      </c>
      <c r="T139" s="70">
        <v>41813</v>
      </c>
      <c r="U139" s="19">
        <f>SUM(Table14[[#This Row],[Amount Due with Indexation &amp; Interest]]-Table14[[#This Row],[Received Amount]])</f>
        <v>0</v>
      </c>
      <c r="V139" s="126" t="s">
        <v>700</v>
      </c>
      <c r="Y139" s="127" t="s">
        <v>700</v>
      </c>
      <c r="Z139" s="127"/>
      <c r="AA139" s="103">
        <v>2014</v>
      </c>
      <c r="AB139" s="29"/>
      <c r="AC139" s="29"/>
      <c r="AD139" s="28">
        <v>44000</v>
      </c>
      <c r="AE139" s="28"/>
      <c r="AF139" s="19"/>
      <c r="AG139" s="19"/>
      <c r="AH139" s="70"/>
    </row>
    <row r="140" spans="1:34" ht="65.25" customHeight="1" x14ac:dyDescent="0.3">
      <c r="A140" s="102">
        <v>2013</v>
      </c>
      <c r="B140" s="103" t="s">
        <v>573</v>
      </c>
      <c r="C140" s="103" t="s">
        <v>33</v>
      </c>
      <c r="D140" s="103" t="s">
        <v>33</v>
      </c>
      <c r="E140" s="11">
        <v>41437</v>
      </c>
      <c r="F140" s="15" t="s">
        <v>16</v>
      </c>
      <c r="G140" s="1">
        <v>10</v>
      </c>
      <c r="H140" s="1" t="s">
        <v>694</v>
      </c>
      <c r="I140" s="1" t="s">
        <v>693</v>
      </c>
      <c r="J140" s="1" t="s">
        <v>22</v>
      </c>
      <c r="K140" s="1" t="s">
        <v>699</v>
      </c>
      <c r="L140" s="1" t="s">
        <v>33</v>
      </c>
      <c r="M140" s="1" t="s">
        <v>60</v>
      </c>
      <c r="N140" s="19">
        <v>33600</v>
      </c>
      <c r="O140" s="19">
        <v>996</v>
      </c>
      <c r="P140" s="20" t="s">
        <v>78</v>
      </c>
      <c r="Q140" s="19"/>
      <c r="R140" s="19">
        <v>34596</v>
      </c>
      <c r="S140" s="19">
        <v>34596</v>
      </c>
      <c r="T140" s="70">
        <v>42270</v>
      </c>
      <c r="U140" s="19">
        <f>SUM(Table14[[#This Row],[Amount Due with Indexation &amp; Interest]]-Table14[[#This Row],[Received Amount]])</f>
        <v>0</v>
      </c>
      <c r="V140" s="126" t="s">
        <v>698</v>
      </c>
      <c r="Y140" s="127" t="s">
        <v>697</v>
      </c>
      <c r="Z140" s="127"/>
      <c r="AA140" s="103">
        <v>2017</v>
      </c>
      <c r="AB140" s="29"/>
      <c r="AC140" s="29"/>
      <c r="AD140" s="28">
        <v>30001.439999999999</v>
      </c>
      <c r="AE140" s="28"/>
      <c r="AF140" s="19">
        <v>4594.5600000000004</v>
      </c>
      <c r="AG140" s="19"/>
      <c r="AH140" s="70"/>
    </row>
    <row r="141" spans="1:34" ht="65.25" customHeight="1" x14ac:dyDescent="0.3">
      <c r="A141" s="102">
        <v>2013</v>
      </c>
      <c r="B141" s="103" t="s">
        <v>573</v>
      </c>
      <c r="C141" s="103" t="s">
        <v>33</v>
      </c>
      <c r="D141" s="103" t="s">
        <v>33</v>
      </c>
      <c r="E141" s="11">
        <v>41436</v>
      </c>
      <c r="F141" s="15" t="s">
        <v>16</v>
      </c>
      <c r="G141" s="1" t="s">
        <v>15</v>
      </c>
      <c r="H141" s="1" t="s">
        <v>694</v>
      </c>
      <c r="I141" s="1" t="s">
        <v>693</v>
      </c>
      <c r="J141" s="1" t="s">
        <v>30</v>
      </c>
      <c r="K141" s="1" t="s">
        <v>374</v>
      </c>
      <c r="L141" s="1" t="s">
        <v>97</v>
      </c>
      <c r="M141" s="1" t="s">
        <v>696</v>
      </c>
      <c r="N141" s="19"/>
      <c r="O141" s="19"/>
      <c r="P141" s="20"/>
      <c r="Q141" s="19"/>
      <c r="R141" s="19"/>
      <c r="S141" s="19"/>
      <c r="T141" s="20"/>
      <c r="U141" s="19">
        <f>SUM(Table14[[#This Row],[Amount Due with Indexation &amp; Interest]]-Table14[[#This Row],[Received Amount]])</f>
        <v>0</v>
      </c>
      <c r="V141" s="131"/>
      <c r="Z141" s="127"/>
      <c r="AB141" s="29"/>
      <c r="AC141" s="29"/>
      <c r="AD141" s="28"/>
      <c r="AE141" s="28"/>
      <c r="AF141" s="19"/>
      <c r="AG141" s="19"/>
      <c r="AH141" s="20"/>
    </row>
    <row r="142" spans="1:34" ht="65.25" customHeight="1" x14ac:dyDescent="0.3">
      <c r="A142" s="102">
        <v>2013</v>
      </c>
      <c r="B142" s="103" t="s">
        <v>573</v>
      </c>
      <c r="C142" s="103" t="s">
        <v>33</v>
      </c>
      <c r="D142" s="103" t="s">
        <v>33</v>
      </c>
      <c r="E142" s="11">
        <v>41436</v>
      </c>
      <c r="F142" s="15" t="s">
        <v>16</v>
      </c>
      <c r="G142" s="1" t="s">
        <v>15</v>
      </c>
      <c r="H142" s="1" t="s">
        <v>694</v>
      </c>
      <c r="I142" s="1" t="s">
        <v>693</v>
      </c>
      <c r="J142" s="1" t="s">
        <v>117</v>
      </c>
      <c r="K142" s="1" t="s">
        <v>695</v>
      </c>
      <c r="L142" s="1" t="s">
        <v>33</v>
      </c>
      <c r="M142" s="1" t="s">
        <v>60</v>
      </c>
      <c r="N142" s="19"/>
      <c r="O142" s="19"/>
      <c r="P142" s="20"/>
      <c r="Q142" s="19"/>
      <c r="R142" s="19"/>
      <c r="S142" s="19"/>
      <c r="T142" s="20"/>
      <c r="U142" s="19">
        <f>SUM(Table14[[#This Row],[Amount Due with Indexation &amp; Interest]]-Table14[[#This Row],[Received Amount]])</f>
        <v>0</v>
      </c>
      <c r="Z142" s="127"/>
      <c r="AB142" s="29"/>
      <c r="AC142" s="29"/>
      <c r="AD142" s="28"/>
      <c r="AE142" s="28"/>
      <c r="AF142" s="19"/>
      <c r="AG142" s="19"/>
      <c r="AH142" s="20"/>
    </row>
    <row r="143" spans="1:34" ht="65.25" customHeight="1" x14ac:dyDescent="0.3">
      <c r="A143" s="102">
        <v>2013</v>
      </c>
      <c r="B143" s="103" t="s">
        <v>573</v>
      </c>
      <c r="C143" s="103" t="s">
        <v>33</v>
      </c>
      <c r="D143" s="103" t="s">
        <v>33</v>
      </c>
      <c r="E143" s="11">
        <v>41437</v>
      </c>
      <c r="F143" s="15" t="s">
        <v>16</v>
      </c>
      <c r="G143" s="1" t="s">
        <v>15</v>
      </c>
      <c r="H143" s="1" t="s">
        <v>694</v>
      </c>
      <c r="I143" s="1" t="s">
        <v>693</v>
      </c>
      <c r="J143" s="1" t="s">
        <v>91</v>
      </c>
      <c r="K143" s="1" t="s">
        <v>692</v>
      </c>
      <c r="L143" s="1" t="s">
        <v>97</v>
      </c>
      <c r="M143" s="1" t="s">
        <v>691</v>
      </c>
      <c r="N143" s="19"/>
      <c r="O143" s="19"/>
      <c r="P143" s="20"/>
      <c r="Q143" s="19"/>
      <c r="R143" s="19"/>
      <c r="S143" s="19"/>
      <c r="T143" s="20"/>
      <c r="U143" s="19">
        <f>SUM(Table14[[#This Row],[Amount Due with Indexation &amp; Interest]]-Table14[[#This Row],[Received Amount]])</f>
        <v>0</v>
      </c>
      <c r="V143" s="131"/>
      <c r="Z143" s="127"/>
      <c r="AB143" s="29"/>
      <c r="AC143" s="29"/>
      <c r="AD143" s="28"/>
      <c r="AE143" s="28"/>
      <c r="AF143" s="19"/>
      <c r="AG143" s="19"/>
      <c r="AH143" s="20"/>
    </row>
    <row r="144" spans="1:34" ht="65.25" customHeight="1" x14ac:dyDescent="0.3">
      <c r="A144" s="102">
        <v>2012</v>
      </c>
      <c r="B144" s="103" t="s">
        <v>690</v>
      </c>
      <c r="C144" s="103" t="s">
        <v>56</v>
      </c>
      <c r="D144" s="103" t="s">
        <v>56</v>
      </c>
      <c r="E144" s="11">
        <v>41066</v>
      </c>
      <c r="F144" s="15" t="s">
        <v>25</v>
      </c>
      <c r="G144" s="1" t="s">
        <v>15</v>
      </c>
      <c r="H144" s="1" t="s">
        <v>689</v>
      </c>
      <c r="I144" s="1" t="s">
        <v>688</v>
      </c>
      <c r="J144" s="1" t="s">
        <v>117</v>
      </c>
      <c r="K144" s="1" t="s">
        <v>687</v>
      </c>
      <c r="L144" s="1" t="s">
        <v>686</v>
      </c>
      <c r="M144" s="1" t="s">
        <v>70</v>
      </c>
      <c r="N144" s="19">
        <v>25000</v>
      </c>
      <c r="O144" s="19"/>
      <c r="P144" s="20"/>
      <c r="Q144" s="19"/>
      <c r="R144" s="19">
        <v>25000</v>
      </c>
      <c r="S144" s="19">
        <v>25000</v>
      </c>
      <c r="T144" s="70">
        <v>41254</v>
      </c>
      <c r="U144" s="19">
        <f>SUM(Table14[[#This Row],[Amount Due with Indexation &amp; Interest]]-Table14[[#This Row],[Received Amount]])</f>
        <v>0</v>
      </c>
      <c r="V144" s="125" t="s">
        <v>685</v>
      </c>
      <c r="Z144" s="127"/>
      <c r="AB144" s="29"/>
      <c r="AC144" s="29"/>
      <c r="AD144" s="28">
        <v>25000</v>
      </c>
      <c r="AE144" s="28"/>
      <c r="AF144" s="19"/>
      <c r="AG144" s="19"/>
      <c r="AH144" s="20"/>
    </row>
    <row r="145" spans="1:34" ht="65.25" customHeight="1" x14ac:dyDescent="0.3">
      <c r="A145" s="102">
        <v>2010</v>
      </c>
      <c r="B145" s="103" t="s">
        <v>684</v>
      </c>
      <c r="C145" s="103" t="s">
        <v>503</v>
      </c>
      <c r="D145" s="103" t="s">
        <v>683</v>
      </c>
      <c r="E145" s="11">
        <v>40372</v>
      </c>
      <c r="F145" s="15" t="s">
        <v>25</v>
      </c>
      <c r="G145" s="1" t="s">
        <v>15</v>
      </c>
      <c r="H145" s="1" t="s">
        <v>682</v>
      </c>
      <c r="I145" s="1" t="s">
        <v>681</v>
      </c>
      <c r="J145" s="1" t="s">
        <v>117</v>
      </c>
      <c r="K145" s="1" t="s">
        <v>680</v>
      </c>
      <c r="L145" s="1" t="s">
        <v>679</v>
      </c>
      <c r="M145" s="1" t="s">
        <v>70</v>
      </c>
      <c r="N145" s="19">
        <v>16560</v>
      </c>
      <c r="O145" s="19"/>
      <c r="P145" s="20"/>
      <c r="Q145" s="19"/>
      <c r="R145" s="19">
        <v>16560</v>
      </c>
      <c r="S145" s="19"/>
      <c r="T145" s="20"/>
      <c r="U145" s="19">
        <f>SUM(Table14[[#This Row],[Amount Due with Indexation &amp; Interest]]-Table14[[#This Row],[Received Amount]])</f>
        <v>16560</v>
      </c>
      <c r="Z145" s="127"/>
      <c r="AB145" s="29"/>
      <c r="AC145" s="29"/>
      <c r="AD145" s="28"/>
      <c r="AE145" s="28"/>
      <c r="AF145" s="19"/>
      <c r="AG145" s="19"/>
      <c r="AH145" s="20"/>
    </row>
    <row r="146" spans="1:34" ht="65.25" customHeight="1" x14ac:dyDescent="0.3">
      <c r="A146" s="102">
        <v>2010</v>
      </c>
      <c r="B146" s="103" t="s">
        <v>678</v>
      </c>
      <c r="C146" s="103" t="s">
        <v>503</v>
      </c>
      <c r="D146" s="103" t="s">
        <v>503</v>
      </c>
      <c r="E146" s="11">
        <v>40373</v>
      </c>
      <c r="F146" s="15" t="s">
        <v>16</v>
      </c>
      <c r="G146" s="1">
        <v>5</v>
      </c>
      <c r="H146" s="1" t="s">
        <v>677</v>
      </c>
      <c r="I146" s="1" t="s">
        <v>676</v>
      </c>
      <c r="J146" s="1" t="s">
        <v>117</v>
      </c>
      <c r="K146" s="1" t="s">
        <v>675</v>
      </c>
      <c r="L146" s="1" t="s">
        <v>674</v>
      </c>
      <c r="M146" s="1" t="s">
        <v>70</v>
      </c>
      <c r="N146" s="19">
        <v>9750</v>
      </c>
      <c r="O146" s="19"/>
      <c r="P146" s="20"/>
      <c r="Q146" s="19"/>
      <c r="R146" s="19">
        <v>9750</v>
      </c>
      <c r="S146" s="19">
        <v>9750</v>
      </c>
      <c r="T146" s="70">
        <v>40373</v>
      </c>
      <c r="U146" s="19">
        <f>SUM(Table14[[#This Row],[Amount Due with Indexation &amp; Interest]]-Table14[[#This Row],[Received Amount]])</f>
        <v>0</v>
      </c>
      <c r="V146" s="125" t="s">
        <v>673</v>
      </c>
      <c r="Z146" s="127"/>
      <c r="AB146" s="29"/>
      <c r="AC146" s="29"/>
      <c r="AD146" s="28">
        <v>9750</v>
      </c>
      <c r="AE146" s="28"/>
      <c r="AF146" s="19"/>
      <c r="AG146" s="19"/>
      <c r="AH146" s="20"/>
    </row>
    <row r="147" spans="1:34" ht="65.25" customHeight="1" x14ac:dyDescent="0.3">
      <c r="A147" s="102">
        <v>2009</v>
      </c>
      <c r="B147" s="103" t="s">
        <v>666</v>
      </c>
      <c r="C147" s="103" t="s">
        <v>429</v>
      </c>
      <c r="D147" s="103" t="s">
        <v>429</v>
      </c>
      <c r="E147" s="11">
        <v>39862</v>
      </c>
      <c r="F147" s="15" t="s">
        <v>25</v>
      </c>
      <c r="G147" s="1" t="s">
        <v>3</v>
      </c>
      <c r="H147" s="1" t="s">
        <v>665</v>
      </c>
      <c r="I147" s="1" t="s">
        <v>664</v>
      </c>
      <c r="J147" s="1" t="s">
        <v>117</v>
      </c>
      <c r="K147" s="1" t="s">
        <v>672</v>
      </c>
      <c r="L147" s="1" t="s">
        <v>429</v>
      </c>
      <c r="M147" s="1" t="s">
        <v>670</v>
      </c>
      <c r="N147" s="19">
        <v>55250</v>
      </c>
      <c r="O147" s="19">
        <v>1815</v>
      </c>
      <c r="P147" s="20"/>
      <c r="Q147" s="19"/>
      <c r="R147" s="19">
        <v>57065</v>
      </c>
      <c r="S147" s="19">
        <v>57065</v>
      </c>
      <c r="T147" s="70">
        <v>39856</v>
      </c>
      <c r="U147" s="19">
        <f>SUM(Table14[[#This Row],[Amount Due with Indexation &amp; Interest]]-Table14[[#This Row],[Received Amount]])</f>
        <v>0</v>
      </c>
      <c r="V147" s="125" t="s">
        <v>667</v>
      </c>
      <c r="Z147" s="127"/>
      <c r="AB147" s="29"/>
      <c r="AC147" s="29"/>
      <c r="AD147" s="28">
        <v>57065</v>
      </c>
      <c r="AE147" s="28"/>
      <c r="AF147" s="19"/>
      <c r="AG147" s="19"/>
      <c r="AH147" s="20"/>
    </row>
    <row r="148" spans="1:34" ht="65.25" customHeight="1" x14ac:dyDescent="0.3">
      <c r="A148" s="102">
        <v>2009</v>
      </c>
      <c r="B148" s="103" t="s">
        <v>666</v>
      </c>
      <c r="C148" s="103" t="s">
        <v>429</v>
      </c>
      <c r="D148" s="103" t="s">
        <v>429</v>
      </c>
      <c r="E148" s="11">
        <v>39862</v>
      </c>
      <c r="F148" s="15" t="s">
        <v>25</v>
      </c>
      <c r="G148" s="1" t="s">
        <v>3</v>
      </c>
      <c r="H148" s="1" t="s">
        <v>665</v>
      </c>
      <c r="I148" s="1" t="s">
        <v>664</v>
      </c>
      <c r="J148" s="1" t="s">
        <v>117</v>
      </c>
      <c r="K148" s="1" t="s">
        <v>671</v>
      </c>
      <c r="L148" s="1" t="s">
        <v>429</v>
      </c>
      <c r="M148" s="1" t="s">
        <v>670</v>
      </c>
      <c r="N148" s="19">
        <v>77500</v>
      </c>
      <c r="O148" s="19">
        <v>2551</v>
      </c>
      <c r="P148" s="20"/>
      <c r="Q148" s="19"/>
      <c r="R148" s="19">
        <v>80051</v>
      </c>
      <c r="S148" s="19">
        <v>80051</v>
      </c>
      <c r="T148" s="70">
        <v>39856</v>
      </c>
      <c r="U148" s="19">
        <f>SUM(Table14[[#This Row],[Amount Due with Indexation &amp; Interest]]-Table14[[#This Row],[Received Amount]])</f>
        <v>0</v>
      </c>
      <c r="V148" s="125" t="s">
        <v>667</v>
      </c>
      <c r="Z148" s="127"/>
      <c r="AB148" s="29"/>
      <c r="AC148" s="29"/>
      <c r="AD148" s="28">
        <v>80051</v>
      </c>
      <c r="AE148" s="28"/>
      <c r="AF148" s="19"/>
      <c r="AG148" s="19"/>
      <c r="AH148" s="20"/>
    </row>
    <row r="149" spans="1:34" ht="65.25" customHeight="1" x14ac:dyDescent="0.3">
      <c r="A149" s="102">
        <v>2009</v>
      </c>
      <c r="B149" s="103" t="s">
        <v>666</v>
      </c>
      <c r="C149" s="103" t="s">
        <v>429</v>
      </c>
      <c r="D149" s="103" t="s">
        <v>429</v>
      </c>
      <c r="E149" s="11">
        <v>39862</v>
      </c>
      <c r="F149" s="15" t="s">
        <v>25</v>
      </c>
      <c r="G149" s="1" t="s">
        <v>3</v>
      </c>
      <c r="H149" s="1" t="s">
        <v>665</v>
      </c>
      <c r="I149" s="1" t="s">
        <v>664</v>
      </c>
      <c r="J149" s="1" t="s">
        <v>117</v>
      </c>
      <c r="K149" s="1" t="s">
        <v>669</v>
      </c>
      <c r="L149" s="1" t="s">
        <v>429</v>
      </c>
      <c r="M149" s="1" t="s">
        <v>668</v>
      </c>
      <c r="N149" s="19">
        <v>35000</v>
      </c>
      <c r="O149" s="19"/>
      <c r="P149" s="20"/>
      <c r="Q149" s="19"/>
      <c r="R149" s="19">
        <v>35000</v>
      </c>
      <c r="S149" s="19">
        <v>35000</v>
      </c>
      <c r="T149" s="70"/>
      <c r="U149" s="19">
        <f>SUM(Table14[[#This Row],[Amount Due with Indexation &amp; Interest]]-Table14[[#This Row],[Received Amount]])</f>
        <v>0</v>
      </c>
      <c r="V149" s="125" t="s">
        <v>667</v>
      </c>
      <c r="Z149" s="127"/>
      <c r="AB149" s="29"/>
      <c r="AC149" s="29"/>
      <c r="AD149" s="28">
        <v>35000</v>
      </c>
      <c r="AE149" s="28"/>
      <c r="AF149" s="19"/>
      <c r="AG149" s="19"/>
      <c r="AH149" s="20"/>
    </row>
    <row r="150" spans="1:34" ht="65.25" customHeight="1" x14ac:dyDescent="0.3">
      <c r="A150" s="102">
        <v>2009</v>
      </c>
      <c r="B150" s="103" t="s">
        <v>666</v>
      </c>
      <c r="C150" s="103" t="s">
        <v>429</v>
      </c>
      <c r="D150" s="103" t="s">
        <v>429</v>
      </c>
      <c r="E150" s="11">
        <v>39862</v>
      </c>
      <c r="F150" s="15" t="s">
        <v>25</v>
      </c>
      <c r="G150" s="1" t="s">
        <v>3</v>
      </c>
      <c r="H150" s="1" t="s">
        <v>665</v>
      </c>
      <c r="I150" s="1" t="s">
        <v>664</v>
      </c>
      <c r="J150" s="1" t="s">
        <v>663</v>
      </c>
      <c r="K150" s="1" t="s">
        <v>662</v>
      </c>
      <c r="L150" s="1" t="s">
        <v>97</v>
      </c>
      <c r="M150" s="1" t="s">
        <v>661</v>
      </c>
      <c r="N150" s="19"/>
      <c r="O150" s="19"/>
      <c r="P150" s="20"/>
      <c r="Q150" s="19"/>
      <c r="R150" s="19"/>
      <c r="S150" s="19"/>
      <c r="T150" s="20"/>
      <c r="U150" s="19">
        <f>SUM(Table14[[#This Row],[Amount Due with Indexation &amp; Interest]]-Table14[[#This Row],[Received Amount]])</f>
        <v>0</v>
      </c>
      <c r="Z150" s="127"/>
      <c r="AB150" s="29"/>
      <c r="AC150" s="29"/>
      <c r="AD150" s="28"/>
      <c r="AE150" s="28"/>
      <c r="AF150" s="19"/>
      <c r="AG150" s="19"/>
      <c r="AH150" s="20"/>
    </row>
    <row r="151" spans="1:34" ht="65.25" customHeight="1" x14ac:dyDescent="0.3">
      <c r="A151" s="102">
        <v>2006</v>
      </c>
      <c r="B151" s="103" t="s">
        <v>651</v>
      </c>
      <c r="C151" s="103" t="s">
        <v>650</v>
      </c>
      <c r="D151" s="103" t="s">
        <v>650</v>
      </c>
      <c r="E151" s="11">
        <v>39072</v>
      </c>
      <c r="F151" s="15" t="s">
        <v>16</v>
      </c>
      <c r="G151" s="1" t="s">
        <v>15</v>
      </c>
      <c r="H151" s="1" t="s">
        <v>649</v>
      </c>
      <c r="I151" s="1" t="s">
        <v>648</v>
      </c>
      <c r="J151" s="1" t="s">
        <v>30</v>
      </c>
      <c r="K151" s="1" t="s">
        <v>374</v>
      </c>
      <c r="L151" s="1" t="s">
        <v>97</v>
      </c>
      <c r="M151" s="1" t="s">
        <v>660</v>
      </c>
      <c r="N151" s="19"/>
      <c r="O151" s="19"/>
      <c r="P151" s="20"/>
      <c r="Q151" s="19"/>
      <c r="R151" s="19"/>
      <c r="S151" s="30"/>
      <c r="T151" s="20"/>
      <c r="U151" s="19">
        <f>SUM(Table14[[#This Row],[Amount Due with Indexation &amp; Interest]]-Table14[[#This Row],[Received Amount]])</f>
        <v>0</v>
      </c>
      <c r="V151" s="131"/>
      <c r="Z151" s="127"/>
      <c r="AB151" s="29"/>
      <c r="AC151" s="29"/>
      <c r="AD151" s="28"/>
      <c r="AE151" s="28"/>
      <c r="AF151" s="19"/>
      <c r="AG151" s="19"/>
      <c r="AH151" s="20"/>
    </row>
    <row r="152" spans="1:34" ht="65.25" customHeight="1" x14ac:dyDescent="0.3">
      <c r="A152" s="102">
        <v>2006</v>
      </c>
      <c r="B152" s="103" t="s">
        <v>651</v>
      </c>
      <c r="C152" s="103" t="s">
        <v>650</v>
      </c>
      <c r="D152" s="103" t="s">
        <v>650</v>
      </c>
      <c r="E152" s="11">
        <v>39072</v>
      </c>
      <c r="F152" s="15" t="s">
        <v>16</v>
      </c>
      <c r="G152" s="1" t="s">
        <v>15</v>
      </c>
      <c r="H152" s="1" t="s">
        <v>649</v>
      </c>
      <c r="I152" s="1" t="s">
        <v>648</v>
      </c>
      <c r="J152" s="1" t="s">
        <v>178</v>
      </c>
      <c r="K152" s="1" t="s">
        <v>659</v>
      </c>
      <c r="L152" s="1" t="s">
        <v>26</v>
      </c>
      <c r="M152" s="1" t="s">
        <v>658</v>
      </c>
      <c r="N152" s="19"/>
      <c r="O152" s="19"/>
      <c r="P152" s="20"/>
      <c r="Q152" s="19"/>
      <c r="R152" s="19"/>
      <c r="S152" s="30"/>
      <c r="T152" s="20"/>
      <c r="U152" s="19">
        <f>SUM(Table14[[#This Row],[Amount Due with Indexation &amp; Interest]]-Table14[[#This Row],[Received Amount]])</f>
        <v>0</v>
      </c>
      <c r="V152" s="131"/>
      <c r="Z152" s="127"/>
      <c r="AB152" s="29"/>
      <c r="AC152" s="29"/>
      <c r="AD152" s="28"/>
      <c r="AE152" s="28"/>
      <c r="AF152" s="19"/>
      <c r="AG152" s="19"/>
      <c r="AH152" s="20"/>
    </row>
    <row r="153" spans="1:34" ht="65.25" customHeight="1" x14ac:dyDescent="0.3">
      <c r="A153" s="102">
        <v>2006</v>
      </c>
      <c r="B153" s="103" t="s">
        <v>651</v>
      </c>
      <c r="C153" s="103" t="s">
        <v>650</v>
      </c>
      <c r="D153" s="103" t="s">
        <v>650</v>
      </c>
      <c r="E153" s="11">
        <v>39072</v>
      </c>
      <c r="F153" s="15" t="s">
        <v>16</v>
      </c>
      <c r="G153" s="1" t="s">
        <v>15</v>
      </c>
      <c r="H153" s="1" t="s">
        <v>649</v>
      </c>
      <c r="I153" s="1" t="s">
        <v>648</v>
      </c>
      <c r="J153" s="1" t="s">
        <v>657</v>
      </c>
      <c r="K153" s="1" t="s">
        <v>656</v>
      </c>
      <c r="L153" s="1" t="s">
        <v>26</v>
      </c>
      <c r="M153" s="1" t="s">
        <v>655</v>
      </c>
      <c r="N153" s="19"/>
      <c r="O153" s="19"/>
      <c r="P153" s="20"/>
      <c r="Q153" s="19"/>
      <c r="R153" s="19"/>
      <c r="S153" s="30"/>
      <c r="T153" s="20"/>
      <c r="U153" s="19">
        <f>SUM(Table14[[#This Row],[Amount Due with Indexation &amp; Interest]]-Table14[[#This Row],[Received Amount]])</f>
        <v>0</v>
      </c>
      <c r="V153" s="131"/>
      <c r="Z153" s="127"/>
      <c r="AB153" s="29"/>
      <c r="AC153" s="29"/>
      <c r="AD153" s="28"/>
      <c r="AE153" s="28"/>
      <c r="AF153" s="19"/>
      <c r="AG153" s="19"/>
      <c r="AH153" s="20"/>
    </row>
    <row r="154" spans="1:34" ht="65.25" customHeight="1" x14ac:dyDescent="0.3">
      <c r="A154" s="102">
        <v>2007</v>
      </c>
      <c r="B154" s="103" t="s">
        <v>651</v>
      </c>
      <c r="C154" s="103" t="s">
        <v>650</v>
      </c>
      <c r="D154" s="103" t="s">
        <v>650</v>
      </c>
      <c r="E154" s="11">
        <v>39086</v>
      </c>
      <c r="F154" s="15" t="s">
        <v>25</v>
      </c>
      <c r="G154" s="1">
        <v>5</v>
      </c>
      <c r="H154" s="1" t="s">
        <v>649</v>
      </c>
      <c r="I154" s="1" t="s">
        <v>648</v>
      </c>
      <c r="J154" s="1" t="s">
        <v>117</v>
      </c>
      <c r="K154" s="1" t="s">
        <v>654</v>
      </c>
      <c r="L154" s="1" t="s">
        <v>26</v>
      </c>
      <c r="M154" s="1" t="s">
        <v>646</v>
      </c>
      <c r="N154" s="19">
        <v>5000</v>
      </c>
      <c r="O154" s="19"/>
      <c r="P154" s="20"/>
      <c r="Q154" s="19"/>
      <c r="R154" s="19">
        <v>5000</v>
      </c>
      <c r="S154" s="19">
        <v>5000</v>
      </c>
      <c r="T154" s="20"/>
      <c r="U154" s="19"/>
      <c r="V154" s="125" t="s">
        <v>645</v>
      </c>
      <c r="Z154" s="127"/>
      <c r="AB154" s="29"/>
      <c r="AC154" s="29"/>
      <c r="AD154" s="28">
        <v>5000</v>
      </c>
      <c r="AE154" s="28"/>
      <c r="AF154" s="19"/>
      <c r="AG154" s="19"/>
      <c r="AH154" s="20">
        <v>0</v>
      </c>
    </row>
    <row r="155" spans="1:34" ht="65.25" customHeight="1" x14ac:dyDescent="0.3">
      <c r="A155" s="102">
        <v>2007</v>
      </c>
      <c r="B155" s="103" t="s">
        <v>651</v>
      </c>
      <c r="C155" s="103" t="s">
        <v>650</v>
      </c>
      <c r="D155" s="103" t="s">
        <v>650</v>
      </c>
      <c r="E155" s="11">
        <v>39086</v>
      </c>
      <c r="F155" s="15" t="s">
        <v>25</v>
      </c>
      <c r="G155" s="1">
        <v>5</v>
      </c>
      <c r="H155" s="1" t="s">
        <v>649</v>
      </c>
      <c r="I155" s="1" t="s">
        <v>648</v>
      </c>
      <c r="J155" s="1" t="s">
        <v>117</v>
      </c>
      <c r="K155" s="1" t="s">
        <v>653</v>
      </c>
      <c r="L155" s="1" t="s">
        <v>26</v>
      </c>
      <c r="M155" s="1" t="s">
        <v>646</v>
      </c>
      <c r="N155" s="19">
        <v>1500</v>
      </c>
      <c r="O155" s="19"/>
      <c r="P155" s="20"/>
      <c r="Q155" s="19"/>
      <c r="R155" s="19">
        <v>1500</v>
      </c>
      <c r="S155" s="19">
        <v>1500</v>
      </c>
      <c r="T155" s="20"/>
      <c r="U155" s="19"/>
      <c r="V155" s="125" t="s">
        <v>645</v>
      </c>
      <c r="Z155" s="127"/>
      <c r="AB155" s="29"/>
      <c r="AC155" s="29"/>
      <c r="AD155" s="28">
        <v>1500</v>
      </c>
      <c r="AE155" s="28"/>
      <c r="AF155" s="19"/>
      <c r="AG155" s="19"/>
      <c r="AH155" s="20">
        <v>0</v>
      </c>
    </row>
    <row r="156" spans="1:34" ht="65.25" customHeight="1" x14ac:dyDescent="0.3">
      <c r="A156" s="102">
        <v>2007</v>
      </c>
      <c r="B156" s="103" t="s">
        <v>651</v>
      </c>
      <c r="C156" s="103" t="s">
        <v>650</v>
      </c>
      <c r="D156" s="103" t="s">
        <v>650</v>
      </c>
      <c r="E156" s="11">
        <v>39086</v>
      </c>
      <c r="F156" s="15" t="s">
        <v>25</v>
      </c>
      <c r="G156" s="1">
        <v>5</v>
      </c>
      <c r="H156" s="1" t="s">
        <v>649</v>
      </c>
      <c r="I156" s="1" t="s">
        <v>648</v>
      </c>
      <c r="J156" s="1" t="s">
        <v>117</v>
      </c>
      <c r="K156" s="1" t="s">
        <v>652</v>
      </c>
      <c r="L156" s="1" t="s">
        <v>26</v>
      </c>
      <c r="M156" s="1" t="s">
        <v>646</v>
      </c>
      <c r="N156" s="19">
        <v>25000</v>
      </c>
      <c r="O156" s="19"/>
      <c r="P156" s="20"/>
      <c r="Q156" s="19"/>
      <c r="R156" s="19">
        <v>25000</v>
      </c>
      <c r="S156" s="19">
        <v>25000</v>
      </c>
      <c r="T156" s="20"/>
      <c r="U156" s="19">
        <f>SUM(Table14[[#This Row],[Amount Due with Indexation &amp; Interest]]-Table14[[#This Row],[Received Amount]])</f>
        <v>0</v>
      </c>
      <c r="V156" s="125" t="s">
        <v>645</v>
      </c>
      <c r="Z156" s="127"/>
      <c r="AB156" s="29"/>
      <c r="AC156" s="29"/>
      <c r="AD156" s="28">
        <v>25000</v>
      </c>
      <c r="AE156" s="28"/>
      <c r="AF156" s="19"/>
      <c r="AG156" s="19"/>
      <c r="AH156" s="20">
        <v>0</v>
      </c>
    </row>
    <row r="157" spans="1:34" ht="65.25" customHeight="1" x14ac:dyDescent="0.3">
      <c r="A157" s="102">
        <v>2007</v>
      </c>
      <c r="B157" s="103" t="s">
        <v>651</v>
      </c>
      <c r="C157" s="103" t="s">
        <v>650</v>
      </c>
      <c r="D157" s="103" t="s">
        <v>650</v>
      </c>
      <c r="E157" s="11">
        <v>39086</v>
      </c>
      <c r="F157" s="15" t="s">
        <v>25</v>
      </c>
      <c r="G157" s="1">
        <v>5</v>
      </c>
      <c r="H157" s="1" t="s">
        <v>649</v>
      </c>
      <c r="I157" s="1" t="s">
        <v>648</v>
      </c>
      <c r="J157" s="1" t="s">
        <v>114</v>
      </c>
      <c r="K157" s="1" t="s">
        <v>647</v>
      </c>
      <c r="L157" s="1" t="s">
        <v>26</v>
      </c>
      <c r="M157" s="1" t="s">
        <v>646</v>
      </c>
      <c r="N157" s="19">
        <v>15000</v>
      </c>
      <c r="O157" s="19"/>
      <c r="P157" s="20"/>
      <c r="Q157" s="19"/>
      <c r="R157" s="19">
        <v>15000</v>
      </c>
      <c r="S157" s="30">
        <v>15000</v>
      </c>
      <c r="T157" s="20"/>
      <c r="U157" s="19">
        <f>SUM(Table14[[#This Row],[Amount Due with Indexation &amp; Interest]]-Table14[[#This Row],[Received Amount]])</f>
        <v>0</v>
      </c>
      <c r="V157" s="125" t="s">
        <v>645</v>
      </c>
      <c r="Z157" s="127"/>
      <c r="AB157" s="29"/>
      <c r="AC157" s="29"/>
      <c r="AD157" s="28">
        <v>15000</v>
      </c>
      <c r="AE157" s="28"/>
      <c r="AF157" s="19"/>
      <c r="AG157" s="19"/>
      <c r="AH157" s="20"/>
    </row>
    <row r="158" spans="1:34" ht="45.75" customHeight="1" x14ac:dyDescent="0.3">
      <c r="A158" s="102">
        <v>2002</v>
      </c>
      <c r="B158" s="103" t="s">
        <v>644</v>
      </c>
      <c r="C158" s="103" t="s">
        <v>452</v>
      </c>
      <c r="D158" s="103" t="s">
        <v>452</v>
      </c>
      <c r="E158" s="11">
        <v>37594</v>
      </c>
      <c r="F158" s="15" t="s">
        <v>16</v>
      </c>
      <c r="G158" s="1" t="s">
        <v>15</v>
      </c>
      <c r="H158" s="1" t="s">
        <v>643</v>
      </c>
      <c r="I158" s="1" t="s">
        <v>642</v>
      </c>
      <c r="J158" s="1" t="s">
        <v>30</v>
      </c>
      <c r="K158" s="1" t="s">
        <v>374</v>
      </c>
      <c r="L158" s="1" t="s">
        <v>97</v>
      </c>
      <c r="M158" s="1" t="s">
        <v>410</v>
      </c>
      <c r="N158" s="19"/>
      <c r="O158" s="19"/>
      <c r="P158" s="19"/>
      <c r="Q158" s="19"/>
      <c r="R158" s="19"/>
      <c r="S158" s="30"/>
      <c r="T158" s="19"/>
      <c r="U158" s="19">
        <f>SUM(Table14[[#This Row],[Amount Due with Indexation &amp; Interest]]-Table14[[#This Row],[Received Amount]])</f>
        <v>0</v>
      </c>
      <c r="V158" s="131"/>
      <c r="W158" s="131"/>
      <c r="X158" s="131"/>
      <c r="Z158" s="127"/>
      <c r="AB158" s="29"/>
      <c r="AC158" s="29"/>
      <c r="AD158" s="28"/>
      <c r="AE158" s="28"/>
      <c r="AF158" s="19"/>
      <c r="AG158" s="19"/>
      <c r="AH158" s="20"/>
    </row>
    <row r="159" spans="1:34" ht="65.25" customHeight="1" x14ac:dyDescent="0.3">
      <c r="A159" s="102">
        <v>2004</v>
      </c>
      <c r="B159" s="103" t="s">
        <v>638</v>
      </c>
      <c r="C159" s="103" t="s">
        <v>613</v>
      </c>
      <c r="D159" s="103" t="s">
        <v>613</v>
      </c>
      <c r="E159" s="11">
        <v>38029</v>
      </c>
      <c r="F159" s="15" t="s">
        <v>16</v>
      </c>
      <c r="G159" s="1" t="s">
        <v>15</v>
      </c>
      <c r="H159" s="1" t="s">
        <v>637</v>
      </c>
      <c r="I159" s="1" t="s">
        <v>636</v>
      </c>
      <c r="J159" s="1" t="s">
        <v>66</v>
      </c>
      <c r="K159" s="1" t="s">
        <v>641</v>
      </c>
      <c r="L159" s="1" t="s">
        <v>26</v>
      </c>
      <c r="M159" s="1" t="s">
        <v>428</v>
      </c>
      <c r="N159" s="19">
        <v>32144</v>
      </c>
      <c r="O159" s="19"/>
      <c r="P159" s="20"/>
      <c r="Q159" s="19"/>
      <c r="R159" s="19">
        <v>32144</v>
      </c>
      <c r="S159" s="19">
        <v>32144</v>
      </c>
      <c r="T159" s="70">
        <v>38040</v>
      </c>
      <c r="U159" s="19">
        <f>SUM(Table14[[#This Row],[Amount Due with Indexation &amp; Interest]]-Table14[[#This Row],[Received Amount]])</f>
        <v>0</v>
      </c>
      <c r="V159" s="125" t="s">
        <v>606</v>
      </c>
      <c r="Z159" s="127"/>
      <c r="AB159" s="29"/>
      <c r="AC159" s="29"/>
      <c r="AD159" s="28">
        <v>32144</v>
      </c>
      <c r="AE159" s="28"/>
      <c r="AF159" s="19"/>
      <c r="AG159" s="19"/>
      <c r="AH159" s="20"/>
    </row>
    <row r="160" spans="1:34" ht="65.25" customHeight="1" x14ac:dyDescent="0.3">
      <c r="A160" s="102">
        <v>2004</v>
      </c>
      <c r="B160" s="103" t="s">
        <v>638</v>
      </c>
      <c r="C160" s="103" t="s">
        <v>613</v>
      </c>
      <c r="D160" s="103" t="s">
        <v>613</v>
      </c>
      <c r="E160" s="11">
        <v>38029</v>
      </c>
      <c r="F160" s="15" t="s">
        <v>16</v>
      </c>
      <c r="G160" s="1" t="s">
        <v>15</v>
      </c>
      <c r="H160" s="1" t="s">
        <v>637</v>
      </c>
      <c r="I160" s="1" t="s">
        <v>636</v>
      </c>
      <c r="J160" s="1" t="s">
        <v>91</v>
      </c>
      <c r="K160" s="1" t="s">
        <v>640</v>
      </c>
      <c r="L160" s="1" t="s">
        <v>26</v>
      </c>
      <c r="M160" s="1" t="s">
        <v>60</v>
      </c>
      <c r="N160" s="19">
        <v>10000</v>
      </c>
      <c r="O160" s="19"/>
      <c r="P160" s="20"/>
      <c r="Q160" s="19"/>
      <c r="R160" s="19">
        <v>10000</v>
      </c>
      <c r="S160" s="19">
        <v>10000</v>
      </c>
      <c r="T160" s="20" t="s">
        <v>475</v>
      </c>
      <c r="U160" s="19">
        <f>SUM(Table14[[#This Row],[Amount Due with Indexation &amp; Interest]]-Table14[[#This Row],[Received Amount]])</f>
        <v>0</v>
      </c>
      <c r="V160" s="126" t="s">
        <v>639</v>
      </c>
      <c r="Z160" s="127"/>
      <c r="AB160" s="29"/>
      <c r="AC160" s="29"/>
      <c r="AD160" s="28">
        <v>10000</v>
      </c>
      <c r="AE160" s="28"/>
      <c r="AF160" s="19"/>
      <c r="AG160" s="19"/>
      <c r="AH160" s="20"/>
    </row>
    <row r="161" spans="1:34" ht="65.25" customHeight="1" x14ac:dyDescent="0.3">
      <c r="A161" s="102">
        <v>2004</v>
      </c>
      <c r="B161" s="103" t="s">
        <v>638</v>
      </c>
      <c r="C161" s="103" t="s">
        <v>613</v>
      </c>
      <c r="D161" s="103" t="s">
        <v>613</v>
      </c>
      <c r="E161" s="11">
        <v>38029</v>
      </c>
      <c r="F161" s="15" t="s">
        <v>16</v>
      </c>
      <c r="G161" s="1" t="s">
        <v>15</v>
      </c>
      <c r="H161" s="1" t="s">
        <v>637</v>
      </c>
      <c r="I161" s="1" t="s">
        <v>636</v>
      </c>
      <c r="J161" s="1" t="s">
        <v>30</v>
      </c>
      <c r="K161" s="1" t="s">
        <v>374</v>
      </c>
      <c r="L161" s="1" t="s">
        <v>97</v>
      </c>
      <c r="M161" s="1" t="s">
        <v>60</v>
      </c>
      <c r="N161" s="19"/>
      <c r="O161" s="19"/>
      <c r="P161" s="20"/>
      <c r="Q161" s="19"/>
      <c r="R161" s="19"/>
      <c r="S161" s="30"/>
      <c r="T161" s="20"/>
      <c r="U161" s="19">
        <f>SUM(Table14[[#This Row],[Amount Due with Indexation &amp; Interest]]-Table14[[#This Row],[Received Amount]])</f>
        <v>0</v>
      </c>
      <c r="V161" s="131"/>
      <c r="Z161" s="127"/>
      <c r="AB161" s="29"/>
      <c r="AC161" s="29"/>
      <c r="AD161" s="28"/>
      <c r="AE161" s="28"/>
      <c r="AF161" s="19"/>
      <c r="AG161" s="19"/>
      <c r="AH161" s="20"/>
    </row>
    <row r="162" spans="1:34" ht="65.25" customHeight="1" x14ac:dyDescent="0.3">
      <c r="A162" s="102">
        <v>2002</v>
      </c>
      <c r="B162" s="103" t="s">
        <v>635</v>
      </c>
      <c r="C162" s="103" t="s">
        <v>429</v>
      </c>
      <c r="D162" s="103" t="s">
        <v>604</v>
      </c>
      <c r="E162" s="11">
        <v>37567</v>
      </c>
      <c r="F162" s="15" t="s">
        <v>16</v>
      </c>
      <c r="G162" s="1" t="s">
        <v>15</v>
      </c>
      <c r="H162" s="1" t="s">
        <v>634</v>
      </c>
      <c r="I162" s="1" t="s">
        <v>633</v>
      </c>
      <c r="J162" s="1" t="s">
        <v>117</v>
      </c>
      <c r="K162" s="1" t="s">
        <v>632</v>
      </c>
      <c r="L162" s="1" t="s">
        <v>17</v>
      </c>
      <c r="M162" s="1" t="s">
        <v>631</v>
      </c>
      <c r="N162" s="19"/>
      <c r="O162" s="19"/>
      <c r="P162" s="20"/>
      <c r="Q162" s="19"/>
      <c r="R162" s="19"/>
      <c r="S162" s="30"/>
      <c r="T162" s="20"/>
      <c r="U162" s="19">
        <f>SUM(Table14[[#This Row],[Amount Due with Indexation &amp; Interest]]-Table14[[#This Row],[Received Amount]])</f>
        <v>0</v>
      </c>
      <c r="Z162" s="127"/>
      <c r="AB162" s="29"/>
      <c r="AC162" s="29"/>
      <c r="AD162" s="28"/>
      <c r="AE162" s="28"/>
      <c r="AF162" s="19"/>
      <c r="AG162" s="19"/>
      <c r="AH162" s="20"/>
    </row>
    <row r="163" spans="1:34" ht="65.25" customHeight="1" x14ac:dyDescent="0.3">
      <c r="A163" s="102">
        <v>2003</v>
      </c>
      <c r="B163" s="103" t="s">
        <v>630</v>
      </c>
      <c r="C163" s="103" t="s">
        <v>629</v>
      </c>
      <c r="D163" s="103" t="s">
        <v>629</v>
      </c>
      <c r="E163" s="11">
        <v>37823</v>
      </c>
      <c r="F163" s="15" t="s">
        <v>603</v>
      </c>
      <c r="G163" s="1" t="s">
        <v>15</v>
      </c>
      <c r="H163" s="1" t="s">
        <v>628</v>
      </c>
      <c r="I163" s="1" t="s">
        <v>627</v>
      </c>
      <c r="J163" s="1" t="s">
        <v>117</v>
      </c>
      <c r="K163" s="1" t="s">
        <v>626</v>
      </c>
      <c r="L163" s="1" t="s">
        <v>625</v>
      </c>
      <c r="M163" s="1" t="s">
        <v>60</v>
      </c>
      <c r="N163" s="19">
        <v>30000</v>
      </c>
      <c r="O163" s="30"/>
      <c r="P163" s="30"/>
      <c r="Q163" s="19"/>
      <c r="R163" s="19">
        <v>30000</v>
      </c>
      <c r="S163" s="19">
        <v>30000</v>
      </c>
      <c r="T163" s="30"/>
      <c r="U163" s="19">
        <f>SUM(Table14[[#This Row],[Amount Due with Indexation &amp; Interest]]-Table14[[#This Row],[Received Amount]])</f>
        <v>0</v>
      </c>
      <c r="V163" s="125" t="s">
        <v>606</v>
      </c>
      <c r="W163" s="142"/>
      <c r="X163" s="142"/>
      <c r="Z163" s="127"/>
      <c r="AB163" s="29"/>
      <c r="AC163" s="29"/>
      <c r="AD163" s="28">
        <v>30000</v>
      </c>
      <c r="AE163" s="28"/>
      <c r="AF163" s="19"/>
      <c r="AG163" s="19"/>
      <c r="AH163" s="20"/>
    </row>
    <row r="164" spans="1:34" ht="65.25" customHeight="1" x14ac:dyDescent="0.3">
      <c r="A164" s="102">
        <v>1994</v>
      </c>
      <c r="B164" s="103" t="s">
        <v>614</v>
      </c>
      <c r="C164" s="103" t="s">
        <v>613</v>
      </c>
      <c r="D164" s="103" t="s">
        <v>26</v>
      </c>
      <c r="E164" s="11">
        <v>34372</v>
      </c>
      <c r="F164" s="15" t="s">
        <v>16</v>
      </c>
      <c r="G164" s="1" t="s">
        <v>15</v>
      </c>
      <c r="H164" s="1" t="s">
        <v>612</v>
      </c>
      <c r="I164" s="1" t="s">
        <v>611</v>
      </c>
      <c r="J164" s="1" t="s">
        <v>91</v>
      </c>
      <c r="K164" s="1" t="s">
        <v>624</v>
      </c>
      <c r="L164" s="1" t="s">
        <v>97</v>
      </c>
      <c r="M164" s="1" t="s">
        <v>623</v>
      </c>
      <c r="N164" s="19">
        <v>13440</v>
      </c>
      <c r="O164" s="19"/>
      <c r="P164" s="19"/>
      <c r="Q164" s="19"/>
      <c r="R164" s="19">
        <v>13440</v>
      </c>
      <c r="S164" s="19">
        <v>13440</v>
      </c>
      <c r="T164" s="35">
        <v>40074</v>
      </c>
      <c r="U164" s="19">
        <f>SUM(Table14[[#This Row],[Amount Due with Indexation &amp; Interest]]-Table14[[#This Row],[Received Amount]])</f>
        <v>0</v>
      </c>
      <c r="V164" s="126" t="s">
        <v>622</v>
      </c>
      <c r="W164" s="131"/>
      <c r="X164" s="131"/>
      <c r="Z164" s="127"/>
      <c r="AB164" s="29"/>
      <c r="AC164" s="29"/>
      <c r="AD164" s="28">
        <v>13440</v>
      </c>
      <c r="AE164" s="28"/>
      <c r="AF164" s="19"/>
      <c r="AG164" s="19"/>
      <c r="AH164" s="20"/>
    </row>
    <row r="165" spans="1:34" ht="65.25" customHeight="1" x14ac:dyDescent="0.3">
      <c r="A165" s="102">
        <v>1994</v>
      </c>
      <c r="B165" s="103" t="s">
        <v>614</v>
      </c>
      <c r="C165" s="103" t="s">
        <v>613</v>
      </c>
      <c r="D165" s="103" t="s">
        <v>26</v>
      </c>
      <c r="E165" s="11">
        <v>34372</v>
      </c>
      <c r="F165" s="15" t="s">
        <v>16</v>
      </c>
      <c r="G165" s="1" t="s">
        <v>15</v>
      </c>
      <c r="H165" s="1" t="s">
        <v>612</v>
      </c>
      <c r="I165" s="1" t="s">
        <v>611</v>
      </c>
      <c r="J165" s="1" t="s">
        <v>30</v>
      </c>
      <c r="K165" s="1" t="s">
        <v>374</v>
      </c>
      <c r="L165" s="1" t="s">
        <v>97</v>
      </c>
      <c r="M165" s="1" t="s">
        <v>621</v>
      </c>
      <c r="N165" s="19"/>
      <c r="O165" s="19"/>
      <c r="P165" s="20"/>
      <c r="Q165" s="19"/>
      <c r="R165" s="19"/>
      <c r="S165" s="30"/>
      <c r="T165" s="20"/>
      <c r="U165" s="19">
        <f>SUM(Table14[[#This Row],[Amount Due with Indexation &amp; Interest]]-Table14[[#This Row],[Received Amount]])</f>
        <v>0</v>
      </c>
      <c r="V165" s="131"/>
      <c r="Z165" s="127"/>
      <c r="AB165" s="29"/>
      <c r="AC165" s="29"/>
      <c r="AD165" s="28"/>
      <c r="AE165" s="28"/>
      <c r="AF165" s="19"/>
      <c r="AG165" s="19"/>
      <c r="AH165" s="20"/>
    </row>
    <row r="166" spans="1:34" ht="65.25" customHeight="1" x14ac:dyDescent="0.3">
      <c r="A166" s="102">
        <v>1994</v>
      </c>
      <c r="B166" s="103" t="s">
        <v>614</v>
      </c>
      <c r="C166" s="103" t="s">
        <v>613</v>
      </c>
      <c r="D166" s="103" t="s">
        <v>26</v>
      </c>
      <c r="E166" s="11">
        <v>34372</v>
      </c>
      <c r="F166" s="15" t="s">
        <v>16</v>
      </c>
      <c r="G166" s="1" t="s">
        <v>15</v>
      </c>
      <c r="H166" s="1" t="s">
        <v>612</v>
      </c>
      <c r="I166" s="1" t="s">
        <v>611</v>
      </c>
      <c r="J166" s="1" t="s">
        <v>620</v>
      </c>
      <c r="K166" s="1" t="s">
        <v>619</v>
      </c>
      <c r="L166" s="1" t="s">
        <v>26</v>
      </c>
      <c r="M166" s="1" t="s">
        <v>618</v>
      </c>
      <c r="N166" s="19"/>
      <c r="O166" s="19"/>
      <c r="P166" s="20"/>
      <c r="Q166" s="19"/>
      <c r="R166" s="19"/>
      <c r="S166" s="30"/>
      <c r="T166" s="20"/>
      <c r="U166" s="19">
        <f>SUM(Table14[[#This Row],[Amount Due with Indexation &amp; Interest]]-Table14[[#This Row],[Received Amount]])</f>
        <v>0</v>
      </c>
      <c r="V166" s="131"/>
      <c r="Z166" s="127"/>
      <c r="AB166" s="29"/>
      <c r="AC166" s="29"/>
      <c r="AD166" s="28"/>
      <c r="AE166" s="28"/>
      <c r="AF166" s="19"/>
      <c r="AG166" s="19"/>
      <c r="AH166" s="20"/>
    </row>
    <row r="167" spans="1:34" ht="65.25" customHeight="1" x14ac:dyDescent="0.3">
      <c r="A167" s="102">
        <v>1994</v>
      </c>
      <c r="B167" s="103" t="s">
        <v>614</v>
      </c>
      <c r="C167" s="103" t="s">
        <v>613</v>
      </c>
      <c r="D167" s="103" t="s">
        <v>26</v>
      </c>
      <c r="E167" s="11">
        <v>34372</v>
      </c>
      <c r="F167" s="15" t="s">
        <v>16</v>
      </c>
      <c r="G167" s="1" t="s">
        <v>15</v>
      </c>
      <c r="H167" s="1" t="s">
        <v>612</v>
      </c>
      <c r="I167" s="1" t="s">
        <v>611</v>
      </c>
      <c r="J167" s="1" t="s">
        <v>66</v>
      </c>
      <c r="K167" s="1" t="s">
        <v>617</v>
      </c>
      <c r="L167" s="1" t="s">
        <v>26</v>
      </c>
      <c r="M167" s="1" t="s">
        <v>410</v>
      </c>
      <c r="N167" s="19"/>
      <c r="O167" s="19"/>
      <c r="P167" s="20"/>
      <c r="Q167" s="19"/>
      <c r="R167" s="19"/>
      <c r="S167" s="30"/>
      <c r="T167" s="20"/>
      <c r="U167" s="19">
        <f>SUM(Table14[[#This Row],[Amount Due with Indexation &amp; Interest]]-Table14[[#This Row],[Received Amount]])</f>
        <v>0</v>
      </c>
      <c r="Z167" s="127"/>
      <c r="AB167" s="29"/>
      <c r="AC167" s="29"/>
      <c r="AD167" s="28"/>
      <c r="AE167" s="28"/>
      <c r="AF167" s="19"/>
      <c r="AG167" s="19"/>
      <c r="AH167" s="20"/>
    </row>
    <row r="168" spans="1:34" ht="65.25" customHeight="1" x14ac:dyDescent="0.3">
      <c r="A168" s="102">
        <v>1994</v>
      </c>
      <c r="B168" s="103" t="s">
        <v>614</v>
      </c>
      <c r="C168" s="103" t="s">
        <v>613</v>
      </c>
      <c r="D168" s="103" t="s">
        <v>26</v>
      </c>
      <c r="E168" s="11">
        <v>34372</v>
      </c>
      <c r="F168" s="15" t="s">
        <v>16</v>
      </c>
      <c r="G168" s="1" t="s">
        <v>15</v>
      </c>
      <c r="H168" s="1" t="s">
        <v>612</v>
      </c>
      <c r="I168" s="1" t="s">
        <v>611</v>
      </c>
      <c r="J168" s="1" t="s">
        <v>175</v>
      </c>
      <c r="K168" s="1" t="s">
        <v>616</v>
      </c>
      <c r="L168" s="1" t="s">
        <v>97</v>
      </c>
      <c r="M168" s="1" t="s">
        <v>615</v>
      </c>
      <c r="N168" s="19"/>
      <c r="O168" s="19"/>
      <c r="P168" s="19"/>
      <c r="Q168" s="19"/>
      <c r="R168" s="19"/>
      <c r="S168" s="30"/>
      <c r="T168" s="19"/>
      <c r="U168" s="19">
        <f>SUM(Table14[[#This Row],[Amount Due with Indexation &amp; Interest]]-Table14[[#This Row],[Received Amount]])</f>
        <v>0</v>
      </c>
      <c r="W168" s="131"/>
      <c r="X168" s="131"/>
      <c r="Z168" s="127"/>
      <c r="AB168" s="29"/>
      <c r="AC168" s="29"/>
      <c r="AD168" s="28"/>
      <c r="AE168" s="28"/>
      <c r="AF168" s="19"/>
      <c r="AG168" s="19"/>
      <c r="AH168" s="20"/>
    </row>
    <row r="169" spans="1:34" ht="65.25" customHeight="1" x14ac:dyDescent="0.3">
      <c r="A169" s="102">
        <v>1994</v>
      </c>
      <c r="B169" s="103" t="s">
        <v>614</v>
      </c>
      <c r="C169" s="103" t="s">
        <v>613</v>
      </c>
      <c r="D169" s="103" t="s">
        <v>26</v>
      </c>
      <c r="E169" s="11">
        <v>34372</v>
      </c>
      <c r="F169" s="15" t="s">
        <v>16</v>
      </c>
      <c r="G169" s="1" t="s">
        <v>15</v>
      </c>
      <c r="H169" s="1" t="s">
        <v>612</v>
      </c>
      <c r="I169" s="1" t="s">
        <v>611</v>
      </c>
      <c r="J169" s="1" t="s">
        <v>117</v>
      </c>
      <c r="K169" s="1" t="s">
        <v>597</v>
      </c>
      <c r="L169" s="1" t="s">
        <v>26</v>
      </c>
      <c r="M169" s="1" t="s">
        <v>428</v>
      </c>
      <c r="N169" s="19"/>
      <c r="O169" s="19"/>
      <c r="P169" s="19"/>
      <c r="Q169" s="19"/>
      <c r="R169" s="19"/>
      <c r="S169" s="19"/>
      <c r="T169" s="19"/>
      <c r="U169" s="19">
        <f>SUM(Table14[[#This Row],[Amount Due with Indexation &amp; Interest]]-Table14[[#This Row],[Received Amount]])</f>
        <v>0</v>
      </c>
      <c r="W169" s="131"/>
      <c r="X169" s="131"/>
      <c r="Z169" s="127"/>
      <c r="AB169" s="29"/>
      <c r="AC169" s="29"/>
      <c r="AD169" s="28"/>
      <c r="AE169" s="28"/>
      <c r="AF169" s="19"/>
      <c r="AG169" s="19"/>
      <c r="AH169" s="20"/>
    </row>
    <row r="170" spans="1:34" ht="65.25" customHeight="1" x14ac:dyDescent="0.3">
      <c r="A170" s="102">
        <v>2003</v>
      </c>
      <c r="B170" s="103" t="s">
        <v>610</v>
      </c>
      <c r="C170" s="103" t="s">
        <v>429</v>
      </c>
      <c r="D170" s="103" t="s">
        <v>604</v>
      </c>
      <c r="E170" s="11">
        <v>37816</v>
      </c>
      <c r="F170" s="15" t="s">
        <v>16</v>
      </c>
      <c r="G170" s="1" t="s">
        <v>15</v>
      </c>
      <c r="H170" s="1" t="s">
        <v>609</v>
      </c>
      <c r="I170" s="1" t="s">
        <v>608</v>
      </c>
      <c r="J170" s="1" t="s">
        <v>117</v>
      </c>
      <c r="K170" s="1" t="s">
        <v>607</v>
      </c>
      <c r="L170" s="1" t="s">
        <v>429</v>
      </c>
      <c r="M170" s="1" t="s">
        <v>60</v>
      </c>
      <c r="N170" s="19">
        <v>5000</v>
      </c>
      <c r="O170" s="19"/>
      <c r="P170" s="19"/>
      <c r="Q170" s="19"/>
      <c r="R170" s="19">
        <v>5000</v>
      </c>
      <c r="S170" s="19">
        <v>5000</v>
      </c>
      <c r="T170" s="70">
        <v>37719</v>
      </c>
      <c r="U170" s="19">
        <f>SUM(Table14[[#This Row],[Amount Due with Indexation &amp; Interest]]-Table14[[#This Row],[Received Amount]])</f>
        <v>0</v>
      </c>
      <c r="V170" s="125" t="s">
        <v>606</v>
      </c>
      <c r="Z170" s="127"/>
      <c r="AB170" s="29"/>
      <c r="AC170" s="29"/>
      <c r="AD170" s="28"/>
      <c r="AE170" s="28"/>
      <c r="AF170" s="19"/>
      <c r="AG170" s="19">
        <v>5000</v>
      </c>
      <c r="AH170" s="20"/>
    </row>
    <row r="171" spans="1:34" ht="65.25" customHeight="1" x14ac:dyDescent="0.3">
      <c r="A171" s="102">
        <v>2003</v>
      </c>
      <c r="B171" s="103" t="s">
        <v>605</v>
      </c>
      <c r="C171" s="103" t="s">
        <v>429</v>
      </c>
      <c r="D171" s="103" t="s">
        <v>604</v>
      </c>
      <c r="E171" s="11">
        <v>37658</v>
      </c>
      <c r="F171" s="15" t="s">
        <v>603</v>
      </c>
      <c r="G171" s="1" t="s">
        <v>15</v>
      </c>
      <c r="H171" s="1" t="s">
        <v>602</v>
      </c>
      <c r="I171" s="1" t="s">
        <v>601</v>
      </c>
      <c r="J171" s="1" t="s">
        <v>117</v>
      </c>
      <c r="K171" s="1" t="s">
        <v>600</v>
      </c>
      <c r="L171" s="1" t="s">
        <v>429</v>
      </c>
      <c r="M171" s="1" t="s">
        <v>60</v>
      </c>
      <c r="N171" s="19"/>
      <c r="O171" s="19"/>
      <c r="P171" s="20"/>
      <c r="Q171" s="19"/>
      <c r="R171" s="19"/>
      <c r="S171" s="30"/>
      <c r="T171" s="20"/>
      <c r="U171" s="19">
        <f>SUM(Table14[[#This Row],[Amount Due with Indexation &amp; Interest]]-Table14[[#This Row],[Received Amount]])</f>
        <v>0</v>
      </c>
      <c r="Z171" s="127"/>
      <c r="AB171" s="29"/>
      <c r="AC171" s="29"/>
      <c r="AD171" s="28"/>
      <c r="AE171" s="28"/>
      <c r="AF171" s="19"/>
      <c r="AG171" s="19"/>
      <c r="AH171" s="20"/>
    </row>
    <row r="172" spans="1:34" ht="65.25" customHeight="1" x14ac:dyDescent="0.3">
      <c r="A172" s="102">
        <v>1997</v>
      </c>
      <c r="B172" s="103" t="s">
        <v>595</v>
      </c>
      <c r="C172" s="103" t="s">
        <v>33</v>
      </c>
      <c r="D172" s="103" t="s">
        <v>33</v>
      </c>
      <c r="E172" s="11">
        <v>35542</v>
      </c>
      <c r="F172" s="15" t="s">
        <v>16</v>
      </c>
      <c r="G172" s="1" t="s">
        <v>15</v>
      </c>
      <c r="H172" s="1" t="s">
        <v>594</v>
      </c>
      <c r="I172" s="1" t="s">
        <v>593</v>
      </c>
      <c r="J172" s="1" t="s">
        <v>30</v>
      </c>
      <c r="K172" s="1" t="s">
        <v>599</v>
      </c>
      <c r="L172" s="1" t="s">
        <v>33</v>
      </c>
      <c r="M172" s="1" t="s">
        <v>598</v>
      </c>
      <c r="N172" s="19"/>
      <c r="O172" s="19"/>
      <c r="P172" s="19"/>
      <c r="Q172" s="19"/>
      <c r="R172" s="19"/>
      <c r="S172" s="19"/>
      <c r="T172" s="19"/>
      <c r="U172" s="19">
        <f>SUM(Table14[[#This Row],[Amount Due with Indexation &amp; Interest]]-Table14[[#This Row],[Received Amount]])</f>
        <v>0</v>
      </c>
      <c r="V172" s="131"/>
      <c r="W172" s="131"/>
      <c r="X172" s="131"/>
      <c r="Z172" s="127"/>
      <c r="AB172" s="29"/>
      <c r="AC172" s="29"/>
      <c r="AD172" s="28"/>
      <c r="AE172" s="28"/>
      <c r="AF172" s="19"/>
      <c r="AG172" s="19"/>
      <c r="AH172" s="20"/>
    </row>
    <row r="173" spans="1:34" ht="65.25" customHeight="1" x14ac:dyDescent="0.3">
      <c r="A173" s="102">
        <v>1997</v>
      </c>
      <c r="B173" s="103" t="s">
        <v>595</v>
      </c>
      <c r="C173" s="103" t="s">
        <v>33</v>
      </c>
      <c r="D173" s="103" t="s">
        <v>33</v>
      </c>
      <c r="E173" s="11">
        <v>35542</v>
      </c>
      <c r="F173" s="15" t="s">
        <v>16</v>
      </c>
      <c r="G173" s="1" t="s">
        <v>15</v>
      </c>
      <c r="H173" s="1" t="s">
        <v>594</v>
      </c>
      <c r="I173" s="1" t="s">
        <v>593</v>
      </c>
      <c r="J173" s="1" t="s">
        <v>117</v>
      </c>
      <c r="K173" s="1" t="s">
        <v>597</v>
      </c>
      <c r="L173" s="1" t="s">
        <v>596</v>
      </c>
      <c r="M173" s="1" t="s">
        <v>428</v>
      </c>
      <c r="N173" s="19"/>
      <c r="O173" s="19"/>
      <c r="P173" s="19"/>
      <c r="Q173" s="19"/>
      <c r="R173" s="19"/>
      <c r="S173" s="19"/>
      <c r="T173" s="19"/>
      <c r="U173" s="19">
        <f>SUM(Table14[[#This Row],[Amount Due with Indexation &amp; Interest]]-Table14[[#This Row],[Received Amount]])</f>
        <v>0</v>
      </c>
      <c r="W173" s="131"/>
      <c r="X173" s="131"/>
      <c r="Z173" s="127"/>
      <c r="AB173" s="29"/>
      <c r="AC173" s="29"/>
      <c r="AD173" s="28"/>
      <c r="AE173" s="28"/>
      <c r="AF173" s="19"/>
      <c r="AG173" s="19"/>
      <c r="AH173" s="20"/>
    </row>
    <row r="174" spans="1:34" ht="65.25" customHeight="1" x14ac:dyDescent="0.3">
      <c r="A174" s="102">
        <v>1997</v>
      </c>
      <c r="B174" s="103" t="s">
        <v>595</v>
      </c>
      <c r="C174" s="103" t="s">
        <v>33</v>
      </c>
      <c r="D174" s="103" t="s">
        <v>33</v>
      </c>
      <c r="E174" s="11">
        <v>35542</v>
      </c>
      <c r="F174" s="15" t="s">
        <v>16</v>
      </c>
      <c r="G174" s="1" t="s">
        <v>15</v>
      </c>
      <c r="H174" s="1" t="s">
        <v>594</v>
      </c>
      <c r="I174" s="1" t="s">
        <v>593</v>
      </c>
      <c r="J174" s="1" t="s">
        <v>91</v>
      </c>
      <c r="K174" s="1" t="s">
        <v>592</v>
      </c>
      <c r="L174" s="1" t="s">
        <v>33</v>
      </c>
      <c r="M174" s="1" t="s">
        <v>591</v>
      </c>
      <c r="N174" s="19"/>
      <c r="O174" s="19"/>
      <c r="P174" s="19"/>
      <c r="Q174" s="19"/>
      <c r="R174" s="19"/>
      <c r="S174" s="19"/>
      <c r="T174" s="19"/>
      <c r="U174" s="19">
        <f>SUM(Table14[[#This Row],[Amount Due with Indexation &amp; Interest]]-Table14[[#This Row],[Received Amount]])</f>
        <v>0</v>
      </c>
      <c r="V174" s="131"/>
      <c r="W174" s="131"/>
      <c r="X174" s="131"/>
      <c r="Z174" s="127"/>
      <c r="AB174" s="29"/>
      <c r="AC174" s="29"/>
      <c r="AD174" s="28"/>
      <c r="AE174" s="28"/>
      <c r="AF174" s="19"/>
      <c r="AG174" s="19"/>
      <c r="AH174" s="20"/>
    </row>
    <row r="175" spans="1:34" ht="65.25" customHeight="1" x14ac:dyDescent="0.3">
      <c r="A175" s="102">
        <v>2012</v>
      </c>
      <c r="B175" s="103" t="s">
        <v>590</v>
      </c>
      <c r="C175" s="103" t="s">
        <v>429</v>
      </c>
      <c r="D175" s="103" t="s">
        <v>429</v>
      </c>
      <c r="E175" s="11">
        <v>41257</v>
      </c>
      <c r="F175" s="15" t="s">
        <v>25</v>
      </c>
      <c r="G175" s="1" t="s">
        <v>15</v>
      </c>
      <c r="H175" s="1" t="s">
        <v>589</v>
      </c>
      <c r="I175" s="1" t="s">
        <v>588</v>
      </c>
      <c r="J175" s="1" t="s">
        <v>12</v>
      </c>
      <c r="K175" s="1" t="s">
        <v>587</v>
      </c>
      <c r="L175" s="1" t="s">
        <v>97</v>
      </c>
      <c r="M175" s="1" t="s">
        <v>410</v>
      </c>
      <c r="N175" s="19"/>
      <c r="O175" s="19"/>
      <c r="P175" s="19"/>
      <c r="Q175" s="19"/>
      <c r="R175" s="19"/>
      <c r="S175" s="19"/>
      <c r="T175" s="19"/>
      <c r="U175" s="19">
        <f>SUM(Table14[[#This Row],[Amount Due with Indexation &amp; Interest]]-Table14[[#This Row],[Received Amount]])</f>
        <v>0</v>
      </c>
      <c r="V175" s="131"/>
      <c r="W175" s="131"/>
      <c r="X175" s="131"/>
      <c r="Z175" s="127"/>
      <c r="AB175" s="29"/>
      <c r="AC175" s="29"/>
      <c r="AD175" s="28"/>
      <c r="AE175" s="28"/>
      <c r="AF175" s="19"/>
      <c r="AG175" s="19"/>
      <c r="AH175" s="20"/>
    </row>
    <row r="176" spans="1:34" ht="65.25" customHeight="1" x14ac:dyDescent="0.3">
      <c r="A176" s="102">
        <v>2012</v>
      </c>
      <c r="B176" s="103" t="s">
        <v>586</v>
      </c>
      <c r="C176" s="103" t="s">
        <v>218</v>
      </c>
      <c r="D176" s="103" t="s">
        <v>218</v>
      </c>
      <c r="E176" s="11">
        <v>41274</v>
      </c>
      <c r="F176" s="15" t="s">
        <v>25</v>
      </c>
      <c r="G176" s="1" t="s">
        <v>15</v>
      </c>
      <c r="H176" s="1" t="s">
        <v>585</v>
      </c>
      <c r="I176" s="1" t="s">
        <v>584</v>
      </c>
      <c r="J176" s="1" t="s">
        <v>12</v>
      </c>
      <c r="K176" s="1" t="s">
        <v>583</v>
      </c>
      <c r="L176" s="1" t="s">
        <v>97</v>
      </c>
      <c r="M176" s="1" t="s">
        <v>410</v>
      </c>
      <c r="N176" s="19"/>
      <c r="O176" s="19"/>
      <c r="P176" s="19"/>
      <c r="Q176" s="19"/>
      <c r="R176" s="19"/>
      <c r="S176" s="19"/>
      <c r="T176" s="19"/>
      <c r="U176" s="19">
        <f>SUM(Table14[[#This Row],[Amount Due with Indexation &amp; Interest]]-Table14[[#This Row],[Received Amount]])</f>
        <v>0</v>
      </c>
      <c r="V176" s="131"/>
      <c r="W176" s="131"/>
      <c r="X176" s="131"/>
      <c r="Z176" s="127"/>
      <c r="AB176" s="29"/>
      <c r="AC176" s="29"/>
      <c r="AD176" s="28"/>
      <c r="AE176" s="28"/>
      <c r="AF176" s="19"/>
      <c r="AG176" s="19"/>
      <c r="AH176" s="20"/>
    </row>
    <row r="177" spans="1:34" ht="65.25" customHeight="1" x14ac:dyDescent="0.3">
      <c r="A177" s="102">
        <v>2014</v>
      </c>
      <c r="B177" s="103" t="s">
        <v>582</v>
      </c>
      <c r="C177" s="103" t="s">
        <v>503</v>
      </c>
      <c r="D177" s="103" t="s">
        <v>581</v>
      </c>
      <c r="E177" s="11">
        <v>41646</v>
      </c>
      <c r="F177" s="15" t="s">
        <v>16</v>
      </c>
      <c r="G177" s="1" t="s">
        <v>15</v>
      </c>
      <c r="H177" s="1" t="s">
        <v>580</v>
      </c>
      <c r="I177" s="1" t="s">
        <v>579</v>
      </c>
      <c r="J177" s="1" t="s">
        <v>12</v>
      </c>
      <c r="K177" s="1" t="s">
        <v>578</v>
      </c>
      <c r="L177" s="1" t="s">
        <v>97</v>
      </c>
      <c r="M177" s="1" t="s">
        <v>410</v>
      </c>
      <c r="N177" s="19"/>
      <c r="O177" s="19"/>
      <c r="P177" s="19"/>
      <c r="Q177" s="30"/>
      <c r="R177" s="19"/>
      <c r="S177" s="19"/>
      <c r="T177" s="19"/>
      <c r="U177" s="19">
        <f>SUM(Table14[[#This Row],[Amount Due with Indexation &amp; Interest]]-Table14[[#This Row],[Received Amount]])</f>
        <v>0</v>
      </c>
      <c r="V177" s="131"/>
      <c r="W177" s="131"/>
      <c r="X177" s="131"/>
      <c r="Z177" s="127"/>
      <c r="AB177" s="29"/>
      <c r="AC177" s="29"/>
      <c r="AD177" s="28"/>
      <c r="AE177" s="28"/>
      <c r="AF177" s="19"/>
      <c r="AG177" s="19"/>
      <c r="AH177" s="20"/>
    </row>
    <row r="178" spans="1:34" ht="65.25" customHeight="1" x14ac:dyDescent="0.3">
      <c r="A178" s="102">
        <v>2010</v>
      </c>
      <c r="B178" s="103" t="s">
        <v>577</v>
      </c>
      <c r="C178" s="103" t="s">
        <v>576</v>
      </c>
      <c r="D178" s="103" t="s">
        <v>502</v>
      </c>
      <c r="E178" s="11">
        <v>40618</v>
      </c>
      <c r="F178" s="15" t="s">
        <v>16</v>
      </c>
      <c r="G178" s="1" t="s">
        <v>15</v>
      </c>
      <c r="H178" s="1" t="s">
        <v>575</v>
      </c>
      <c r="I178" s="1" t="s">
        <v>574</v>
      </c>
      <c r="J178" s="1" t="s">
        <v>30</v>
      </c>
      <c r="K178" s="1" t="s">
        <v>374</v>
      </c>
      <c r="L178" s="1" t="s">
        <v>97</v>
      </c>
      <c r="M178" s="1" t="s">
        <v>410</v>
      </c>
      <c r="N178" s="19"/>
      <c r="O178" s="19"/>
      <c r="P178" s="19"/>
      <c r="Q178" s="30"/>
      <c r="R178" s="19"/>
      <c r="S178" s="19"/>
      <c r="T178" s="19"/>
      <c r="U178" s="19">
        <f>SUM(Table14[[#This Row],[Amount Due with Indexation &amp; Interest]]-Table14[[#This Row],[Received Amount]])</f>
        <v>0</v>
      </c>
      <c r="V178" s="131"/>
      <c r="W178" s="131"/>
      <c r="X178" s="131"/>
      <c r="Z178" s="127"/>
      <c r="AB178" s="29"/>
      <c r="AC178" s="29"/>
      <c r="AD178" s="28"/>
      <c r="AE178" s="28"/>
      <c r="AF178" s="19"/>
      <c r="AG178" s="19"/>
      <c r="AH178" s="20"/>
    </row>
    <row r="179" spans="1:34" ht="65.25" customHeight="1" x14ac:dyDescent="0.3">
      <c r="A179" s="102">
        <v>2008</v>
      </c>
      <c r="B179" s="103" t="s">
        <v>573</v>
      </c>
      <c r="C179" s="103" t="s">
        <v>33</v>
      </c>
      <c r="D179" s="103" t="s">
        <v>33</v>
      </c>
      <c r="E179" s="11">
        <v>39510</v>
      </c>
      <c r="F179" s="15" t="s">
        <v>16</v>
      </c>
      <c r="G179" s="1" t="s">
        <v>15</v>
      </c>
      <c r="H179" s="1" t="s">
        <v>572</v>
      </c>
      <c r="I179" s="1" t="s">
        <v>571</v>
      </c>
      <c r="J179" s="1" t="s">
        <v>12</v>
      </c>
      <c r="K179" s="1" t="s">
        <v>570</v>
      </c>
      <c r="L179" s="1" t="s">
        <v>97</v>
      </c>
      <c r="M179" s="1" t="s">
        <v>410</v>
      </c>
      <c r="N179" s="19"/>
      <c r="O179" s="19"/>
      <c r="P179" s="19"/>
      <c r="Q179" s="30"/>
      <c r="R179" s="19"/>
      <c r="S179" s="19"/>
      <c r="T179" s="19"/>
      <c r="U179" s="19">
        <f>SUM(Table14[[#This Row],[Amount Due with Indexation &amp; Interest]]-Table14[[#This Row],[Received Amount]])</f>
        <v>0</v>
      </c>
      <c r="V179" s="131"/>
      <c r="W179" s="131"/>
      <c r="X179" s="131"/>
      <c r="Z179" s="127"/>
      <c r="AB179" s="29"/>
      <c r="AC179" s="29"/>
      <c r="AD179" s="28"/>
      <c r="AE179" s="28"/>
      <c r="AF179" s="19"/>
      <c r="AG179" s="19"/>
      <c r="AH179" s="20"/>
    </row>
    <row r="180" spans="1:34" ht="65.25" customHeight="1" x14ac:dyDescent="0.3">
      <c r="A180" s="102">
        <v>2006</v>
      </c>
      <c r="B180" s="103" t="s">
        <v>569</v>
      </c>
      <c r="C180" s="103" t="s">
        <v>7</v>
      </c>
      <c r="D180" s="103" t="s">
        <v>7</v>
      </c>
      <c r="E180" s="11">
        <v>38918</v>
      </c>
      <c r="F180" s="15" t="s">
        <v>25</v>
      </c>
      <c r="G180" s="1" t="s">
        <v>15</v>
      </c>
      <c r="H180" s="1" t="s">
        <v>568</v>
      </c>
      <c r="I180" s="1" t="s">
        <v>567</v>
      </c>
      <c r="J180" s="1" t="s">
        <v>30</v>
      </c>
      <c r="K180" s="1" t="s">
        <v>374</v>
      </c>
      <c r="L180" s="1" t="s">
        <v>97</v>
      </c>
      <c r="M180" s="1" t="s">
        <v>566</v>
      </c>
      <c r="N180" s="19"/>
      <c r="O180" s="19"/>
      <c r="P180" s="19"/>
      <c r="Q180" s="30"/>
      <c r="R180" s="19"/>
      <c r="S180" s="19"/>
      <c r="T180" s="19"/>
      <c r="U180" s="19">
        <f>SUM(Table14[[#This Row],[Amount Due with Indexation &amp; Interest]]-Table14[[#This Row],[Received Amount]])</f>
        <v>0</v>
      </c>
      <c r="V180" s="131"/>
      <c r="W180" s="131"/>
      <c r="X180" s="131"/>
      <c r="Z180" s="127"/>
      <c r="AB180" s="29"/>
      <c r="AC180" s="29"/>
      <c r="AD180" s="28"/>
      <c r="AE180" s="28"/>
      <c r="AF180" s="19"/>
      <c r="AG180" s="19"/>
      <c r="AH180" s="20"/>
    </row>
    <row r="181" spans="1:34" ht="65.25" customHeight="1" x14ac:dyDescent="0.3">
      <c r="A181" s="102">
        <v>2007</v>
      </c>
      <c r="B181" s="103" t="s">
        <v>565</v>
      </c>
      <c r="C181" s="103" t="s">
        <v>56</v>
      </c>
      <c r="D181" s="103" t="s">
        <v>429</v>
      </c>
      <c r="E181" s="11">
        <v>39155</v>
      </c>
      <c r="F181" s="15" t="s">
        <v>25</v>
      </c>
      <c r="G181" s="1" t="s">
        <v>15</v>
      </c>
      <c r="H181" s="1" t="s">
        <v>564</v>
      </c>
      <c r="I181" s="1" t="s">
        <v>563</v>
      </c>
      <c r="J181" s="1" t="s">
        <v>30</v>
      </c>
      <c r="K181" s="1" t="s">
        <v>374</v>
      </c>
      <c r="L181" s="1" t="s">
        <v>97</v>
      </c>
      <c r="M181" s="1" t="s">
        <v>410</v>
      </c>
      <c r="N181" s="19"/>
      <c r="O181" s="19"/>
      <c r="P181" s="19"/>
      <c r="Q181" s="30"/>
      <c r="R181" s="19"/>
      <c r="S181" s="19"/>
      <c r="T181" s="19"/>
      <c r="U181" s="19">
        <f>SUM(Table14[[#This Row],[Amount Due with Indexation &amp; Interest]]-Table14[[#This Row],[Received Amount]])</f>
        <v>0</v>
      </c>
      <c r="V181" s="131"/>
      <c r="W181" s="131"/>
      <c r="X181" s="131"/>
      <c r="Z181" s="127"/>
      <c r="AB181" s="29"/>
      <c r="AC181" s="29"/>
      <c r="AD181" s="28"/>
      <c r="AE181" s="28"/>
      <c r="AF181" s="19"/>
      <c r="AG181" s="19"/>
      <c r="AH181" s="20"/>
    </row>
    <row r="182" spans="1:34" ht="65.25" customHeight="1" x14ac:dyDescent="0.3">
      <c r="A182" s="102">
        <v>2006</v>
      </c>
      <c r="B182" s="103" t="s">
        <v>562</v>
      </c>
      <c r="C182" s="103" t="s">
        <v>218</v>
      </c>
      <c r="D182" s="103" t="s">
        <v>217</v>
      </c>
      <c r="E182" s="11">
        <v>38749</v>
      </c>
      <c r="F182" s="15" t="s">
        <v>25</v>
      </c>
      <c r="G182" s="1" t="s">
        <v>15</v>
      </c>
      <c r="H182" s="1" t="s">
        <v>561</v>
      </c>
      <c r="I182" s="1" t="s">
        <v>560</v>
      </c>
      <c r="J182" s="1" t="s">
        <v>30</v>
      </c>
      <c r="K182" s="1" t="s">
        <v>374</v>
      </c>
      <c r="L182" s="1" t="s">
        <v>97</v>
      </c>
      <c r="M182" s="1" t="s">
        <v>410</v>
      </c>
      <c r="N182" s="19"/>
      <c r="O182" s="19"/>
      <c r="P182" s="19"/>
      <c r="Q182" s="30"/>
      <c r="R182" s="19"/>
      <c r="S182" s="19"/>
      <c r="T182" s="19"/>
      <c r="U182" s="19">
        <f>SUM(Table14[[#This Row],[Amount Due with Indexation &amp; Interest]]-Table14[[#This Row],[Received Amount]])</f>
        <v>0</v>
      </c>
      <c r="V182" s="131"/>
      <c r="W182" s="131"/>
      <c r="X182" s="131"/>
      <c r="Z182" s="127"/>
      <c r="AB182" s="29"/>
      <c r="AC182" s="29"/>
      <c r="AD182" s="28"/>
      <c r="AE182" s="28"/>
      <c r="AF182" s="19"/>
      <c r="AG182" s="19"/>
      <c r="AH182" s="20"/>
    </row>
    <row r="183" spans="1:34" ht="65.25" customHeight="1" x14ac:dyDescent="0.3">
      <c r="A183" s="102">
        <v>2005</v>
      </c>
      <c r="B183" s="103" t="s">
        <v>559</v>
      </c>
      <c r="C183" s="103" t="s">
        <v>56</v>
      </c>
      <c r="D183" s="103" t="s">
        <v>429</v>
      </c>
      <c r="E183" s="11">
        <v>38398</v>
      </c>
      <c r="F183" s="15" t="s">
        <v>16</v>
      </c>
      <c r="G183" s="1" t="s">
        <v>15</v>
      </c>
      <c r="H183" s="1" t="s">
        <v>558</v>
      </c>
      <c r="I183" s="1" t="s">
        <v>557</v>
      </c>
      <c r="J183" s="1" t="s">
        <v>30</v>
      </c>
      <c r="K183" s="1" t="s">
        <v>556</v>
      </c>
      <c r="L183" s="1" t="s">
        <v>17</v>
      </c>
      <c r="M183" s="1" t="s">
        <v>555</v>
      </c>
      <c r="N183" s="19">
        <v>221423.81</v>
      </c>
      <c r="O183" s="19"/>
      <c r="P183" s="20" t="s">
        <v>78</v>
      </c>
      <c r="Q183" s="30"/>
      <c r="R183" s="19">
        <v>221424</v>
      </c>
      <c r="S183" s="19">
        <v>221423.18</v>
      </c>
      <c r="T183" s="20" t="s">
        <v>409</v>
      </c>
      <c r="U183" s="19">
        <f>SUM(Table14[[#This Row],[Amount Due with Indexation &amp; Interest]]-Table14[[#This Row],[Received Amount]])</f>
        <v>0.82000000000698492</v>
      </c>
      <c r="V183" s="126" t="s">
        <v>554</v>
      </c>
      <c r="Z183" s="127"/>
      <c r="AB183" s="29"/>
      <c r="AC183" s="29"/>
      <c r="AD183" s="28">
        <v>221423.81</v>
      </c>
      <c r="AE183" s="28"/>
      <c r="AF183" s="19"/>
      <c r="AG183" s="19"/>
      <c r="AH183" s="20"/>
    </row>
    <row r="184" spans="1:34" ht="65.25" customHeight="1" x14ac:dyDescent="0.3">
      <c r="A184" s="102">
        <v>1997</v>
      </c>
      <c r="B184" s="103" t="s">
        <v>550</v>
      </c>
      <c r="C184" s="103" t="s">
        <v>218</v>
      </c>
      <c r="D184" s="103" t="s">
        <v>399</v>
      </c>
      <c r="E184" s="11">
        <v>35459</v>
      </c>
      <c r="F184" s="15" t="s">
        <v>16</v>
      </c>
      <c r="G184" s="1" t="s">
        <v>15</v>
      </c>
      <c r="H184" s="1" t="s">
        <v>549</v>
      </c>
      <c r="I184" s="1" t="s">
        <v>553</v>
      </c>
      <c r="J184" s="1" t="s">
        <v>117</v>
      </c>
      <c r="K184" s="1" t="s">
        <v>552</v>
      </c>
      <c r="L184" s="1" t="s">
        <v>218</v>
      </c>
      <c r="M184" s="1" t="s">
        <v>551</v>
      </c>
      <c r="N184" s="19"/>
      <c r="O184" s="19"/>
      <c r="P184" s="19"/>
      <c r="Q184" s="30"/>
      <c r="R184" s="19"/>
      <c r="S184" s="19"/>
      <c r="T184" s="19"/>
      <c r="U184" s="19">
        <f>SUM(Table14[[#This Row],[Amount Due with Indexation &amp; Interest]]-Table14[[#This Row],[Received Amount]])</f>
        <v>0</v>
      </c>
      <c r="W184" s="131"/>
      <c r="X184" s="131"/>
      <c r="Z184" s="127"/>
      <c r="AB184" s="29"/>
      <c r="AC184" s="29"/>
      <c r="AD184" s="28"/>
      <c r="AE184" s="28"/>
      <c r="AF184" s="19"/>
      <c r="AG184" s="19"/>
      <c r="AH184" s="20"/>
    </row>
    <row r="185" spans="1:34" ht="65.25" customHeight="1" x14ac:dyDescent="0.3">
      <c r="A185" s="102">
        <v>1997</v>
      </c>
      <c r="B185" s="103" t="s">
        <v>550</v>
      </c>
      <c r="C185" s="103" t="s">
        <v>218</v>
      </c>
      <c r="D185" s="103" t="s">
        <v>399</v>
      </c>
      <c r="E185" s="11">
        <v>35459</v>
      </c>
      <c r="F185" s="15" t="s">
        <v>16</v>
      </c>
      <c r="G185" s="1" t="s">
        <v>15</v>
      </c>
      <c r="H185" s="1" t="s">
        <v>549</v>
      </c>
      <c r="I185" s="1" t="s">
        <v>548</v>
      </c>
      <c r="J185" s="1" t="s">
        <v>91</v>
      </c>
      <c r="K185" s="1" t="s">
        <v>541</v>
      </c>
      <c r="L185" s="1" t="s">
        <v>97</v>
      </c>
      <c r="M185" s="1" t="s">
        <v>60</v>
      </c>
      <c r="N185" s="19"/>
      <c r="O185" s="19"/>
      <c r="P185" s="19"/>
      <c r="Q185" s="30"/>
      <c r="R185" s="19"/>
      <c r="S185" s="19"/>
      <c r="T185" s="19"/>
      <c r="U185" s="19">
        <f>SUM(Table14[[#This Row],[Amount Due with Indexation &amp; Interest]]-Table14[[#This Row],[Received Amount]])</f>
        <v>0</v>
      </c>
      <c r="V185" s="131"/>
      <c r="W185" s="131"/>
      <c r="X185" s="131"/>
      <c r="Z185" s="127"/>
      <c r="AB185" s="29"/>
      <c r="AC185" s="29"/>
      <c r="AD185" s="28"/>
      <c r="AE185" s="28"/>
      <c r="AF185" s="19"/>
      <c r="AG185" s="19"/>
      <c r="AH185" s="20"/>
    </row>
    <row r="186" spans="1:34" ht="65.25" customHeight="1" x14ac:dyDescent="0.3">
      <c r="A186" s="102">
        <v>2002</v>
      </c>
      <c r="B186" s="103" t="s">
        <v>547</v>
      </c>
      <c r="C186" s="103" t="s">
        <v>503</v>
      </c>
      <c r="D186" s="103" t="s">
        <v>546</v>
      </c>
      <c r="E186" s="11">
        <v>37567</v>
      </c>
      <c r="F186" s="1" t="s">
        <v>16</v>
      </c>
      <c r="G186" s="1" t="s">
        <v>15</v>
      </c>
      <c r="H186" s="1" t="s">
        <v>545</v>
      </c>
      <c r="I186" s="1" t="s">
        <v>478</v>
      </c>
      <c r="J186" s="1" t="s">
        <v>12</v>
      </c>
      <c r="K186" s="1" t="s">
        <v>421</v>
      </c>
      <c r="L186" s="1" t="s">
        <v>97</v>
      </c>
      <c r="M186" s="1" t="s">
        <v>410</v>
      </c>
      <c r="N186" s="19"/>
      <c r="O186" s="19"/>
      <c r="P186" s="19"/>
      <c r="Q186" s="30"/>
      <c r="R186" s="19"/>
      <c r="S186" s="19"/>
      <c r="T186" s="19"/>
      <c r="U186" s="19">
        <f>SUM(Table14[[#This Row],[Amount Due with Indexation &amp; Interest]]-Table14[[#This Row],[Received Amount]])</f>
        <v>0</v>
      </c>
      <c r="V186" s="131"/>
      <c r="W186" s="131"/>
      <c r="X186" s="131"/>
      <c r="Z186" s="127"/>
      <c r="AB186" s="29"/>
      <c r="AC186" s="29"/>
      <c r="AD186" s="28"/>
      <c r="AE186" s="28"/>
      <c r="AF186" s="19"/>
      <c r="AG186" s="19"/>
      <c r="AH186" s="20"/>
    </row>
    <row r="187" spans="1:34" ht="65.25" customHeight="1" x14ac:dyDescent="0.3">
      <c r="A187" s="102">
        <v>1998</v>
      </c>
      <c r="B187" s="103" t="s">
        <v>540</v>
      </c>
      <c r="C187" s="103" t="s">
        <v>476</v>
      </c>
      <c r="D187" s="103" t="s">
        <v>476</v>
      </c>
      <c r="E187" s="11">
        <v>35907</v>
      </c>
      <c r="F187" s="1" t="s">
        <v>16</v>
      </c>
      <c r="G187" s="1" t="s">
        <v>409</v>
      </c>
      <c r="H187" s="1" t="s">
        <v>539</v>
      </c>
      <c r="I187" s="1" t="s">
        <v>538</v>
      </c>
      <c r="J187" s="1" t="s">
        <v>435</v>
      </c>
      <c r="K187" s="1" t="s">
        <v>544</v>
      </c>
      <c r="L187" s="1" t="s">
        <v>476</v>
      </c>
      <c r="M187" s="1" t="s">
        <v>543</v>
      </c>
      <c r="N187" s="19">
        <v>200000</v>
      </c>
      <c r="O187" s="19"/>
      <c r="P187" s="19"/>
      <c r="Q187" s="30"/>
      <c r="R187" s="19">
        <v>200000</v>
      </c>
      <c r="S187" s="19">
        <v>200000</v>
      </c>
      <c r="T187" s="35">
        <v>43501</v>
      </c>
      <c r="U187" s="19">
        <f>SUM(Table14[[#This Row],[Amount Due with Indexation &amp; Interest]]-Table14[[#This Row],[Received Amount]])</f>
        <v>0</v>
      </c>
      <c r="V187" s="126" t="s">
        <v>542</v>
      </c>
      <c r="Z187" s="127"/>
      <c r="AB187" s="29"/>
      <c r="AC187" s="29"/>
      <c r="AD187" s="28">
        <v>200000</v>
      </c>
      <c r="AE187" s="28"/>
      <c r="AF187" s="19"/>
      <c r="AG187" s="19"/>
      <c r="AH187" s="20"/>
    </row>
    <row r="188" spans="1:34" ht="65.25" customHeight="1" x14ac:dyDescent="0.3">
      <c r="A188" s="102">
        <v>1998</v>
      </c>
      <c r="B188" s="103" t="s">
        <v>540</v>
      </c>
      <c r="C188" s="103" t="s">
        <v>476</v>
      </c>
      <c r="D188" s="103" t="s">
        <v>476</v>
      </c>
      <c r="E188" s="11">
        <v>35907</v>
      </c>
      <c r="F188" s="1" t="s">
        <v>16</v>
      </c>
      <c r="G188" s="1" t="s">
        <v>15</v>
      </c>
      <c r="H188" s="1" t="s">
        <v>539</v>
      </c>
      <c r="I188" s="1" t="s">
        <v>538</v>
      </c>
      <c r="J188" s="1" t="s">
        <v>91</v>
      </c>
      <c r="K188" s="1" t="s">
        <v>541</v>
      </c>
      <c r="L188" s="1" t="s">
        <v>97</v>
      </c>
      <c r="M188" s="1" t="s">
        <v>428</v>
      </c>
      <c r="N188" s="19"/>
      <c r="O188" s="19"/>
      <c r="P188" s="19"/>
      <c r="Q188" s="30"/>
      <c r="R188" s="19"/>
      <c r="S188" s="19"/>
      <c r="T188" s="19"/>
      <c r="U188" s="19">
        <f>SUM(Table14[[#This Row],[Amount Due with Indexation &amp; Interest]]-Table14[[#This Row],[Received Amount]])</f>
        <v>0</v>
      </c>
      <c r="V188" s="131"/>
      <c r="W188" s="131"/>
      <c r="X188" s="131"/>
      <c r="Z188" s="127"/>
      <c r="AB188" s="29"/>
      <c r="AC188" s="29"/>
      <c r="AD188" s="28"/>
      <c r="AE188" s="28"/>
      <c r="AF188" s="19"/>
      <c r="AG188" s="19"/>
      <c r="AH188" s="20"/>
    </row>
    <row r="189" spans="1:34" ht="65.25" customHeight="1" x14ac:dyDescent="0.3">
      <c r="A189" s="102">
        <v>1998</v>
      </c>
      <c r="B189" s="103" t="s">
        <v>540</v>
      </c>
      <c r="C189" s="103" t="s">
        <v>476</v>
      </c>
      <c r="D189" s="103" t="s">
        <v>476</v>
      </c>
      <c r="E189" s="11">
        <v>35907</v>
      </c>
      <c r="F189" s="1" t="s">
        <v>16</v>
      </c>
      <c r="G189" s="1" t="s">
        <v>15</v>
      </c>
      <c r="H189" s="1" t="s">
        <v>539</v>
      </c>
      <c r="I189" s="1" t="s">
        <v>538</v>
      </c>
      <c r="J189" s="1" t="s">
        <v>91</v>
      </c>
      <c r="K189" s="1" t="s">
        <v>537</v>
      </c>
      <c r="L189" s="1" t="s">
        <v>476</v>
      </c>
      <c r="M189" s="1" t="s">
        <v>536</v>
      </c>
      <c r="N189" s="19"/>
      <c r="O189" s="19"/>
      <c r="P189" s="19"/>
      <c r="Q189" s="30"/>
      <c r="R189" s="19"/>
      <c r="S189" s="19"/>
      <c r="T189" s="19"/>
      <c r="U189" s="19">
        <f>SUM(Table14[[#This Row],[Amount Due with Indexation &amp; Interest]]-Table14[[#This Row],[Received Amount]])</f>
        <v>0</v>
      </c>
      <c r="V189" s="131"/>
      <c r="W189" s="131"/>
      <c r="X189" s="131"/>
      <c r="Z189" s="127"/>
      <c r="AB189" s="29"/>
      <c r="AC189" s="29"/>
      <c r="AD189" s="28"/>
      <c r="AE189" s="28"/>
      <c r="AF189" s="19"/>
      <c r="AG189" s="19"/>
      <c r="AH189" s="20"/>
    </row>
    <row r="190" spans="1:34" ht="65.25" customHeight="1" x14ac:dyDescent="0.3">
      <c r="A190" s="102">
        <v>2000</v>
      </c>
      <c r="B190" s="103" t="s">
        <v>534</v>
      </c>
      <c r="C190" s="103" t="s">
        <v>382</v>
      </c>
      <c r="D190" s="103" t="s">
        <v>533</v>
      </c>
      <c r="E190" s="11">
        <v>36696</v>
      </c>
      <c r="F190" s="1" t="s">
        <v>16</v>
      </c>
      <c r="G190" s="1" t="s">
        <v>15</v>
      </c>
      <c r="H190" s="1" t="s">
        <v>532</v>
      </c>
      <c r="I190" s="1" t="s">
        <v>531</v>
      </c>
      <c r="J190" s="1" t="s">
        <v>117</v>
      </c>
      <c r="K190" s="1" t="s">
        <v>535</v>
      </c>
      <c r="L190" s="1" t="s">
        <v>97</v>
      </c>
      <c r="M190" s="1" t="s">
        <v>70</v>
      </c>
      <c r="N190" s="19"/>
      <c r="O190" s="19"/>
      <c r="P190" s="19"/>
      <c r="Q190" s="30"/>
      <c r="R190" s="19"/>
      <c r="S190" s="19"/>
      <c r="T190" s="19"/>
      <c r="U190" s="19">
        <f>SUM(Table14[[#This Row],[Amount Due with Indexation &amp; Interest]]-Table14[[#This Row],[Received Amount]])</f>
        <v>0</v>
      </c>
      <c r="V190" s="131"/>
      <c r="W190" s="131"/>
      <c r="X190" s="131"/>
      <c r="Z190" s="127"/>
      <c r="AB190" s="29"/>
      <c r="AC190" s="29"/>
      <c r="AD190" s="28"/>
      <c r="AE190" s="28"/>
      <c r="AF190" s="19"/>
      <c r="AG190" s="19"/>
      <c r="AH190" s="20"/>
    </row>
    <row r="191" spans="1:34" ht="65.25" customHeight="1" x14ac:dyDescent="0.3">
      <c r="A191" s="102">
        <v>2000</v>
      </c>
      <c r="B191" s="103" t="s">
        <v>534</v>
      </c>
      <c r="C191" s="103" t="s">
        <v>382</v>
      </c>
      <c r="D191" s="103" t="s">
        <v>533</v>
      </c>
      <c r="E191" s="11">
        <v>36696</v>
      </c>
      <c r="F191" s="1" t="s">
        <v>16</v>
      </c>
      <c r="G191" s="1" t="s">
        <v>15</v>
      </c>
      <c r="H191" s="1" t="s">
        <v>532</v>
      </c>
      <c r="I191" s="1" t="s">
        <v>531</v>
      </c>
      <c r="J191" s="1" t="s">
        <v>91</v>
      </c>
      <c r="K191" s="1" t="s">
        <v>530</v>
      </c>
      <c r="L191" s="1" t="s">
        <v>97</v>
      </c>
      <c r="M191" s="1" t="s">
        <v>529</v>
      </c>
      <c r="N191" s="19"/>
      <c r="O191" s="19"/>
      <c r="P191" s="19"/>
      <c r="Q191" s="30"/>
      <c r="R191" s="19"/>
      <c r="S191" s="19"/>
      <c r="T191" s="19"/>
      <c r="U191" s="19">
        <f>SUM(Table14[[#This Row],[Amount Due with Indexation &amp; Interest]]-Table14[[#This Row],[Received Amount]])</f>
        <v>0</v>
      </c>
      <c r="V191" s="131"/>
      <c r="W191" s="131"/>
      <c r="X191" s="131"/>
      <c r="Z191" s="127"/>
      <c r="AB191" s="29"/>
      <c r="AC191" s="29"/>
      <c r="AD191" s="28"/>
      <c r="AE191" s="28"/>
      <c r="AF191" s="19"/>
      <c r="AG191" s="19"/>
      <c r="AH191" s="20"/>
    </row>
    <row r="192" spans="1:34" ht="65.25" customHeight="1" x14ac:dyDescent="0.3">
      <c r="A192" s="102">
        <v>2001</v>
      </c>
      <c r="B192" s="103" t="s">
        <v>528</v>
      </c>
      <c r="C192" s="103" t="s">
        <v>527</v>
      </c>
      <c r="D192" s="103" t="s">
        <v>527</v>
      </c>
      <c r="E192" s="11">
        <v>37210</v>
      </c>
      <c r="F192" s="1" t="s">
        <v>16</v>
      </c>
      <c r="G192" s="1" t="s">
        <v>15</v>
      </c>
      <c r="H192" s="1" t="s">
        <v>526</v>
      </c>
      <c r="I192" s="1" t="s">
        <v>525</v>
      </c>
      <c r="J192" s="1" t="s">
        <v>117</v>
      </c>
      <c r="K192" s="1" t="s">
        <v>524</v>
      </c>
      <c r="L192" s="1" t="s">
        <v>97</v>
      </c>
      <c r="M192" s="1" t="s">
        <v>60</v>
      </c>
      <c r="N192" s="19"/>
      <c r="O192" s="19"/>
      <c r="P192" s="19"/>
      <c r="Q192" s="30"/>
      <c r="R192" s="19"/>
      <c r="S192" s="19"/>
      <c r="T192" s="19"/>
      <c r="U192" s="19">
        <f>SUM(Table14[[#This Row],[Amount Due with Indexation &amp; Interest]]-Table14[[#This Row],[Received Amount]])</f>
        <v>0</v>
      </c>
      <c r="V192" s="131"/>
      <c r="W192" s="131"/>
      <c r="X192" s="131"/>
      <c r="Z192" s="127"/>
      <c r="AB192" s="29"/>
      <c r="AC192" s="29"/>
      <c r="AD192" s="28"/>
      <c r="AE192" s="28"/>
      <c r="AF192" s="19"/>
      <c r="AG192" s="19"/>
      <c r="AH192" s="20"/>
    </row>
    <row r="193" spans="1:34" ht="65.25" customHeight="1" x14ac:dyDescent="0.3">
      <c r="A193" s="102">
        <v>2001</v>
      </c>
      <c r="B193" s="103" t="s">
        <v>528</v>
      </c>
      <c r="C193" s="103" t="s">
        <v>527</v>
      </c>
      <c r="D193" s="103" t="s">
        <v>527</v>
      </c>
      <c r="E193" s="11">
        <v>37210</v>
      </c>
      <c r="F193" s="1" t="s">
        <v>16</v>
      </c>
      <c r="G193" s="1" t="s">
        <v>15</v>
      </c>
      <c r="H193" s="1" t="s">
        <v>526</v>
      </c>
      <c r="I193" s="1" t="s">
        <v>525</v>
      </c>
      <c r="J193" s="1" t="s">
        <v>12</v>
      </c>
      <c r="K193" s="1" t="s">
        <v>421</v>
      </c>
      <c r="L193" s="1" t="s">
        <v>97</v>
      </c>
      <c r="M193" s="1" t="s">
        <v>410</v>
      </c>
      <c r="N193" s="19"/>
      <c r="O193" s="19"/>
      <c r="P193" s="19"/>
      <c r="Q193" s="30"/>
      <c r="R193" s="19"/>
      <c r="S193" s="19"/>
      <c r="T193" s="19"/>
      <c r="U193" s="19">
        <f>SUM(Table14[[#This Row],[Amount Due with Indexation &amp; Interest]]-Table14[[#This Row],[Received Amount]])</f>
        <v>0</v>
      </c>
      <c r="V193" s="131"/>
      <c r="W193" s="131"/>
      <c r="X193" s="131"/>
      <c r="Z193" s="127"/>
      <c r="AB193" s="29"/>
      <c r="AC193" s="29"/>
      <c r="AD193" s="28"/>
      <c r="AE193" s="28"/>
      <c r="AF193" s="19"/>
      <c r="AG193" s="19"/>
      <c r="AH193" s="20"/>
    </row>
    <row r="194" spans="1:34" ht="65.25" customHeight="1" x14ac:dyDescent="0.3">
      <c r="A194" s="102">
        <v>1994</v>
      </c>
      <c r="B194" s="103" t="s">
        <v>523</v>
      </c>
      <c r="C194" s="103" t="s">
        <v>237</v>
      </c>
      <c r="D194" s="103" t="s">
        <v>237</v>
      </c>
      <c r="E194" s="11">
        <v>34409</v>
      </c>
      <c r="F194" s="1" t="s">
        <v>16</v>
      </c>
      <c r="G194" s="1" t="s">
        <v>15</v>
      </c>
      <c r="H194" s="1" t="s">
        <v>522</v>
      </c>
      <c r="I194" s="1" t="s">
        <v>521</v>
      </c>
      <c r="J194" s="1" t="s">
        <v>117</v>
      </c>
      <c r="K194" s="1" t="s">
        <v>524</v>
      </c>
      <c r="L194" s="1" t="s">
        <v>97</v>
      </c>
      <c r="M194" s="1" t="s">
        <v>410</v>
      </c>
      <c r="N194" s="19"/>
      <c r="O194" s="19"/>
      <c r="P194" s="19"/>
      <c r="Q194" s="30"/>
      <c r="R194" s="19"/>
      <c r="S194" s="19"/>
      <c r="T194" s="19"/>
      <c r="U194" s="19">
        <f>SUM(Table14[[#This Row],[Amount Due with Indexation &amp; Interest]]-Table14[[#This Row],[Received Amount]])</f>
        <v>0</v>
      </c>
      <c r="W194" s="131"/>
      <c r="X194" s="131"/>
      <c r="Z194" s="127"/>
      <c r="AB194" s="29"/>
      <c r="AC194" s="29"/>
      <c r="AD194" s="28"/>
      <c r="AE194" s="28"/>
      <c r="AF194" s="19"/>
      <c r="AG194" s="19"/>
      <c r="AH194" s="20"/>
    </row>
    <row r="195" spans="1:34" ht="65.25" customHeight="1" x14ac:dyDescent="0.3">
      <c r="A195" s="102">
        <v>1994</v>
      </c>
      <c r="B195" s="103" t="s">
        <v>523</v>
      </c>
      <c r="C195" s="103" t="s">
        <v>237</v>
      </c>
      <c r="D195" s="103" t="s">
        <v>237</v>
      </c>
      <c r="E195" s="11">
        <v>34409</v>
      </c>
      <c r="F195" s="1" t="s">
        <v>16</v>
      </c>
      <c r="G195" s="1" t="s">
        <v>15</v>
      </c>
      <c r="H195" s="1" t="s">
        <v>522</v>
      </c>
      <c r="I195" s="1" t="s">
        <v>521</v>
      </c>
      <c r="J195" s="1" t="s">
        <v>12</v>
      </c>
      <c r="K195" s="1" t="s">
        <v>520</v>
      </c>
      <c r="L195" s="1" t="s">
        <v>97</v>
      </c>
      <c r="M195" s="1" t="s">
        <v>410</v>
      </c>
      <c r="N195" s="19"/>
      <c r="O195" s="19"/>
      <c r="P195" s="19"/>
      <c r="Q195" s="30"/>
      <c r="R195" s="19"/>
      <c r="S195" s="19"/>
      <c r="T195" s="19"/>
      <c r="U195" s="19">
        <f>SUM(Table14[[#This Row],[Amount Due with Indexation &amp; Interest]]-Table14[[#This Row],[Received Amount]])</f>
        <v>0</v>
      </c>
      <c r="V195" s="131"/>
      <c r="W195" s="131"/>
      <c r="X195" s="131"/>
      <c r="Z195" s="127"/>
      <c r="AB195" s="29"/>
      <c r="AC195" s="29"/>
      <c r="AD195" s="28"/>
      <c r="AE195" s="28"/>
      <c r="AF195" s="19"/>
      <c r="AG195" s="19"/>
      <c r="AH195" s="20"/>
    </row>
    <row r="196" spans="1:34" ht="65.25" customHeight="1" x14ac:dyDescent="0.3">
      <c r="A196" s="108">
        <v>2001</v>
      </c>
      <c r="B196" s="109" t="s">
        <v>519</v>
      </c>
      <c r="C196" s="109" t="s">
        <v>237</v>
      </c>
      <c r="D196" s="109" t="s">
        <v>237</v>
      </c>
      <c r="E196" s="69">
        <v>37089</v>
      </c>
      <c r="F196" s="6" t="s">
        <v>16</v>
      </c>
      <c r="G196" s="6" t="s">
        <v>15</v>
      </c>
      <c r="H196" s="6" t="s">
        <v>518</v>
      </c>
      <c r="I196" s="6" t="s">
        <v>517</v>
      </c>
      <c r="J196" s="6" t="s">
        <v>117</v>
      </c>
      <c r="K196" s="6" t="s">
        <v>516</v>
      </c>
      <c r="L196" s="6" t="s">
        <v>97</v>
      </c>
      <c r="M196" s="6" t="s">
        <v>60</v>
      </c>
      <c r="N196" s="65"/>
      <c r="O196" s="65"/>
      <c r="P196" s="65"/>
      <c r="Q196" s="68"/>
      <c r="R196" s="65"/>
      <c r="S196" s="65"/>
      <c r="T196" s="65"/>
      <c r="U196" s="19">
        <f>SUM(Table14[[#This Row],[Amount Due with Indexation &amp; Interest]]-Table14[[#This Row],[Received Amount]])</f>
        <v>0</v>
      </c>
      <c r="V196" s="143"/>
      <c r="W196" s="143"/>
      <c r="X196" s="143"/>
      <c r="Y196" s="144"/>
      <c r="Z196" s="144"/>
      <c r="AA196" s="109"/>
      <c r="AB196" s="67"/>
      <c r="AC196" s="67"/>
      <c r="AD196" s="66"/>
      <c r="AE196" s="66"/>
      <c r="AF196" s="65"/>
      <c r="AG196" s="65"/>
      <c r="AH196" s="64"/>
    </row>
    <row r="197" spans="1:34" s="6" customFormat="1" ht="65.25" customHeight="1" x14ac:dyDescent="0.3">
      <c r="A197" s="110">
        <v>2000</v>
      </c>
      <c r="B197" s="111" t="s">
        <v>515</v>
      </c>
      <c r="C197" s="111" t="s">
        <v>218</v>
      </c>
      <c r="D197" s="111" t="s">
        <v>514</v>
      </c>
      <c r="E197" s="63">
        <v>36526</v>
      </c>
      <c r="F197" s="57" t="s">
        <v>16</v>
      </c>
      <c r="G197" s="57" t="s">
        <v>15</v>
      </c>
      <c r="H197" s="57" t="s">
        <v>513</v>
      </c>
      <c r="I197" s="57" t="s">
        <v>512</v>
      </c>
      <c r="J197" s="57" t="s">
        <v>117</v>
      </c>
      <c r="K197" s="57" t="s">
        <v>511</v>
      </c>
      <c r="L197" s="57" t="s">
        <v>97</v>
      </c>
      <c r="M197" s="57" t="s">
        <v>428</v>
      </c>
      <c r="N197" s="59"/>
      <c r="O197" s="59"/>
      <c r="P197" s="59"/>
      <c r="Q197" s="62"/>
      <c r="R197" s="59"/>
      <c r="S197" s="59"/>
      <c r="T197" s="59"/>
      <c r="U197" s="19">
        <f>SUM(Table14[[#This Row],[Amount Due with Indexation &amp; Interest]]-Table14[[#This Row],[Received Amount]])</f>
        <v>0</v>
      </c>
      <c r="V197" s="145"/>
      <c r="W197" s="146"/>
      <c r="X197" s="146"/>
      <c r="Y197" s="147"/>
      <c r="Z197" s="147"/>
      <c r="AA197" s="111"/>
      <c r="AB197" s="61"/>
      <c r="AC197" s="61"/>
      <c r="AD197" s="60"/>
      <c r="AE197" s="60"/>
      <c r="AF197" s="59"/>
      <c r="AG197" s="59"/>
      <c r="AH197" s="58"/>
    </row>
    <row r="198" spans="1:34" s="50" customFormat="1" ht="65.25" customHeight="1" x14ac:dyDescent="0.3">
      <c r="A198" s="112">
        <v>2001</v>
      </c>
      <c r="B198" s="113" t="s">
        <v>510</v>
      </c>
      <c r="C198" s="113"/>
      <c r="D198" s="113" t="s">
        <v>509</v>
      </c>
      <c r="E198" s="56">
        <v>37061</v>
      </c>
      <c r="F198" s="50" t="s">
        <v>16</v>
      </c>
      <c r="G198" s="50" t="s">
        <v>15</v>
      </c>
      <c r="H198" s="50" t="s">
        <v>508</v>
      </c>
      <c r="I198" s="50" t="s">
        <v>507</v>
      </c>
      <c r="J198" s="50" t="s">
        <v>117</v>
      </c>
      <c r="K198" s="50" t="s">
        <v>506</v>
      </c>
      <c r="L198" s="50" t="s">
        <v>97</v>
      </c>
      <c r="M198" s="50" t="s">
        <v>410</v>
      </c>
      <c r="N198" s="52"/>
      <c r="O198" s="52"/>
      <c r="P198" s="52"/>
      <c r="Q198" s="55"/>
      <c r="R198" s="52"/>
      <c r="S198" s="52"/>
      <c r="T198" s="52"/>
      <c r="U198" s="19">
        <f>SUM(Table14[[#This Row],[Amount Due with Indexation &amp; Interest]]-Table14[[#This Row],[Received Amount]])</f>
        <v>0</v>
      </c>
      <c r="V198" s="145"/>
      <c r="W198" s="148"/>
      <c r="X198" s="148"/>
      <c r="Y198" s="149"/>
      <c r="Z198" s="149"/>
      <c r="AA198" s="113"/>
      <c r="AB198" s="54"/>
      <c r="AC198" s="54"/>
      <c r="AD198" s="53"/>
      <c r="AE198" s="53"/>
      <c r="AF198" s="52"/>
      <c r="AG198" s="52"/>
      <c r="AH198" s="51"/>
    </row>
    <row r="199" spans="1:34" s="43" customFormat="1" ht="65.25" customHeight="1" x14ac:dyDescent="0.3">
      <c r="A199" s="114">
        <v>2000</v>
      </c>
      <c r="B199" s="115" t="s">
        <v>504</v>
      </c>
      <c r="C199" s="115" t="s">
        <v>503</v>
      </c>
      <c r="D199" s="115" t="s">
        <v>502</v>
      </c>
      <c r="E199" s="49">
        <v>36601</v>
      </c>
      <c r="F199" s="43" t="s">
        <v>16</v>
      </c>
      <c r="G199" s="43" t="s">
        <v>15</v>
      </c>
      <c r="H199" s="43" t="s">
        <v>501</v>
      </c>
      <c r="I199" s="43" t="s">
        <v>500</v>
      </c>
      <c r="J199" s="43" t="s">
        <v>117</v>
      </c>
      <c r="K199" s="43" t="s">
        <v>505</v>
      </c>
      <c r="L199" s="43" t="s">
        <v>97</v>
      </c>
      <c r="M199" s="43" t="s">
        <v>410</v>
      </c>
      <c r="N199" s="45"/>
      <c r="O199" s="45"/>
      <c r="P199" s="45"/>
      <c r="Q199" s="48"/>
      <c r="R199" s="45"/>
      <c r="S199" s="45"/>
      <c r="T199" s="45"/>
      <c r="U199" s="19">
        <f>SUM(Table14[[#This Row],[Amount Due with Indexation &amp; Interest]]-Table14[[#This Row],[Received Amount]])</f>
        <v>0</v>
      </c>
      <c r="V199" s="150"/>
      <c r="W199" s="150"/>
      <c r="X199" s="150"/>
      <c r="Y199" s="151"/>
      <c r="Z199" s="151"/>
      <c r="AA199" s="115"/>
      <c r="AB199" s="47"/>
      <c r="AC199" s="47"/>
      <c r="AD199" s="46"/>
      <c r="AE199" s="46"/>
      <c r="AF199" s="45"/>
      <c r="AG199" s="45"/>
      <c r="AH199" s="44"/>
    </row>
    <row r="200" spans="1:34" ht="65.25" customHeight="1" x14ac:dyDescent="0.3">
      <c r="A200" s="102">
        <v>2000</v>
      </c>
      <c r="B200" s="103" t="s">
        <v>504</v>
      </c>
      <c r="C200" s="103" t="s">
        <v>503</v>
      </c>
      <c r="D200" s="103" t="s">
        <v>502</v>
      </c>
      <c r="E200" s="11">
        <v>36601</v>
      </c>
      <c r="F200" s="1" t="s">
        <v>16</v>
      </c>
      <c r="G200" s="1" t="s">
        <v>15</v>
      </c>
      <c r="H200" s="1" t="s">
        <v>501</v>
      </c>
      <c r="I200" s="1" t="s">
        <v>500</v>
      </c>
      <c r="J200" s="1" t="s">
        <v>91</v>
      </c>
      <c r="K200" s="1" t="s">
        <v>499</v>
      </c>
      <c r="L200" s="1" t="s">
        <v>97</v>
      </c>
      <c r="M200" s="1" t="s">
        <v>410</v>
      </c>
      <c r="N200" s="19"/>
      <c r="O200" s="19"/>
      <c r="P200" s="19"/>
      <c r="Q200" s="30"/>
      <c r="R200" s="19"/>
      <c r="S200" s="19"/>
      <c r="T200" s="19"/>
      <c r="U200" s="19">
        <f>SUM(Table14[[#This Row],[Amount Due with Indexation &amp; Interest]]-Table14[[#This Row],[Received Amount]])</f>
        <v>0</v>
      </c>
      <c r="V200" s="131"/>
      <c r="W200" s="131"/>
      <c r="X200" s="131"/>
      <c r="Z200" s="127"/>
      <c r="AB200" s="29"/>
      <c r="AC200" s="29"/>
      <c r="AD200" s="28"/>
      <c r="AE200" s="28"/>
      <c r="AF200" s="19"/>
      <c r="AG200" s="19"/>
      <c r="AH200" s="20"/>
    </row>
    <row r="201" spans="1:34" ht="65.25" customHeight="1" x14ac:dyDescent="0.3">
      <c r="A201" s="102">
        <v>1993</v>
      </c>
      <c r="B201" s="103" t="s">
        <v>498</v>
      </c>
      <c r="C201" s="103" t="s">
        <v>188</v>
      </c>
      <c r="D201" s="103" t="s">
        <v>497</v>
      </c>
      <c r="E201" s="11">
        <v>34280</v>
      </c>
      <c r="F201" s="1" t="s">
        <v>16</v>
      </c>
      <c r="G201" s="1" t="s">
        <v>15</v>
      </c>
      <c r="H201" s="1" t="s">
        <v>496</v>
      </c>
      <c r="I201" s="1" t="s">
        <v>495</v>
      </c>
      <c r="J201" s="1" t="s">
        <v>12</v>
      </c>
      <c r="K201" s="1" t="s">
        <v>421</v>
      </c>
      <c r="L201" s="1" t="s">
        <v>97</v>
      </c>
      <c r="M201" s="1" t="s">
        <v>410</v>
      </c>
      <c r="N201" s="19"/>
      <c r="O201" s="19"/>
      <c r="P201" s="19"/>
      <c r="Q201" s="30"/>
      <c r="R201" s="19"/>
      <c r="S201" s="19"/>
      <c r="T201" s="19"/>
      <c r="U201" s="19">
        <f>SUM(Table14[[#This Row],[Amount Due with Indexation &amp; Interest]]-Table14[[#This Row],[Received Amount]])</f>
        <v>0</v>
      </c>
      <c r="V201" s="131"/>
      <c r="W201" s="131"/>
      <c r="X201" s="131"/>
      <c r="Z201" s="127"/>
      <c r="AB201" s="29"/>
      <c r="AC201" s="29"/>
      <c r="AD201" s="28"/>
      <c r="AE201" s="28"/>
      <c r="AF201" s="19"/>
      <c r="AG201" s="19"/>
      <c r="AH201" s="20"/>
    </row>
    <row r="202" spans="1:34" ht="65.25" customHeight="1" x14ac:dyDescent="0.3">
      <c r="A202" s="102">
        <v>2013</v>
      </c>
      <c r="B202" s="103" t="s">
        <v>494</v>
      </c>
      <c r="C202" s="103" t="s">
        <v>429</v>
      </c>
      <c r="D202" s="103" t="s">
        <v>429</v>
      </c>
      <c r="E202" s="11">
        <v>41428</v>
      </c>
      <c r="F202" s="1" t="s">
        <v>25</v>
      </c>
      <c r="G202" s="1" t="s">
        <v>15</v>
      </c>
      <c r="H202" s="1" t="s">
        <v>493</v>
      </c>
      <c r="I202" s="1" t="s">
        <v>492</v>
      </c>
      <c r="J202" s="1" t="s">
        <v>127</v>
      </c>
      <c r="K202" s="1" t="s">
        <v>491</v>
      </c>
      <c r="L202" s="1" t="s">
        <v>97</v>
      </c>
      <c r="M202" s="1" t="s">
        <v>70</v>
      </c>
      <c r="N202" s="19"/>
      <c r="O202" s="19"/>
      <c r="P202" s="19"/>
      <c r="Q202" s="30"/>
      <c r="R202" s="19"/>
      <c r="S202" s="19"/>
      <c r="T202" s="19"/>
      <c r="U202" s="19">
        <f>SUM(Table14[[#This Row],[Amount Due with Indexation &amp; Interest]]-Table14[[#This Row],[Received Amount]])</f>
        <v>0</v>
      </c>
      <c r="V202" s="131"/>
      <c r="W202" s="131"/>
      <c r="X202" s="131"/>
      <c r="Z202" s="127"/>
      <c r="AB202" s="29"/>
      <c r="AC202" s="29"/>
      <c r="AD202" s="28"/>
      <c r="AE202" s="28"/>
      <c r="AF202" s="19"/>
      <c r="AG202" s="19"/>
      <c r="AH202" s="20"/>
    </row>
    <row r="203" spans="1:34" ht="65.25" customHeight="1" x14ac:dyDescent="0.3">
      <c r="A203" s="102">
        <v>1992</v>
      </c>
      <c r="B203" s="103" t="s">
        <v>490</v>
      </c>
      <c r="C203" s="103" t="s">
        <v>429</v>
      </c>
      <c r="D203" s="103" t="s">
        <v>429</v>
      </c>
      <c r="E203" s="11">
        <v>33848</v>
      </c>
      <c r="F203" s="1" t="s">
        <v>16</v>
      </c>
      <c r="G203" s="1" t="s">
        <v>15</v>
      </c>
      <c r="H203" s="1" t="s">
        <v>489</v>
      </c>
      <c r="I203" s="1" t="s">
        <v>488</v>
      </c>
      <c r="J203" s="1" t="s">
        <v>117</v>
      </c>
      <c r="K203" s="1" t="s">
        <v>487</v>
      </c>
      <c r="L203" s="1" t="s">
        <v>429</v>
      </c>
      <c r="M203" s="1" t="s">
        <v>428</v>
      </c>
      <c r="N203" s="19">
        <v>25000</v>
      </c>
      <c r="O203" s="19"/>
      <c r="P203" s="20"/>
      <c r="Q203" s="30"/>
      <c r="R203" s="19">
        <v>25000</v>
      </c>
      <c r="S203" s="30"/>
      <c r="T203" s="20"/>
      <c r="U203" s="19">
        <f>SUM(Table14[[#This Row],[Amount Due with Indexation &amp; Interest]]-Table14[[#This Row],[Received Amount]])</f>
        <v>25000</v>
      </c>
      <c r="Z203" s="127"/>
      <c r="AB203" s="29"/>
      <c r="AC203" s="29"/>
      <c r="AD203" s="28">
        <f>U203</f>
        <v>25000</v>
      </c>
      <c r="AE203" s="28"/>
      <c r="AF203" s="19"/>
      <c r="AG203" s="19"/>
      <c r="AH203" s="20"/>
    </row>
    <row r="204" spans="1:34" ht="65.25" customHeight="1" x14ac:dyDescent="0.3">
      <c r="A204" s="102">
        <v>1992</v>
      </c>
      <c r="B204" s="103" t="s">
        <v>486</v>
      </c>
      <c r="C204" s="103" t="s">
        <v>429</v>
      </c>
      <c r="D204" s="103" t="s">
        <v>429</v>
      </c>
      <c r="E204" s="11">
        <v>33683</v>
      </c>
      <c r="F204" s="1" t="s">
        <v>16</v>
      </c>
      <c r="G204" s="1" t="s">
        <v>15</v>
      </c>
      <c r="H204" s="1" t="s">
        <v>485</v>
      </c>
      <c r="I204" s="1" t="s">
        <v>484</v>
      </c>
      <c r="J204" s="1" t="s">
        <v>483</v>
      </c>
      <c r="K204" s="1" t="s">
        <v>482</v>
      </c>
      <c r="L204" s="1" t="s">
        <v>429</v>
      </c>
      <c r="M204" s="1" t="s">
        <v>481</v>
      </c>
      <c r="N204" s="19"/>
      <c r="O204" s="19"/>
      <c r="P204" s="19"/>
      <c r="Q204" s="30"/>
      <c r="R204" s="19"/>
      <c r="S204" s="19"/>
      <c r="T204" s="19"/>
      <c r="U204" s="19">
        <f>SUM(Table14[[#This Row],[Amount Due with Indexation &amp; Interest]]-Table14[[#This Row],[Received Amount]])</f>
        <v>0</v>
      </c>
      <c r="V204" s="131"/>
      <c r="W204" s="131"/>
      <c r="X204" s="131"/>
      <c r="Z204" s="127"/>
      <c r="AB204" s="29"/>
      <c r="AC204" s="29"/>
      <c r="AD204" s="28"/>
      <c r="AE204" s="28"/>
      <c r="AF204" s="19"/>
      <c r="AG204" s="19"/>
      <c r="AH204" s="20"/>
    </row>
    <row r="205" spans="1:34" ht="65.25" customHeight="1" x14ac:dyDescent="0.3">
      <c r="A205" s="102">
        <v>2002</v>
      </c>
      <c r="B205" s="103" t="s">
        <v>480</v>
      </c>
      <c r="D205" s="103" t="s">
        <v>476</v>
      </c>
      <c r="E205" s="11">
        <v>37340</v>
      </c>
      <c r="F205" s="1" t="s">
        <v>16</v>
      </c>
      <c r="G205" s="1" t="s">
        <v>15</v>
      </c>
      <c r="H205" s="1" t="s">
        <v>479</v>
      </c>
      <c r="I205" s="1" t="s">
        <v>478</v>
      </c>
      <c r="J205" s="1" t="s">
        <v>117</v>
      </c>
      <c r="K205" s="1" t="s">
        <v>477</v>
      </c>
      <c r="L205" s="1" t="s">
        <v>476</v>
      </c>
      <c r="M205" s="1" t="s">
        <v>60</v>
      </c>
      <c r="N205" s="19">
        <v>10000</v>
      </c>
      <c r="O205" s="19"/>
      <c r="P205" s="20"/>
      <c r="Q205" s="30"/>
      <c r="R205" s="19">
        <v>10000</v>
      </c>
      <c r="S205" s="19">
        <v>10000</v>
      </c>
      <c r="T205" s="20" t="s">
        <v>475</v>
      </c>
      <c r="U205" s="19">
        <f>SUM(Table14[[#This Row],[Amount Due with Indexation &amp; Interest]]-Table14[[#This Row],[Received Amount]])</f>
        <v>0</v>
      </c>
      <c r="V205" s="125" t="s">
        <v>474</v>
      </c>
      <c r="Z205" s="127"/>
      <c r="AB205" s="29"/>
      <c r="AC205" s="29"/>
      <c r="AD205" s="28"/>
      <c r="AE205" s="28"/>
      <c r="AF205" s="19"/>
      <c r="AG205" s="19">
        <v>10000</v>
      </c>
      <c r="AH205" s="20"/>
    </row>
    <row r="206" spans="1:34" ht="65.25" customHeight="1" x14ac:dyDescent="0.3">
      <c r="A206" s="102">
        <v>1994</v>
      </c>
      <c r="B206" s="103" t="s">
        <v>473</v>
      </c>
      <c r="C206" s="103" t="s">
        <v>429</v>
      </c>
      <c r="D206" s="103" t="s">
        <v>429</v>
      </c>
      <c r="E206" s="11">
        <v>34654</v>
      </c>
      <c r="F206" s="1" t="s">
        <v>16</v>
      </c>
      <c r="G206" s="1" t="s">
        <v>15</v>
      </c>
      <c r="H206" s="1" t="s">
        <v>472</v>
      </c>
      <c r="I206" s="1" t="s">
        <v>471</v>
      </c>
      <c r="J206" s="1" t="s">
        <v>470</v>
      </c>
      <c r="K206" s="1" t="s">
        <v>469</v>
      </c>
      <c r="L206" s="1" t="s">
        <v>97</v>
      </c>
      <c r="M206" s="1" t="s">
        <v>410</v>
      </c>
      <c r="N206" s="19"/>
      <c r="O206" s="19"/>
      <c r="P206" s="19"/>
      <c r="Q206" s="30"/>
      <c r="R206" s="19"/>
      <c r="S206" s="19"/>
      <c r="T206" s="19"/>
      <c r="U206" s="19">
        <f>SUM(Table14[[#This Row],[Amount Due with Indexation &amp; Interest]]-Table14[[#This Row],[Received Amount]])</f>
        <v>0</v>
      </c>
      <c r="V206" s="131"/>
      <c r="W206" s="131"/>
      <c r="X206" s="131"/>
      <c r="Y206" s="152"/>
      <c r="Z206" s="152"/>
      <c r="AA206" s="153"/>
      <c r="AB206" s="28"/>
      <c r="AC206" s="28"/>
      <c r="AD206" s="28"/>
      <c r="AE206" s="28"/>
      <c r="AF206" s="19"/>
      <c r="AG206" s="19"/>
      <c r="AH206" s="19"/>
    </row>
    <row r="207" spans="1:34" ht="65.25" customHeight="1" x14ac:dyDescent="0.3">
      <c r="A207" s="102">
        <v>1991</v>
      </c>
      <c r="B207" s="103" t="s">
        <v>468</v>
      </c>
      <c r="C207" s="103" t="s">
        <v>429</v>
      </c>
      <c r="D207" s="103" t="s">
        <v>429</v>
      </c>
      <c r="E207" s="11">
        <v>33465</v>
      </c>
      <c r="F207" s="1" t="s">
        <v>16</v>
      </c>
      <c r="G207" s="1" t="s">
        <v>15</v>
      </c>
      <c r="H207" s="1" t="s">
        <v>467</v>
      </c>
      <c r="I207" s="1" t="s">
        <v>466</v>
      </c>
      <c r="J207" s="1" t="s">
        <v>435</v>
      </c>
      <c r="K207" s="1" t="s">
        <v>465</v>
      </c>
      <c r="L207" s="1" t="s">
        <v>429</v>
      </c>
      <c r="M207" s="1" t="s">
        <v>410</v>
      </c>
      <c r="N207" s="19">
        <v>20000</v>
      </c>
      <c r="O207" s="19"/>
      <c r="P207" s="20"/>
      <c r="Q207" s="30"/>
      <c r="R207" s="19">
        <v>20000</v>
      </c>
      <c r="S207" s="19">
        <v>20000</v>
      </c>
      <c r="T207" s="20"/>
      <c r="U207" s="19">
        <f>SUM(Table14[[#This Row],[Amount Due with Indexation &amp; Interest]]-Table14[[#This Row],[Received Amount]])</f>
        <v>0</v>
      </c>
      <c r="V207" s="126" t="s">
        <v>460</v>
      </c>
      <c r="Z207" s="127"/>
      <c r="AB207" s="29"/>
      <c r="AC207" s="29"/>
      <c r="AD207" s="28">
        <v>20000</v>
      </c>
      <c r="AE207" s="28"/>
      <c r="AF207" s="19"/>
      <c r="AG207" s="19"/>
      <c r="AH207" s="20"/>
    </row>
    <row r="208" spans="1:34" ht="65.25" customHeight="1" x14ac:dyDescent="0.3">
      <c r="A208" s="102">
        <v>1991</v>
      </c>
      <c r="B208" s="103" t="s">
        <v>464</v>
      </c>
      <c r="C208" s="103" t="s">
        <v>56</v>
      </c>
      <c r="D208" s="103" t="s">
        <v>17</v>
      </c>
      <c r="E208" s="11">
        <v>33407</v>
      </c>
      <c r="F208" s="1" t="s">
        <v>16</v>
      </c>
      <c r="G208" s="1" t="s">
        <v>15</v>
      </c>
      <c r="H208" s="1" t="s">
        <v>463</v>
      </c>
      <c r="I208" s="1" t="s">
        <v>462</v>
      </c>
      <c r="J208" s="1" t="s">
        <v>435</v>
      </c>
      <c r="K208" s="1" t="s">
        <v>461</v>
      </c>
      <c r="L208" s="1" t="s">
        <v>56</v>
      </c>
      <c r="M208" s="1" t="s">
        <v>70</v>
      </c>
      <c r="N208" s="19">
        <v>5000</v>
      </c>
      <c r="O208" s="19"/>
      <c r="P208" s="20"/>
      <c r="Q208" s="30"/>
      <c r="R208" s="19">
        <v>5000</v>
      </c>
      <c r="S208" s="19">
        <v>5000</v>
      </c>
      <c r="T208" s="20"/>
      <c r="U208" s="19">
        <f>SUM(Table14[[#This Row],[Amount Due with Indexation &amp; Interest]]-Table14[[#This Row],[Received Amount]])</f>
        <v>0</v>
      </c>
      <c r="V208" s="126" t="s">
        <v>460</v>
      </c>
      <c r="Z208" s="127"/>
      <c r="AB208" s="29"/>
      <c r="AC208" s="29"/>
      <c r="AD208" s="28">
        <v>5000</v>
      </c>
      <c r="AE208" s="28"/>
      <c r="AF208" s="19"/>
      <c r="AG208" s="19"/>
      <c r="AH208" s="20"/>
    </row>
    <row r="209" spans="1:34" ht="65.25" customHeight="1" x14ac:dyDescent="0.3">
      <c r="A209" s="102">
        <v>2005</v>
      </c>
      <c r="B209" s="103" t="s">
        <v>459</v>
      </c>
      <c r="C209" s="103" t="s">
        <v>429</v>
      </c>
      <c r="D209" s="103" t="s">
        <v>429</v>
      </c>
      <c r="E209" s="11">
        <v>38709</v>
      </c>
      <c r="F209" s="1" t="s">
        <v>16</v>
      </c>
      <c r="G209" s="1" t="s">
        <v>15</v>
      </c>
      <c r="H209" s="1" t="s">
        <v>458</v>
      </c>
      <c r="I209" s="1" t="s">
        <v>457</v>
      </c>
      <c r="J209" s="1" t="s">
        <v>12</v>
      </c>
      <c r="K209" s="1" t="s">
        <v>421</v>
      </c>
      <c r="L209" s="1" t="s">
        <v>97</v>
      </c>
      <c r="M209" s="1" t="s">
        <v>410</v>
      </c>
      <c r="N209" s="19"/>
      <c r="O209" s="19"/>
      <c r="P209" s="19"/>
      <c r="Q209" s="30"/>
      <c r="R209" s="19"/>
      <c r="S209" s="19"/>
      <c r="T209" s="19"/>
      <c r="U209" s="19">
        <f>SUM(Table14[[#This Row],[Amount Due with Indexation &amp; Interest]]-Table14[[#This Row],[Received Amount]])</f>
        <v>0</v>
      </c>
      <c r="V209" s="131"/>
      <c r="W209" s="131"/>
      <c r="X209" s="131"/>
      <c r="Z209" s="127"/>
      <c r="AB209" s="29"/>
      <c r="AC209" s="29"/>
      <c r="AD209" s="28"/>
      <c r="AE209" s="28"/>
      <c r="AF209" s="19"/>
      <c r="AG209" s="19"/>
      <c r="AH209" s="20"/>
    </row>
    <row r="210" spans="1:34" ht="65.25" customHeight="1" x14ac:dyDescent="0.3">
      <c r="A210" s="102">
        <v>1992</v>
      </c>
      <c r="B210" s="103" t="s">
        <v>456</v>
      </c>
      <c r="C210" s="103" t="s">
        <v>452</v>
      </c>
      <c r="D210" s="103" t="s">
        <v>452</v>
      </c>
      <c r="E210" s="11">
        <v>33644</v>
      </c>
      <c r="F210" s="1" t="s">
        <v>16</v>
      </c>
      <c r="G210" s="1" t="s">
        <v>15</v>
      </c>
      <c r="H210" s="1" t="s">
        <v>455</v>
      </c>
      <c r="I210" s="1" t="s">
        <v>454</v>
      </c>
      <c r="J210" s="1" t="s">
        <v>435</v>
      </c>
      <c r="K210" s="1" t="s">
        <v>453</v>
      </c>
      <c r="L210" s="1" t="s">
        <v>452</v>
      </c>
      <c r="M210" s="1" t="s">
        <v>60</v>
      </c>
      <c r="N210" s="19">
        <v>30000</v>
      </c>
      <c r="O210" s="19"/>
      <c r="P210" s="20"/>
      <c r="Q210" s="30"/>
      <c r="R210" s="19">
        <v>30000</v>
      </c>
      <c r="S210" s="19">
        <v>30000</v>
      </c>
      <c r="T210" s="20"/>
      <c r="U210" s="19">
        <f>SUM(Table14[[#This Row],[Amount Due with Indexation &amp; Interest]]-Table14[[#This Row],[Received Amount]])</f>
        <v>0</v>
      </c>
      <c r="V210" s="126" t="s">
        <v>451</v>
      </c>
      <c r="Z210" s="127"/>
      <c r="AB210" s="29"/>
      <c r="AC210" s="29"/>
      <c r="AD210" s="28">
        <v>30000</v>
      </c>
      <c r="AE210" s="28"/>
      <c r="AF210" s="19"/>
      <c r="AG210" s="19"/>
      <c r="AH210" s="30"/>
    </row>
    <row r="211" spans="1:34" ht="65.25" customHeight="1" x14ac:dyDescent="0.3">
      <c r="A211" s="102">
        <v>1996</v>
      </c>
      <c r="B211" s="103" t="s">
        <v>450</v>
      </c>
      <c r="C211" s="103" t="s">
        <v>429</v>
      </c>
      <c r="D211" s="103" t="s">
        <v>429</v>
      </c>
      <c r="E211" s="11">
        <v>35112</v>
      </c>
      <c r="F211" s="1" t="s">
        <v>16</v>
      </c>
      <c r="G211" s="1" t="s">
        <v>15</v>
      </c>
      <c r="H211" s="1" t="s">
        <v>449</v>
      </c>
      <c r="I211" s="1" t="s">
        <v>448</v>
      </c>
      <c r="J211" s="1" t="s">
        <v>435</v>
      </c>
      <c r="K211" s="1" t="s">
        <v>447</v>
      </c>
      <c r="L211" s="1" t="s">
        <v>97</v>
      </c>
      <c r="M211" s="1" t="s">
        <v>428</v>
      </c>
      <c r="N211" s="19"/>
      <c r="O211" s="19"/>
      <c r="P211" s="19"/>
      <c r="Q211" s="30"/>
      <c r="R211" s="19"/>
      <c r="S211" s="19"/>
      <c r="T211" s="19"/>
      <c r="U211" s="19">
        <f>SUM(Table14[[#This Row],[Amount Due with Indexation &amp; Interest]]-Table14[[#This Row],[Received Amount]])</f>
        <v>0</v>
      </c>
      <c r="V211" s="131"/>
      <c r="W211" s="131"/>
      <c r="X211" s="131"/>
      <c r="Z211" s="127"/>
      <c r="AB211" s="29"/>
      <c r="AC211" s="29"/>
      <c r="AD211" s="28"/>
      <c r="AE211" s="28"/>
      <c r="AF211" s="19"/>
      <c r="AG211" s="19"/>
      <c r="AH211" s="20"/>
    </row>
    <row r="212" spans="1:34" ht="65.25" customHeight="1" x14ac:dyDescent="0.3">
      <c r="A212" s="102">
        <v>1992</v>
      </c>
      <c r="B212" s="103" t="s">
        <v>446</v>
      </c>
      <c r="C212" s="103" t="s">
        <v>218</v>
      </c>
      <c r="D212" s="103" t="s">
        <v>217</v>
      </c>
      <c r="E212" s="11">
        <v>33961</v>
      </c>
      <c r="F212" s="1" t="s">
        <v>16</v>
      </c>
      <c r="G212" s="1" t="s">
        <v>15</v>
      </c>
      <c r="H212" s="1" t="s">
        <v>445</v>
      </c>
      <c r="I212" s="1" t="s">
        <v>444</v>
      </c>
      <c r="J212" s="1" t="s">
        <v>438</v>
      </c>
      <c r="K212" s="1" t="s">
        <v>443</v>
      </c>
      <c r="L212" s="1" t="s">
        <v>97</v>
      </c>
      <c r="M212" s="1" t="s">
        <v>442</v>
      </c>
      <c r="N212" s="19"/>
      <c r="O212" s="19"/>
      <c r="P212" s="20"/>
      <c r="Q212" s="30"/>
      <c r="R212" s="19"/>
      <c r="S212" s="19"/>
      <c r="T212" s="20"/>
      <c r="U212" s="19"/>
      <c r="V212" s="131"/>
      <c r="Z212" s="127"/>
      <c r="AB212" s="29"/>
      <c r="AC212" s="29"/>
      <c r="AD212" s="28"/>
      <c r="AE212" s="28"/>
      <c r="AF212" s="19"/>
      <c r="AG212" s="19"/>
      <c r="AH212" s="30">
        <v>1482.5</v>
      </c>
    </row>
    <row r="213" spans="1:34" ht="65.25" customHeight="1" x14ac:dyDescent="0.3">
      <c r="A213" s="102">
        <v>1993</v>
      </c>
      <c r="B213" s="103" t="s">
        <v>441</v>
      </c>
      <c r="C213" s="103" t="s">
        <v>218</v>
      </c>
      <c r="D213" s="103" t="s">
        <v>217</v>
      </c>
      <c r="E213" s="11">
        <v>34284</v>
      </c>
      <c r="F213" s="1" t="s">
        <v>16</v>
      </c>
      <c r="G213" s="1" t="s">
        <v>15</v>
      </c>
      <c r="H213" s="1" t="s">
        <v>440</v>
      </c>
      <c r="I213" s="1" t="s">
        <v>439</v>
      </c>
      <c r="J213" s="1" t="s">
        <v>438</v>
      </c>
      <c r="K213" s="1" t="s">
        <v>437</v>
      </c>
      <c r="L213" s="1" t="s">
        <v>97</v>
      </c>
      <c r="M213" s="1" t="s">
        <v>436</v>
      </c>
      <c r="N213" s="19"/>
      <c r="O213" s="19"/>
      <c r="P213" s="20"/>
      <c r="Q213" s="30"/>
      <c r="R213" s="19"/>
      <c r="S213" s="19"/>
      <c r="T213" s="20"/>
      <c r="U213" s="19"/>
      <c r="V213" s="131"/>
      <c r="Z213" s="127"/>
      <c r="AB213" s="29"/>
      <c r="AC213" s="29"/>
      <c r="AD213" s="28"/>
      <c r="AE213" s="28"/>
      <c r="AF213" s="19"/>
      <c r="AG213" s="19"/>
      <c r="AH213" s="42">
        <v>6569</v>
      </c>
    </row>
    <row r="214" spans="1:34" ht="65.25" customHeight="1" x14ac:dyDescent="0.3">
      <c r="A214" s="102">
        <v>1992</v>
      </c>
      <c r="B214" s="103" t="s">
        <v>433</v>
      </c>
      <c r="C214" s="103" t="s">
        <v>429</v>
      </c>
      <c r="D214" s="103" t="s">
        <v>429</v>
      </c>
      <c r="E214" s="11">
        <v>33962</v>
      </c>
      <c r="F214" s="1" t="s">
        <v>16</v>
      </c>
      <c r="G214" s="1" t="s">
        <v>15</v>
      </c>
      <c r="H214" s="1" t="s">
        <v>432</v>
      </c>
      <c r="I214" s="1" t="s">
        <v>431</v>
      </c>
      <c r="J214" s="1" t="s">
        <v>435</v>
      </c>
      <c r="K214" s="1" t="s">
        <v>434</v>
      </c>
      <c r="L214" s="1" t="s">
        <v>429</v>
      </c>
      <c r="M214" s="1" t="s">
        <v>428</v>
      </c>
      <c r="N214" s="19"/>
      <c r="O214" s="19"/>
      <c r="P214" s="19"/>
      <c r="Q214" s="30"/>
      <c r="R214" s="19"/>
      <c r="S214" s="19"/>
      <c r="T214" s="19"/>
      <c r="U214" s="19">
        <f>SUM(Table14[[#This Row],[Amount Due with Indexation &amp; Interest]]-Table14[[#This Row],[Received Amount]])</f>
        <v>0</v>
      </c>
      <c r="V214" s="131"/>
      <c r="W214" s="131"/>
      <c r="X214" s="131"/>
      <c r="Z214" s="127"/>
      <c r="AB214" s="29"/>
      <c r="AC214" s="29"/>
      <c r="AD214" s="28"/>
      <c r="AE214" s="28"/>
      <c r="AF214" s="19"/>
      <c r="AG214" s="19"/>
      <c r="AH214" s="20"/>
    </row>
    <row r="215" spans="1:34" ht="65.25" customHeight="1" x14ac:dyDescent="0.3">
      <c r="A215" s="102">
        <v>1992</v>
      </c>
      <c r="B215" s="103" t="s">
        <v>433</v>
      </c>
      <c r="C215" s="103" t="s">
        <v>429</v>
      </c>
      <c r="D215" s="103" t="s">
        <v>429</v>
      </c>
      <c r="E215" s="11">
        <v>33963</v>
      </c>
      <c r="F215" s="1" t="s">
        <v>16</v>
      </c>
      <c r="G215" s="1" t="s">
        <v>15</v>
      </c>
      <c r="H215" s="1" t="s">
        <v>432</v>
      </c>
      <c r="I215" s="1" t="s">
        <v>431</v>
      </c>
      <c r="J215" s="1" t="s">
        <v>117</v>
      </c>
      <c r="K215" s="1" t="s">
        <v>430</v>
      </c>
      <c r="L215" s="1" t="s">
        <v>429</v>
      </c>
      <c r="M215" s="1" t="s">
        <v>428</v>
      </c>
      <c r="N215" s="19"/>
      <c r="O215" s="19"/>
      <c r="P215" s="19"/>
      <c r="Q215" s="30"/>
      <c r="R215" s="19"/>
      <c r="S215" s="19"/>
      <c r="T215" s="19"/>
      <c r="U215" s="19">
        <f>SUM(Table14[[#This Row],[Amount Due with Indexation &amp; Interest]]-Table14[[#This Row],[Received Amount]])</f>
        <v>0</v>
      </c>
      <c r="V215" s="131"/>
      <c r="W215" s="131"/>
      <c r="X215" s="131"/>
      <c r="Z215" s="127"/>
      <c r="AB215" s="29"/>
      <c r="AC215" s="29"/>
      <c r="AD215" s="28"/>
      <c r="AE215" s="28"/>
      <c r="AF215" s="19"/>
      <c r="AG215" s="19"/>
      <c r="AH215" s="20"/>
    </row>
    <row r="216" spans="1:34" ht="65.25" customHeight="1" x14ac:dyDescent="0.3">
      <c r="A216" s="102">
        <v>2017</v>
      </c>
      <c r="B216" s="103" t="s">
        <v>427</v>
      </c>
      <c r="C216" s="103" t="s">
        <v>94</v>
      </c>
      <c r="D216" s="103" t="s">
        <v>94</v>
      </c>
      <c r="E216" s="11">
        <v>42787</v>
      </c>
      <c r="F216" s="1" t="s">
        <v>16</v>
      </c>
      <c r="G216" s="1" t="s">
        <v>15</v>
      </c>
      <c r="H216" s="1" t="s">
        <v>426</v>
      </c>
      <c r="I216" s="1" t="s">
        <v>425</v>
      </c>
      <c r="J216" s="1" t="s">
        <v>12</v>
      </c>
      <c r="K216" s="1" t="s">
        <v>421</v>
      </c>
      <c r="L216" s="1" t="s">
        <v>97</v>
      </c>
      <c r="M216" s="1" t="s">
        <v>410</v>
      </c>
      <c r="N216" s="19"/>
      <c r="O216" s="19"/>
      <c r="P216" s="19"/>
      <c r="Q216" s="30"/>
      <c r="R216" s="19"/>
      <c r="S216" s="19"/>
      <c r="T216" s="19"/>
      <c r="U216" s="19">
        <f>SUM(Table14[[#This Row],[Amount Due with Indexation &amp; Interest]]-Table14[[#This Row],[Received Amount]])</f>
        <v>0</v>
      </c>
      <c r="V216" s="131"/>
      <c r="W216" s="131"/>
      <c r="X216" s="131"/>
      <c r="Z216" s="127"/>
      <c r="AB216" s="29"/>
      <c r="AC216" s="29"/>
      <c r="AD216" s="28"/>
      <c r="AE216" s="28"/>
      <c r="AF216" s="19"/>
      <c r="AG216" s="19"/>
      <c r="AH216" s="20"/>
    </row>
    <row r="217" spans="1:34" ht="65.25" customHeight="1" x14ac:dyDescent="0.3">
      <c r="A217" s="102">
        <v>2001</v>
      </c>
      <c r="B217" s="103" t="s">
        <v>424</v>
      </c>
      <c r="C217" s="103" t="s">
        <v>218</v>
      </c>
      <c r="D217" s="103" t="s">
        <v>217</v>
      </c>
      <c r="E217" s="11">
        <v>37312</v>
      </c>
      <c r="F217" s="1" t="s">
        <v>16</v>
      </c>
      <c r="G217" s="1" t="s">
        <v>15</v>
      </c>
      <c r="H217" s="1" t="s">
        <v>423</v>
      </c>
      <c r="I217" s="1" t="s">
        <v>422</v>
      </c>
      <c r="J217" s="1" t="s">
        <v>12</v>
      </c>
      <c r="K217" s="1" t="s">
        <v>421</v>
      </c>
      <c r="L217" s="1" t="s">
        <v>97</v>
      </c>
      <c r="M217" s="1" t="s">
        <v>410</v>
      </c>
      <c r="N217" s="19"/>
      <c r="O217" s="19"/>
      <c r="P217" s="19"/>
      <c r="Q217" s="30"/>
      <c r="R217" s="19"/>
      <c r="S217" s="19"/>
      <c r="T217" s="19"/>
      <c r="U217" s="19">
        <f>SUM(Table14[[#This Row],[Amount Due with Indexation &amp; Interest]]-Table14[[#This Row],[Received Amount]])</f>
        <v>0</v>
      </c>
      <c r="V217" s="131"/>
      <c r="W217" s="131"/>
      <c r="X217" s="131"/>
      <c r="Z217" s="127"/>
      <c r="AB217" s="29"/>
      <c r="AC217" s="29"/>
      <c r="AD217" s="28"/>
      <c r="AE217" s="28"/>
      <c r="AF217" s="19"/>
      <c r="AG217" s="19"/>
      <c r="AH217" s="20"/>
    </row>
    <row r="218" spans="1:34" ht="65.25" customHeight="1" x14ac:dyDescent="0.3">
      <c r="A218" s="102">
        <v>2014</v>
      </c>
      <c r="B218" s="103" t="s">
        <v>420</v>
      </c>
      <c r="C218" s="103" t="s">
        <v>218</v>
      </c>
      <c r="D218" s="103" t="s">
        <v>218</v>
      </c>
      <c r="E218" s="11">
        <v>41976</v>
      </c>
      <c r="F218" s="1" t="s">
        <v>419</v>
      </c>
      <c r="G218" s="1" t="s">
        <v>15</v>
      </c>
      <c r="H218" s="1" t="s">
        <v>418</v>
      </c>
      <c r="I218" s="1" t="s">
        <v>417</v>
      </c>
      <c r="J218" s="1" t="s">
        <v>416</v>
      </c>
      <c r="K218" s="1" t="s">
        <v>415</v>
      </c>
      <c r="L218" s="1" t="s">
        <v>97</v>
      </c>
      <c r="M218" s="1" t="s">
        <v>410</v>
      </c>
      <c r="N218" s="19"/>
      <c r="O218" s="19"/>
      <c r="P218" s="19"/>
      <c r="Q218" s="30"/>
      <c r="R218" s="19"/>
      <c r="S218" s="19"/>
      <c r="T218" s="19"/>
      <c r="U218" s="19">
        <f>SUM(Table14[[#This Row],[Amount Due with Indexation &amp; Interest]]-Table14[[#This Row],[Received Amount]])</f>
        <v>0</v>
      </c>
      <c r="V218" s="131"/>
      <c r="W218" s="131"/>
      <c r="X218" s="131"/>
      <c r="Z218" s="127"/>
      <c r="AB218" s="29"/>
      <c r="AC218" s="29"/>
      <c r="AD218" s="28"/>
      <c r="AE218" s="28"/>
      <c r="AF218" s="19"/>
      <c r="AG218" s="19"/>
      <c r="AH218" s="20"/>
    </row>
    <row r="219" spans="1:34" ht="65.25" customHeight="1" x14ac:dyDescent="0.3">
      <c r="A219" s="102">
        <v>1993</v>
      </c>
      <c r="B219" s="103" t="s">
        <v>414</v>
      </c>
      <c r="D219" s="103" t="s">
        <v>17</v>
      </c>
      <c r="E219" s="11">
        <v>34271</v>
      </c>
      <c r="F219" s="1" t="s">
        <v>16</v>
      </c>
      <c r="G219" s="1" t="s">
        <v>15</v>
      </c>
      <c r="H219" s="1" t="s">
        <v>413</v>
      </c>
      <c r="I219" s="1" t="s">
        <v>412</v>
      </c>
      <c r="J219" s="1" t="s">
        <v>12</v>
      </c>
      <c r="K219" s="1" t="s">
        <v>411</v>
      </c>
      <c r="L219" s="1" t="s">
        <v>97</v>
      </c>
      <c r="M219" s="1" t="s">
        <v>410</v>
      </c>
      <c r="N219" s="19"/>
      <c r="O219" s="19"/>
      <c r="P219" s="19"/>
      <c r="Q219" s="19"/>
      <c r="R219" s="19"/>
      <c r="S219" s="19"/>
      <c r="T219" s="19"/>
      <c r="U219" s="19">
        <f>SUM(Table14[[#This Row],[Amount Due with Indexation &amp; Interest]]-Table14[[#This Row],[Received Amount]])</f>
        <v>0</v>
      </c>
      <c r="V219" s="131"/>
      <c r="W219" s="131"/>
      <c r="X219" s="131"/>
      <c r="Z219" s="127"/>
      <c r="AB219" s="29"/>
      <c r="AC219" s="29"/>
      <c r="AD219" s="28"/>
      <c r="AE219" s="28"/>
      <c r="AF219" s="19"/>
      <c r="AG219" s="19"/>
      <c r="AH219" s="20"/>
    </row>
    <row r="220" spans="1:34" ht="65.25" customHeight="1" x14ac:dyDescent="0.3">
      <c r="A220" s="102">
        <v>2018</v>
      </c>
      <c r="B220" s="103" t="s">
        <v>408</v>
      </c>
      <c r="C220" s="103" t="s">
        <v>237</v>
      </c>
      <c r="D220" s="103" t="s">
        <v>407</v>
      </c>
      <c r="E220" s="11">
        <v>43275</v>
      </c>
      <c r="F220" s="1" t="s">
        <v>16</v>
      </c>
      <c r="G220" s="1" t="s">
        <v>15</v>
      </c>
      <c r="H220" s="1" t="s">
        <v>406</v>
      </c>
      <c r="I220" s="1" t="s">
        <v>405</v>
      </c>
      <c r="J220" s="1" t="s">
        <v>404</v>
      </c>
      <c r="K220" s="1" t="s">
        <v>403</v>
      </c>
      <c r="L220" s="1" t="s">
        <v>97</v>
      </c>
      <c r="N220" s="19"/>
      <c r="O220" s="19"/>
      <c r="P220" s="19"/>
      <c r="Q220" s="19"/>
      <c r="R220" s="19"/>
      <c r="S220" s="19"/>
      <c r="T220" s="19"/>
      <c r="U220" s="19">
        <f>SUM(Table14[[#This Row],[Amount Due with Indexation &amp; Interest]]-Table14[[#This Row],[Received Amount]])</f>
        <v>0</v>
      </c>
      <c r="V220" s="131"/>
      <c r="W220" s="131"/>
      <c r="X220" s="131"/>
      <c r="Z220" s="127"/>
      <c r="AB220" s="29"/>
      <c r="AC220" s="29"/>
      <c r="AD220" s="29"/>
      <c r="AE220" s="29"/>
      <c r="AF220" s="19"/>
      <c r="AG220" s="19"/>
      <c r="AH220" s="19"/>
    </row>
    <row r="221" spans="1:34" ht="65.25" customHeight="1" x14ac:dyDescent="0.3">
      <c r="A221" s="102">
        <v>2018</v>
      </c>
      <c r="B221" s="103" t="s">
        <v>400</v>
      </c>
      <c r="C221" s="103" t="s">
        <v>218</v>
      </c>
      <c r="D221" s="103" t="s">
        <v>399</v>
      </c>
      <c r="E221" s="11">
        <v>43404</v>
      </c>
      <c r="F221" s="1" t="s">
        <v>25</v>
      </c>
      <c r="G221" s="1" t="s">
        <v>15</v>
      </c>
      <c r="H221" s="12" t="s">
        <v>398</v>
      </c>
      <c r="I221" s="1" t="s">
        <v>397</v>
      </c>
      <c r="J221" s="1" t="s">
        <v>37</v>
      </c>
      <c r="K221" s="1" t="s">
        <v>402</v>
      </c>
      <c r="L221" s="1" t="s">
        <v>97</v>
      </c>
      <c r="M221" s="1" t="s">
        <v>401</v>
      </c>
      <c r="N221" s="19"/>
      <c r="O221" s="19"/>
      <c r="P221" s="20"/>
      <c r="Q221" s="30"/>
      <c r="R221" s="19"/>
      <c r="S221" s="30"/>
      <c r="T221" s="20"/>
      <c r="U221" s="19"/>
      <c r="V221" s="131"/>
      <c r="Z221" s="127"/>
      <c r="AB221" s="29"/>
      <c r="AC221" s="29"/>
      <c r="AD221" s="28"/>
      <c r="AE221" s="28"/>
      <c r="AF221" s="19"/>
      <c r="AG221" s="19"/>
      <c r="AH221" s="42">
        <v>500</v>
      </c>
    </row>
    <row r="222" spans="1:34" ht="65.25" customHeight="1" x14ac:dyDescent="0.3">
      <c r="A222" s="102">
        <v>2018</v>
      </c>
      <c r="B222" s="103" t="s">
        <v>400</v>
      </c>
      <c r="C222" s="103" t="s">
        <v>218</v>
      </c>
      <c r="D222" s="103" t="s">
        <v>399</v>
      </c>
      <c r="E222" s="11">
        <v>43404</v>
      </c>
      <c r="F222" s="1" t="s">
        <v>25</v>
      </c>
      <c r="G222" s="1" t="s">
        <v>15</v>
      </c>
      <c r="H222" s="12" t="s">
        <v>398</v>
      </c>
      <c r="I222" s="1" t="s">
        <v>397</v>
      </c>
      <c r="J222" s="1" t="s">
        <v>396</v>
      </c>
      <c r="K222" s="1" t="s">
        <v>395</v>
      </c>
      <c r="L222" s="1" t="s">
        <v>97</v>
      </c>
      <c r="M222" s="1" t="s">
        <v>394</v>
      </c>
      <c r="N222" s="19"/>
      <c r="O222" s="19"/>
      <c r="P222" s="20"/>
      <c r="Q222" s="30"/>
      <c r="R222" s="19"/>
      <c r="S222" s="30"/>
      <c r="T222" s="20"/>
      <c r="U222" s="19">
        <f>SUM(Table14[[#This Row],[Amount Due with Indexation &amp; Interest]]-Table14[[#This Row],[Received Amount]])</f>
        <v>0</v>
      </c>
      <c r="V222" s="131"/>
      <c r="Z222" s="127"/>
      <c r="AB222" s="29"/>
      <c r="AC222" s="29"/>
      <c r="AD222" s="28"/>
      <c r="AE222" s="28"/>
      <c r="AF222" s="19"/>
      <c r="AG222" s="19"/>
      <c r="AH222" s="20"/>
    </row>
    <row r="223" spans="1:34" ht="65.25" customHeight="1" x14ac:dyDescent="0.3">
      <c r="A223" s="102">
        <v>2019</v>
      </c>
      <c r="B223" s="103" t="s">
        <v>383</v>
      </c>
      <c r="C223" s="103" t="s">
        <v>382</v>
      </c>
      <c r="D223" s="103" t="s">
        <v>381</v>
      </c>
      <c r="E223" s="11">
        <v>43489</v>
      </c>
      <c r="F223" s="1" t="s">
        <v>16</v>
      </c>
      <c r="G223" s="1">
        <v>10</v>
      </c>
      <c r="H223" s="12" t="s">
        <v>380</v>
      </c>
      <c r="I223" s="1" t="s">
        <v>379</v>
      </c>
      <c r="J223" s="1" t="s">
        <v>66</v>
      </c>
      <c r="K223" s="1" t="s">
        <v>393</v>
      </c>
      <c r="L223" s="1" t="s">
        <v>97</v>
      </c>
      <c r="M223" s="1" t="s">
        <v>392</v>
      </c>
      <c r="N223" s="19"/>
      <c r="O223" s="19"/>
      <c r="P223" s="20"/>
      <c r="Q223" s="30"/>
      <c r="R223" s="19"/>
      <c r="S223" s="30"/>
      <c r="T223" s="20"/>
      <c r="U223" s="19">
        <f>SUM(Table14[[#This Row],[Amount Due with Indexation &amp; Interest]]-Table14[[#This Row],[Received Amount]])</f>
        <v>0</v>
      </c>
      <c r="Y223" s="154"/>
      <c r="Z223" s="154"/>
      <c r="AB223" s="29"/>
      <c r="AC223" s="29"/>
      <c r="AD223" s="28"/>
      <c r="AE223" s="28"/>
      <c r="AF223" s="19"/>
      <c r="AG223" s="19"/>
      <c r="AH223" s="20"/>
    </row>
    <row r="224" spans="1:34" ht="65.25" customHeight="1" x14ac:dyDescent="0.3">
      <c r="A224" s="102">
        <v>2019</v>
      </c>
      <c r="B224" s="103" t="s">
        <v>383</v>
      </c>
      <c r="C224" s="103" t="s">
        <v>382</v>
      </c>
      <c r="D224" s="103" t="s">
        <v>381</v>
      </c>
      <c r="E224" s="11">
        <v>43489</v>
      </c>
      <c r="F224" s="1" t="s">
        <v>16</v>
      </c>
      <c r="G224" s="1" t="s">
        <v>15</v>
      </c>
      <c r="H224" s="12" t="s">
        <v>380</v>
      </c>
      <c r="I224" s="1" t="s">
        <v>379</v>
      </c>
      <c r="J224" s="1" t="s">
        <v>37</v>
      </c>
      <c r="K224" s="1" t="s">
        <v>243</v>
      </c>
      <c r="L224" s="1" t="s">
        <v>97</v>
      </c>
      <c r="M224" s="1" t="s">
        <v>70</v>
      </c>
      <c r="N224" s="19">
        <v>2270</v>
      </c>
      <c r="O224" s="19"/>
      <c r="P224" s="20"/>
      <c r="Q224" s="30"/>
      <c r="R224" s="19">
        <v>2270</v>
      </c>
      <c r="S224" s="19">
        <v>2270</v>
      </c>
      <c r="T224" s="35">
        <v>44592</v>
      </c>
      <c r="U224" s="19">
        <f>SUM(Table14[[#This Row],[Amount Due with Indexation &amp; Interest]]-Table14[[#This Row],[Received Amount]])</f>
        <v>0</v>
      </c>
      <c r="V224" s="126" t="s">
        <v>298</v>
      </c>
      <c r="Z224" s="127"/>
      <c r="AB224" s="29"/>
      <c r="AC224" s="29"/>
      <c r="AD224" s="28"/>
      <c r="AE224" s="28"/>
      <c r="AF224" s="19">
        <v>2270</v>
      </c>
      <c r="AG224" s="19"/>
      <c r="AH224" s="20"/>
    </row>
    <row r="225" spans="1:34" ht="83.4" customHeight="1" x14ac:dyDescent="0.3">
      <c r="A225" s="102">
        <v>2019</v>
      </c>
      <c r="B225" s="103" t="s">
        <v>383</v>
      </c>
      <c r="C225" s="103" t="s">
        <v>382</v>
      </c>
      <c r="D225" s="103" t="s">
        <v>381</v>
      </c>
      <c r="E225" s="11">
        <v>43489</v>
      </c>
      <c r="F225" s="1" t="s">
        <v>16</v>
      </c>
      <c r="G225" s="1" t="s">
        <v>15</v>
      </c>
      <c r="H225" s="12" t="s">
        <v>380</v>
      </c>
      <c r="I225" s="1" t="s">
        <v>379</v>
      </c>
      <c r="J225" s="1" t="s">
        <v>91</v>
      </c>
      <c r="K225" s="1" t="s">
        <v>391</v>
      </c>
      <c r="L225" s="1" t="s">
        <v>97</v>
      </c>
      <c r="M225" s="1" t="s">
        <v>390</v>
      </c>
      <c r="N225" s="19"/>
      <c r="O225" s="19"/>
      <c r="P225" s="20"/>
      <c r="Q225" s="30"/>
      <c r="R225" s="19"/>
      <c r="S225" s="30"/>
      <c r="T225" s="20"/>
      <c r="U225" s="19">
        <f>SUM(Table14[[#This Row],[Amount Due with Indexation &amp; Interest]]-Table14[[#This Row],[Received Amount]])</f>
        <v>0</v>
      </c>
      <c r="V225" s="131"/>
      <c r="Z225" s="127"/>
      <c r="AB225" s="29"/>
      <c r="AC225" s="29"/>
      <c r="AD225" s="28"/>
      <c r="AE225" s="28"/>
      <c r="AF225" s="19"/>
      <c r="AG225" s="19"/>
      <c r="AH225" s="20"/>
    </row>
    <row r="226" spans="1:34" ht="65.25" customHeight="1" x14ac:dyDescent="0.3">
      <c r="A226" s="102">
        <v>2019</v>
      </c>
      <c r="B226" s="103" t="s">
        <v>383</v>
      </c>
      <c r="C226" s="103" t="s">
        <v>382</v>
      </c>
      <c r="D226" s="103" t="s">
        <v>381</v>
      </c>
      <c r="E226" s="11">
        <v>43489</v>
      </c>
      <c r="F226" s="1" t="s">
        <v>16</v>
      </c>
      <c r="G226" s="1" t="s">
        <v>15</v>
      </c>
      <c r="H226" s="12" t="s">
        <v>380</v>
      </c>
      <c r="I226" s="1" t="s">
        <v>379</v>
      </c>
      <c r="J226" s="1" t="s">
        <v>291</v>
      </c>
      <c r="K226" s="1" t="s">
        <v>389</v>
      </c>
      <c r="L226" s="1" t="s">
        <v>381</v>
      </c>
      <c r="M226" s="1" t="s">
        <v>384</v>
      </c>
      <c r="N226" s="19"/>
      <c r="O226" s="19"/>
      <c r="P226" s="20"/>
      <c r="Q226" s="30"/>
      <c r="R226" s="19"/>
      <c r="S226" s="30"/>
      <c r="T226" s="20"/>
      <c r="U226" s="19">
        <f>SUM(Table14[[#This Row],[Amount Due with Indexation &amp; Interest]]-Table14[[#This Row],[Received Amount]])</f>
        <v>0</v>
      </c>
      <c r="V226" s="131"/>
      <c r="Z226" s="127"/>
      <c r="AB226" s="29"/>
      <c r="AC226" s="29"/>
      <c r="AD226" s="28"/>
      <c r="AE226" s="28"/>
      <c r="AF226" s="19"/>
      <c r="AG226" s="19"/>
      <c r="AH226" s="20"/>
    </row>
    <row r="227" spans="1:34" ht="65.25" customHeight="1" x14ac:dyDescent="0.3">
      <c r="A227" s="102">
        <v>2019</v>
      </c>
      <c r="B227" s="103" t="s">
        <v>383</v>
      </c>
      <c r="C227" s="103" t="s">
        <v>382</v>
      </c>
      <c r="D227" s="103" t="s">
        <v>381</v>
      </c>
      <c r="E227" s="11">
        <v>43489</v>
      </c>
      <c r="F227" s="1" t="s">
        <v>16</v>
      </c>
      <c r="G227" s="1" t="s">
        <v>15</v>
      </c>
      <c r="H227" s="41" t="s">
        <v>380</v>
      </c>
      <c r="I227" s="1" t="s">
        <v>379</v>
      </c>
      <c r="J227" s="1" t="s">
        <v>288</v>
      </c>
      <c r="K227" s="1" t="s">
        <v>388</v>
      </c>
      <c r="L227" s="1" t="s">
        <v>97</v>
      </c>
      <c r="M227" s="1" t="s">
        <v>387</v>
      </c>
      <c r="N227" s="19"/>
      <c r="O227" s="19"/>
      <c r="P227" s="20"/>
      <c r="Q227" s="30"/>
      <c r="R227" s="19"/>
      <c r="S227" s="30"/>
      <c r="T227" s="20"/>
      <c r="U227" s="19">
        <f>SUM(Table14[[#This Row],[Amount Due with Indexation &amp; Interest]]-Table14[[#This Row],[Received Amount]])</f>
        <v>0</v>
      </c>
      <c r="V227" s="131"/>
      <c r="Z227" s="127"/>
      <c r="AB227" s="29"/>
      <c r="AC227" s="29"/>
      <c r="AD227" s="28"/>
      <c r="AE227" s="28"/>
      <c r="AF227" s="19"/>
      <c r="AG227" s="19"/>
      <c r="AH227" s="20"/>
    </row>
    <row r="228" spans="1:34" ht="65.25" customHeight="1" x14ac:dyDescent="0.3">
      <c r="A228" s="102">
        <v>2019</v>
      </c>
      <c r="B228" s="103" t="s">
        <v>383</v>
      </c>
      <c r="C228" s="103" t="s">
        <v>382</v>
      </c>
      <c r="D228" s="103" t="s">
        <v>381</v>
      </c>
      <c r="E228" s="11">
        <v>43489</v>
      </c>
      <c r="F228" s="1" t="s">
        <v>16</v>
      </c>
      <c r="G228" s="1" t="s">
        <v>15</v>
      </c>
      <c r="H228" s="12" t="s">
        <v>380</v>
      </c>
      <c r="I228" s="1" t="s">
        <v>379</v>
      </c>
      <c r="J228" s="1" t="s">
        <v>386</v>
      </c>
      <c r="K228" s="1" t="s">
        <v>385</v>
      </c>
      <c r="L228" s="1" t="s">
        <v>381</v>
      </c>
      <c r="M228" s="1" t="s">
        <v>384</v>
      </c>
      <c r="N228" s="19"/>
      <c r="O228" s="19"/>
      <c r="P228" s="20"/>
      <c r="Q228" s="30"/>
      <c r="R228" s="19"/>
      <c r="S228" s="30"/>
      <c r="T228" s="20"/>
      <c r="U228" s="19">
        <f>SUM(Table14[[#This Row],[Amount Due with Indexation &amp; Interest]]-Table14[[#This Row],[Received Amount]])</f>
        <v>0</v>
      </c>
      <c r="V228" s="131"/>
      <c r="Z228" s="127"/>
      <c r="AB228" s="29"/>
      <c r="AC228" s="29"/>
      <c r="AD228" s="28"/>
      <c r="AE228" s="28"/>
      <c r="AF228" s="19"/>
      <c r="AG228" s="19"/>
      <c r="AH228" s="20"/>
    </row>
    <row r="229" spans="1:34" ht="65.25" customHeight="1" x14ac:dyDescent="0.3">
      <c r="A229" s="102">
        <v>2019</v>
      </c>
      <c r="B229" s="103" t="s">
        <v>383</v>
      </c>
      <c r="C229" s="103" t="s">
        <v>382</v>
      </c>
      <c r="D229" s="103" t="s">
        <v>381</v>
      </c>
      <c r="E229" s="11">
        <v>43489</v>
      </c>
      <c r="F229" s="1" t="s">
        <v>16</v>
      </c>
      <c r="G229" s="1">
        <v>10</v>
      </c>
      <c r="H229" s="12" t="s">
        <v>380</v>
      </c>
      <c r="I229" s="1" t="s">
        <v>379</v>
      </c>
      <c r="J229" s="1" t="s">
        <v>30</v>
      </c>
      <c r="K229" s="1" t="s">
        <v>378</v>
      </c>
      <c r="L229" s="1" t="s">
        <v>82</v>
      </c>
      <c r="M229" s="1" t="s">
        <v>377</v>
      </c>
      <c r="N229" s="19">
        <v>47200</v>
      </c>
      <c r="O229" s="19"/>
      <c r="P229" s="20"/>
      <c r="Q229" s="30"/>
      <c r="R229" s="19">
        <v>47200</v>
      </c>
      <c r="S229" s="30"/>
      <c r="T229" s="20"/>
      <c r="U229" s="19">
        <f>SUM(Table14[[#This Row],[Amount Due with Indexation &amp; Interest]]-Table14[[#This Row],[Received Amount]])</f>
        <v>47200</v>
      </c>
      <c r="V229" s="131"/>
      <c r="Z229" s="127"/>
      <c r="AB229" s="29"/>
      <c r="AC229" s="29"/>
      <c r="AD229" s="28"/>
      <c r="AE229" s="28"/>
      <c r="AF229" s="19"/>
      <c r="AG229" s="19"/>
      <c r="AH229" s="20"/>
    </row>
    <row r="230" spans="1:34" ht="65.25" customHeight="1" x14ac:dyDescent="0.3">
      <c r="A230" s="102">
        <v>2019</v>
      </c>
      <c r="B230" s="103" t="s">
        <v>368</v>
      </c>
      <c r="C230" s="103" t="s">
        <v>188</v>
      </c>
      <c r="D230" s="103" t="s">
        <v>251</v>
      </c>
      <c r="E230" s="11">
        <v>43707</v>
      </c>
      <c r="F230" s="1" t="s">
        <v>16</v>
      </c>
      <c r="H230" s="1" t="s">
        <v>322</v>
      </c>
      <c r="I230" s="1" t="s">
        <v>321</v>
      </c>
      <c r="J230" s="1" t="s">
        <v>376</v>
      </c>
      <c r="K230" s="1" t="s">
        <v>375</v>
      </c>
      <c r="L230" s="1" t="s">
        <v>97</v>
      </c>
      <c r="N230" s="19"/>
      <c r="O230" s="19"/>
      <c r="P230" s="20"/>
      <c r="Q230" s="30"/>
      <c r="R230" s="19"/>
      <c r="S230" s="30"/>
      <c r="T230" s="20"/>
      <c r="U230" s="19">
        <f>SUM(Table14[[#This Row],[Amount Due with Indexation &amp; Interest]]-Table14[[#This Row],[Received Amount]])</f>
        <v>0</v>
      </c>
      <c r="V230" s="131"/>
      <c r="Z230" s="127"/>
      <c r="AB230" s="29"/>
      <c r="AC230" s="29"/>
      <c r="AD230" s="28"/>
      <c r="AE230" s="28"/>
      <c r="AF230" s="19"/>
      <c r="AG230" s="19"/>
      <c r="AH230" s="20"/>
    </row>
    <row r="231" spans="1:34" ht="65.25" customHeight="1" x14ac:dyDescent="0.3">
      <c r="A231" s="102">
        <v>2019</v>
      </c>
      <c r="B231" s="103" t="s">
        <v>368</v>
      </c>
      <c r="C231" s="103" t="s">
        <v>188</v>
      </c>
      <c r="D231" s="103" t="s">
        <v>251</v>
      </c>
      <c r="E231" s="11">
        <v>43707</v>
      </c>
      <c r="F231" s="1" t="s">
        <v>16</v>
      </c>
      <c r="H231" s="1" t="s">
        <v>322</v>
      </c>
      <c r="I231" s="1" t="s">
        <v>321</v>
      </c>
      <c r="J231" s="1" t="s">
        <v>30</v>
      </c>
      <c r="K231" s="1" t="s">
        <v>374</v>
      </c>
      <c r="L231" s="1" t="s">
        <v>97</v>
      </c>
      <c r="M231" s="1" t="s">
        <v>373</v>
      </c>
      <c r="N231" s="19">
        <v>0</v>
      </c>
      <c r="O231" s="19"/>
      <c r="P231" s="20"/>
      <c r="Q231" s="30"/>
      <c r="R231" s="19"/>
      <c r="S231" s="30"/>
      <c r="T231" s="20"/>
      <c r="U231" s="19">
        <f>SUM(Table14[[#This Row],[Amount Due with Indexation &amp; Interest]]-Table14[[#This Row],[Received Amount]])</f>
        <v>0</v>
      </c>
      <c r="V231" s="131"/>
      <c r="Z231" s="127"/>
      <c r="AB231" s="29"/>
      <c r="AC231" s="29"/>
      <c r="AD231" s="28"/>
      <c r="AE231" s="28"/>
      <c r="AF231" s="19"/>
      <c r="AG231" s="19"/>
      <c r="AH231" s="20"/>
    </row>
    <row r="232" spans="1:34" ht="84.6" customHeight="1" x14ac:dyDescent="0.3">
      <c r="A232" s="102">
        <v>2019</v>
      </c>
      <c r="B232" s="103" t="s">
        <v>368</v>
      </c>
      <c r="C232" s="103" t="s">
        <v>188</v>
      </c>
      <c r="D232" s="103" t="s">
        <v>251</v>
      </c>
      <c r="E232" s="11">
        <v>43707</v>
      </c>
      <c r="F232" s="1" t="s">
        <v>16</v>
      </c>
      <c r="H232" s="1" t="s">
        <v>322</v>
      </c>
      <c r="I232" s="1" t="s">
        <v>321</v>
      </c>
      <c r="J232" s="1" t="s">
        <v>91</v>
      </c>
      <c r="K232" s="1" t="s">
        <v>191</v>
      </c>
      <c r="L232" s="1" t="s">
        <v>10</v>
      </c>
      <c r="M232" s="1" t="s">
        <v>372</v>
      </c>
      <c r="N232" s="19">
        <v>0</v>
      </c>
      <c r="O232" s="19"/>
      <c r="P232" s="20"/>
      <c r="Q232" s="19"/>
      <c r="R232" s="19"/>
      <c r="S232" s="19"/>
      <c r="T232" s="20"/>
      <c r="U232" s="19">
        <f>SUM(Table14[[#This Row],[Amount Due with Indexation &amp; Interest]]-Table14[[#This Row],[Received Amount]])</f>
        <v>0</v>
      </c>
      <c r="V232" s="131"/>
      <c r="Z232" s="155"/>
      <c r="AA232" s="156"/>
      <c r="AB232" s="32"/>
      <c r="AC232" s="32"/>
      <c r="AD232" s="28"/>
      <c r="AE232" s="28"/>
      <c r="AF232" s="19"/>
      <c r="AG232" s="19"/>
      <c r="AH232" s="20"/>
    </row>
    <row r="233" spans="1:34" ht="84.6" customHeight="1" x14ac:dyDescent="0.3">
      <c r="A233" s="102">
        <v>2019</v>
      </c>
      <c r="B233" s="103" t="s">
        <v>368</v>
      </c>
      <c r="C233" s="103" t="s">
        <v>188</v>
      </c>
      <c r="D233" s="103" t="s">
        <v>251</v>
      </c>
      <c r="E233" s="11">
        <v>43707</v>
      </c>
      <c r="F233" s="1" t="s">
        <v>16</v>
      </c>
      <c r="H233" s="1" t="s">
        <v>322</v>
      </c>
      <c r="I233" s="1" t="s">
        <v>321</v>
      </c>
      <c r="J233" s="1" t="s">
        <v>371</v>
      </c>
      <c r="K233" s="1" t="s">
        <v>370</v>
      </c>
      <c r="L233" s="1" t="s">
        <v>97</v>
      </c>
      <c r="M233" s="1" t="s">
        <v>369</v>
      </c>
      <c r="N233" s="19">
        <v>0</v>
      </c>
      <c r="O233" s="19"/>
      <c r="P233" s="20"/>
      <c r="Q233" s="19"/>
      <c r="R233" s="19"/>
      <c r="S233" s="19"/>
      <c r="T233" s="20"/>
      <c r="U233" s="19"/>
      <c r="V233" s="131"/>
      <c r="Z233" s="155"/>
      <c r="AA233" s="156"/>
      <c r="AB233" s="32"/>
      <c r="AC233" s="32"/>
      <c r="AD233" s="28"/>
      <c r="AE233" s="28"/>
      <c r="AF233" s="19"/>
      <c r="AG233" s="19"/>
      <c r="AH233" s="20"/>
    </row>
    <row r="234" spans="1:34" ht="84.6" customHeight="1" x14ac:dyDescent="0.3">
      <c r="A234" s="102">
        <v>2019</v>
      </c>
      <c r="B234" s="103" t="s">
        <v>368</v>
      </c>
      <c r="C234" s="103" t="s">
        <v>188</v>
      </c>
      <c r="D234" s="103" t="s">
        <v>251</v>
      </c>
      <c r="E234" s="11">
        <v>43707</v>
      </c>
      <c r="F234" s="1" t="s">
        <v>16</v>
      </c>
      <c r="H234" s="1" t="s">
        <v>322</v>
      </c>
      <c r="I234" s="1" t="s">
        <v>321</v>
      </c>
      <c r="J234" s="1" t="s">
        <v>367</v>
      </c>
      <c r="K234" s="1" t="s">
        <v>366</v>
      </c>
      <c r="L234" s="1" t="s">
        <v>97</v>
      </c>
      <c r="M234" s="1" t="s">
        <v>365</v>
      </c>
      <c r="N234" s="19">
        <v>0</v>
      </c>
      <c r="O234" s="19"/>
      <c r="P234" s="20"/>
      <c r="Q234" s="19"/>
      <c r="R234" s="19"/>
      <c r="S234" s="19"/>
      <c r="T234" s="20"/>
      <c r="U234" s="19"/>
      <c r="V234" s="131"/>
      <c r="Z234" s="155"/>
      <c r="AA234" s="156"/>
      <c r="AB234" s="32"/>
      <c r="AC234" s="32"/>
      <c r="AD234" s="28"/>
      <c r="AE234" s="28"/>
      <c r="AF234" s="19"/>
      <c r="AG234" s="19"/>
      <c r="AH234" s="20"/>
    </row>
    <row r="235" spans="1:34" ht="65.25" customHeight="1" x14ac:dyDescent="0.3">
      <c r="A235" s="102">
        <v>2019</v>
      </c>
      <c r="B235" s="103" t="s">
        <v>351</v>
      </c>
      <c r="C235" s="103" t="s">
        <v>188</v>
      </c>
      <c r="D235" s="103" t="s">
        <v>251</v>
      </c>
      <c r="E235" s="11">
        <v>43707</v>
      </c>
      <c r="F235" s="1" t="s">
        <v>16</v>
      </c>
      <c r="H235" s="1" t="s">
        <v>322</v>
      </c>
      <c r="I235" s="1" t="s">
        <v>321</v>
      </c>
      <c r="J235" s="1" t="s">
        <v>364</v>
      </c>
      <c r="K235" s="1" t="s">
        <v>363</v>
      </c>
      <c r="L235" s="1" t="s">
        <v>97</v>
      </c>
      <c r="M235" s="1" t="s">
        <v>362</v>
      </c>
      <c r="N235" s="19">
        <v>0</v>
      </c>
      <c r="O235" s="19"/>
      <c r="P235" s="20"/>
      <c r="Q235" s="30"/>
      <c r="R235" s="19"/>
      <c r="S235" s="30"/>
      <c r="T235" s="20"/>
      <c r="U235" s="19">
        <f>SUM(Table14[[#This Row],[Amount Due with Indexation &amp; Interest]]-Table14[[#This Row],[Received Amount]])</f>
        <v>0</v>
      </c>
      <c r="V235" s="131"/>
      <c r="Z235" s="127"/>
      <c r="AB235" s="29"/>
      <c r="AC235" s="29"/>
      <c r="AD235" s="28"/>
      <c r="AE235" s="28"/>
      <c r="AF235" s="19"/>
      <c r="AG235" s="19"/>
      <c r="AH235" s="20"/>
    </row>
    <row r="236" spans="1:34" ht="65.25" customHeight="1" x14ac:dyDescent="0.3">
      <c r="A236" s="102">
        <v>2019</v>
      </c>
      <c r="B236" s="103" t="s">
        <v>351</v>
      </c>
      <c r="C236" s="103" t="s">
        <v>188</v>
      </c>
      <c r="D236" s="103" t="s">
        <v>251</v>
      </c>
      <c r="E236" s="11">
        <v>43707</v>
      </c>
      <c r="F236" s="1" t="s">
        <v>16</v>
      </c>
      <c r="H236" s="1" t="s">
        <v>322</v>
      </c>
      <c r="I236" s="1" t="s">
        <v>321</v>
      </c>
      <c r="J236" s="1" t="s">
        <v>22</v>
      </c>
      <c r="K236" s="1" t="s">
        <v>361</v>
      </c>
      <c r="L236" s="1" t="s">
        <v>86</v>
      </c>
      <c r="M236" s="1" t="s">
        <v>360</v>
      </c>
      <c r="N236" s="19">
        <v>0</v>
      </c>
      <c r="O236" s="19"/>
      <c r="P236" s="20"/>
      <c r="Q236" s="30"/>
      <c r="R236" s="19"/>
      <c r="S236" s="30"/>
      <c r="T236" s="20"/>
      <c r="U236" s="19">
        <f>SUM(Table14[[#This Row],[Amount Due with Indexation &amp; Interest]]-Table14[[#This Row],[Received Amount]])</f>
        <v>0</v>
      </c>
      <c r="V236" s="126"/>
      <c r="Z236" s="127"/>
      <c r="AB236" s="29"/>
      <c r="AC236" s="29"/>
      <c r="AD236" s="28"/>
      <c r="AE236" s="28"/>
      <c r="AF236" s="19"/>
      <c r="AG236" s="19"/>
      <c r="AH236" s="20"/>
    </row>
    <row r="237" spans="1:34" ht="65.25" customHeight="1" x14ac:dyDescent="0.3">
      <c r="A237" s="102">
        <v>2019</v>
      </c>
      <c r="B237" s="103" t="s">
        <v>351</v>
      </c>
      <c r="C237" s="103" t="s">
        <v>188</v>
      </c>
      <c r="D237" s="103" t="s">
        <v>251</v>
      </c>
      <c r="E237" s="11">
        <v>43707</v>
      </c>
      <c r="F237" s="1" t="s">
        <v>16</v>
      </c>
      <c r="H237" s="1" t="s">
        <v>322</v>
      </c>
      <c r="I237" s="1" t="s">
        <v>321</v>
      </c>
      <c r="J237" s="1" t="s">
        <v>22</v>
      </c>
      <c r="K237" s="1" t="s">
        <v>359</v>
      </c>
      <c r="L237" s="1" t="s">
        <v>86</v>
      </c>
      <c r="M237" s="1" t="s">
        <v>358</v>
      </c>
      <c r="N237" s="19">
        <v>0</v>
      </c>
      <c r="O237" s="19"/>
      <c r="P237" s="20"/>
      <c r="Q237" s="30"/>
      <c r="R237" s="19"/>
      <c r="S237" s="30"/>
      <c r="T237" s="20"/>
      <c r="U237" s="19">
        <f>SUM(Table14[[#This Row],[Amount Due with Indexation &amp; Interest]]-Table14[[#This Row],[Received Amount]])</f>
        <v>0</v>
      </c>
      <c r="V237" s="126"/>
      <c r="Z237" s="127"/>
      <c r="AB237" s="29"/>
      <c r="AC237" s="29"/>
      <c r="AD237" s="28"/>
      <c r="AE237" s="28"/>
      <c r="AF237" s="19"/>
      <c r="AG237" s="19"/>
      <c r="AH237" s="20"/>
    </row>
    <row r="238" spans="1:34" ht="65.25" customHeight="1" x14ac:dyDescent="0.3">
      <c r="A238" s="102">
        <v>2019</v>
      </c>
      <c r="B238" s="103" t="s">
        <v>351</v>
      </c>
      <c r="C238" s="103" t="s">
        <v>188</v>
      </c>
      <c r="D238" s="103" t="s">
        <v>251</v>
      </c>
      <c r="E238" s="11">
        <v>43707</v>
      </c>
      <c r="F238" s="1" t="s">
        <v>16</v>
      </c>
      <c r="G238" s="1">
        <v>10</v>
      </c>
      <c r="H238" s="1" t="s">
        <v>322</v>
      </c>
      <c r="I238" s="1" t="s">
        <v>321</v>
      </c>
      <c r="J238" s="1" t="s">
        <v>22</v>
      </c>
      <c r="K238" s="1" t="s">
        <v>357</v>
      </c>
      <c r="L238" s="1" t="s">
        <v>247</v>
      </c>
      <c r="M238" s="1" t="s">
        <v>182</v>
      </c>
      <c r="N238" s="19">
        <v>61666</v>
      </c>
      <c r="O238" s="19"/>
      <c r="P238" s="20" t="s">
        <v>78</v>
      </c>
      <c r="Q238" s="19"/>
      <c r="R238" s="19">
        <v>61666</v>
      </c>
      <c r="S238" s="19"/>
      <c r="T238" s="20"/>
      <c r="U238" s="19">
        <f>SUM(Table14[[#This Row],[Amount Due with Indexation &amp; Interest]]-Table14[[#This Row],[Received Amount]])</f>
        <v>61666</v>
      </c>
      <c r="V238" s="131"/>
      <c r="Z238" s="155"/>
      <c r="AA238" s="156"/>
      <c r="AB238" s="32"/>
      <c r="AC238" s="32"/>
      <c r="AD238" s="28"/>
      <c r="AE238" s="28"/>
      <c r="AF238" s="19"/>
      <c r="AG238" s="19"/>
      <c r="AH238" s="20"/>
    </row>
    <row r="239" spans="1:34" ht="83.4" customHeight="1" x14ac:dyDescent="0.3">
      <c r="A239" s="102">
        <v>2019</v>
      </c>
      <c r="B239" s="103" t="s">
        <v>351</v>
      </c>
      <c r="C239" s="103" t="s">
        <v>188</v>
      </c>
      <c r="D239" s="103" t="s">
        <v>251</v>
      </c>
      <c r="E239" s="11">
        <v>43707</v>
      </c>
      <c r="F239" s="1" t="s">
        <v>16</v>
      </c>
      <c r="G239" s="1">
        <v>10</v>
      </c>
      <c r="H239" s="1" t="s">
        <v>322</v>
      </c>
      <c r="I239" s="1" t="s">
        <v>321</v>
      </c>
      <c r="J239" s="1" t="s">
        <v>22</v>
      </c>
      <c r="K239" s="1" t="s">
        <v>356</v>
      </c>
      <c r="L239" s="1" t="s">
        <v>86</v>
      </c>
      <c r="M239" s="1" t="s">
        <v>355</v>
      </c>
      <c r="N239" s="19">
        <v>61666</v>
      </c>
      <c r="O239" s="19"/>
      <c r="P239" s="20" t="s">
        <v>78</v>
      </c>
      <c r="Q239" s="19"/>
      <c r="R239" s="19">
        <v>61666</v>
      </c>
      <c r="S239" s="19"/>
      <c r="T239" s="20"/>
      <c r="U239" s="19">
        <f>SUM(Table14[[#This Row],[Amount Due with Indexation &amp; Interest]]-Table14[[#This Row],[Received Amount]])</f>
        <v>61666</v>
      </c>
      <c r="V239" s="131"/>
      <c r="Z239" s="155"/>
      <c r="AA239" s="156"/>
      <c r="AB239" s="32"/>
      <c r="AC239" s="32"/>
      <c r="AD239" s="28"/>
      <c r="AE239" s="28"/>
      <c r="AF239" s="19"/>
      <c r="AG239" s="19"/>
      <c r="AH239" s="20"/>
    </row>
    <row r="240" spans="1:34" ht="65.25" customHeight="1" x14ac:dyDescent="0.3">
      <c r="A240" s="102">
        <v>2019</v>
      </c>
      <c r="B240" s="103" t="s">
        <v>351</v>
      </c>
      <c r="C240" s="103" t="s">
        <v>188</v>
      </c>
      <c r="D240" s="103" t="s">
        <v>251</v>
      </c>
      <c r="E240" s="11">
        <v>43707</v>
      </c>
      <c r="F240" s="1" t="s">
        <v>16</v>
      </c>
      <c r="H240" s="1" t="s">
        <v>322</v>
      </c>
      <c r="I240" s="1" t="s">
        <v>321</v>
      </c>
      <c r="J240" s="1" t="s">
        <v>117</v>
      </c>
      <c r="K240" s="1" t="s">
        <v>354</v>
      </c>
      <c r="N240" s="19"/>
      <c r="O240" s="19"/>
      <c r="P240" s="20" t="s">
        <v>324</v>
      </c>
      <c r="Q240" s="30"/>
      <c r="R240" s="19"/>
      <c r="S240" s="30"/>
      <c r="T240" s="20"/>
      <c r="U240" s="19">
        <f>SUM(Table14[[#This Row],[Amount Due with Indexation &amp; Interest]]-Table14[[#This Row],[Received Amount]])</f>
        <v>0</v>
      </c>
      <c r="Z240" s="127"/>
      <c r="AB240" s="29"/>
      <c r="AC240" s="29"/>
      <c r="AD240" s="28"/>
      <c r="AE240" s="28"/>
      <c r="AF240" s="19"/>
      <c r="AG240" s="19"/>
      <c r="AH240" s="20"/>
    </row>
    <row r="241" spans="1:34" ht="65.25" customHeight="1" x14ac:dyDescent="0.3">
      <c r="A241" s="102">
        <v>2019</v>
      </c>
      <c r="B241" s="103" t="s">
        <v>351</v>
      </c>
      <c r="C241" s="103" t="s">
        <v>188</v>
      </c>
      <c r="D241" s="103" t="s">
        <v>251</v>
      </c>
      <c r="E241" s="11">
        <v>43707</v>
      </c>
      <c r="F241" s="1" t="s">
        <v>16</v>
      </c>
      <c r="H241" s="1" t="s">
        <v>322</v>
      </c>
      <c r="I241" s="1" t="s">
        <v>321</v>
      </c>
      <c r="J241" s="1" t="s">
        <v>117</v>
      </c>
      <c r="K241" s="1" t="s">
        <v>353</v>
      </c>
      <c r="L241" s="1" t="s">
        <v>86</v>
      </c>
      <c r="M241" s="1" t="s">
        <v>352</v>
      </c>
      <c r="N241" s="30"/>
      <c r="O241" s="19"/>
      <c r="P241" s="20"/>
      <c r="Q241" s="19"/>
      <c r="R241" s="19"/>
      <c r="S241" s="19"/>
      <c r="T241" s="20"/>
      <c r="U241" s="19"/>
      <c r="V241" s="131"/>
      <c r="Z241" s="155"/>
      <c r="AA241" s="156"/>
      <c r="AB241" s="32"/>
      <c r="AC241" s="32"/>
      <c r="AD241" s="28"/>
      <c r="AE241" s="28"/>
      <c r="AF241" s="19"/>
      <c r="AG241" s="19"/>
      <c r="AH241" s="20"/>
    </row>
    <row r="242" spans="1:34" ht="65.25" customHeight="1" x14ac:dyDescent="0.3">
      <c r="A242" s="102">
        <v>2019</v>
      </c>
      <c r="B242" s="103" t="s">
        <v>351</v>
      </c>
      <c r="C242" s="103" t="s">
        <v>188</v>
      </c>
      <c r="D242" s="103" t="s">
        <v>251</v>
      </c>
      <c r="E242" s="11">
        <v>43707</v>
      </c>
      <c r="F242" s="1" t="s">
        <v>16</v>
      </c>
      <c r="H242" s="1" t="s">
        <v>322</v>
      </c>
      <c r="I242" s="1" t="s">
        <v>321</v>
      </c>
      <c r="J242" s="1" t="s">
        <v>350</v>
      </c>
      <c r="K242" s="1" t="s">
        <v>349</v>
      </c>
      <c r="M242" s="1" t="s">
        <v>348</v>
      </c>
      <c r="N242" s="19"/>
      <c r="O242" s="19"/>
      <c r="P242" s="20"/>
      <c r="Q242" s="30"/>
      <c r="R242" s="19"/>
      <c r="S242" s="30"/>
      <c r="T242" s="20"/>
      <c r="U242" s="19">
        <f>SUM(Table14[[#This Row],[Amount Due with Indexation &amp; Interest]]-Table14[[#This Row],[Received Amount]])</f>
        <v>0</v>
      </c>
      <c r="V242" s="131"/>
      <c r="Z242" s="127"/>
      <c r="AB242" s="29"/>
      <c r="AC242" s="29"/>
      <c r="AD242" s="28"/>
      <c r="AE242" s="28"/>
      <c r="AF242" s="19"/>
      <c r="AG242" s="19"/>
      <c r="AH242" s="20"/>
    </row>
    <row r="243" spans="1:34" ht="65.25" customHeight="1" x14ac:dyDescent="0.3">
      <c r="A243" s="102">
        <v>2019</v>
      </c>
      <c r="B243" s="103" t="s">
        <v>347</v>
      </c>
      <c r="C243" s="103" t="s">
        <v>188</v>
      </c>
      <c r="D243" s="103" t="s">
        <v>251</v>
      </c>
      <c r="E243" s="11">
        <v>43707</v>
      </c>
      <c r="F243" s="1" t="s">
        <v>16</v>
      </c>
      <c r="H243" s="1" t="s">
        <v>322</v>
      </c>
      <c r="I243" s="1" t="s">
        <v>321</v>
      </c>
      <c r="J243" s="1" t="s">
        <v>346</v>
      </c>
      <c r="K243" s="1" t="s">
        <v>345</v>
      </c>
      <c r="L243" s="1" t="s">
        <v>97</v>
      </c>
      <c r="M243" s="1" t="s">
        <v>344</v>
      </c>
      <c r="N243" s="19"/>
      <c r="O243" s="19"/>
      <c r="P243" s="20"/>
      <c r="Q243" s="30"/>
      <c r="R243" s="19"/>
      <c r="S243" s="30"/>
      <c r="T243" s="20"/>
      <c r="U243" s="19">
        <f>SUM(Table14[[#This Row],[Amount Due with Indexation &amp; Interest]]-Table14[[#This Row],[Received Amount]])</f>
        <v>0</v>
      </c>
      <c r="V243" s="131"/>
      <c r="Z243" s="127"/>
      <c r="AB243" s="29"/>
      <c r="AC243" s="29"/>
      <c r="AD243" s="28"/>
      <c r="AE243" s="28"/>
      <c r="AF243" s="19"/>
      <c r="AG243" s="19"/>
      <c r="AH243" s="20"/>
    </row>
    <row r="244" spans="1:34" ht="65.25" customHeight="1" x14ac:dyDescent="0.3">
      <c r="A244" s="102">
        <v>2019</v>
      </c>
      <c r="B244" s="103" t="s">
        <v>323</v>
      </c>
      <c r="C244" s="103" t="s">
        <v>188</v>
      </c>
      <c r="D244" s="103" t="s">
        <v>251</v>
      </c>
      <c r="E244" s="11">
        <v>43707</v>
      </c>
      <c r="F244" s="1" t="s">
        <v>16</v>
      </c>
      <c r="H244" s="1" t="s">
        <v>322</v>
      </c>
      <c r="I244" s="1" t="s">
        <v>321</v>
      </c>
      <c r="J244" s="1" t="s">
        <v>343</v>
      </c>
      <c r="K244" s="1" t="s">
        <v>342</v>
      </c>
      <c r="L244" s="1" t="s">
        <v>97</v>
      </c>
      <c r="M244" s="1" t="s">
        <v>341</v>
      </c>
      <c r="N244" s="19"/>
      <c r="O244" s="19"/>
      <c r="P244" s="20"/>
      <c r="Q244" s="30"/>
      <c r="R244" s="19"/>
      <c r="S244" s="30"/>
      <c r="T244" s="20"/>
      <c r="U244" s="19">
        <f>SUM(Table14[[#This Row],[Amount Due with Indexation &amp; Interest]]-Table14[[#This Row],[Received Amount]])</f>
        <v>0</v>
      </c>
      <c r="Z244" s="127"/>
      <c r="AB244" s="29"/>
      <c r="AC244" s="29"/>
      <c r="AD244" s="28"/>
      <c r="AE244" s="28"/>
      <c r="AF244" s="19"/>
      <c r="AG244" s="19"/>
      <c r="AH244" s="20"/>
    </row>
    <row r="245" spans="1:34" ht="65.25" customHeight="1" x14ac:dyDescent="0.3">
      <c r="A245" s="102">
        <v>2019</v>
      </c>
      <c r="B245" s="103" t="s">
        <v>323</v>
      </c>
      <c r="C245" s="103" t="s">
        <v>188</v>
      </c>
      <c r="D245" s="103" t="s">
        <v>251</v>
      </c>
      <c r="E245" s="11">
        <v>43707</v>
      </c>
      <c r="F245" s="1" t="s">
        <v>16</v>
      </c>
      <c r="H245" s="1" t="s">
        <v>322</v>
      </c>
      <c r="I245" s="1" t="s">
        <v>321</v>
      </c>
      <c r="J245" s="1" t="s">
        <v>340</v>
      </c>
      <c r="K245" s="1" t="s">
        <v>339</v>
      </c>
      <c r="L245" s="1" t="s">
        <v>97</v>
      </c>
      <c r="M245" s="1" t="s">
        <v>338</v>
      </c>
      <c r="N245" s="19"/>
      <c r="O245" s="19"/>
      <c r="P245" s="20"/>
      <c r="Q245" s="30"/>
      <c r="R245" s="19"/>
      <c r="S245" s="30"/>
      <c r="T245" s="20"/>
      <c r="U245" s="19">
        <f>SUM(Table14[[#This Row],[Amount Due with Indexation &amp; Interest]]-Table14[[#This Row],[Received Amount]])</f>
        <v>0</v>
      </c>
      <c r="V245" s="131"/>
      <c r="Z245" s="127"/>
      <c r="AB245" s="29"/>
      <c r="AC245" s="29"/>
      <c r="AD245" s="28"/>
      <c r="AE245" s="28"/>
      <c r="AF245" s="19"/>
      <c r="AG245" s="19"/>
      <c r="AH245" s="20"/>
    </row>
    <row r="246" spans="1:34" ht="65.25" customHeight="1" x14ac:dyDescent="0.3">
      <c r="A246" s="102">
        <v>2019</v>
      </c>
      <c r="B246" s="103" t="s">
        <v>323</v>
      </c>
      <c r="C246" s="103" t="s">
        <v>188</v>
      </c>
      <c r="D246" s="103" t="s">
        <v>251</v>
      </c>
      <c r="E246" s="11">
        <v>43707</v>
      </c>
      <c r="F246" s="1" t="s">
        <v>16</v>
      </c>
      <c r="H246" s="1" t="s">
        <v>322</v>
      </c>
      <c r="I246" s="1" t="s">
        <v>321</v>
      </c>
      <c r="J246" s="1" t="s">
        <v>91</v>
      </c>
      <c r="K246" s="1" t="s">
        <v>337</v>
      </c>
      <c r="L246" s="1" t="s">
        <v>97</v>
      </c>
      <c r="M246" s="1" t="s">
        <v>336</v>
      </c>
      <c r="N246" s="19"/>
      <c r="O246" s="19"/>
      <c r="P246" s="20"/>
      <c r="Q246" s="30"/>
      <c r="R246" s="19"/>
      <c r="S246" s="30"/>
      <c r="T246" s="20"/>
      <c r="U246" s="19">
        <f>SUM(Table14[[#This Row],[Amount Due with Indexation &amp; Interest]]-Table14[[#This Row],[Received Amount]])</f>
        <v>0</v>
      </c>
      <c r="V246" s="131"/>
      <c r="Z246" s="127"/>
      <c r="AB246" s="29"/>
      <c r="AC246" s="29"/>
      <c r="AD246" s="28"/>
      <c r="AE246" s="28"/>
      <c r="AF246" s="19"/>
      <c r="AG246" s="19"/>
      <c r="AH246" s="20"/>
    </row>
    <row r="247" spans="1:34" ht="65.25" customHeight="1" x14ac:dyDescent="0.3">
      <c r="A247" s="102">
        <v>2019</v>
      </c>
      <c r="B247" s="103" t="s">
        <v>323</v>
      </c>
      <c r="C247" s="103" t="s">
        <v>188</v>
      </c>
      <c r="D247" s="103" t="s">
        <v>251</v>
      </c>
      <c r="E247" s="11">
        <v>43707</v>
      </c>
      <c r="F247" s="1" t="s">
        <v>16</v>
      </c>
      <c r="H247" s="1" t="s">
        <v>322</v>
      </c>
      <c r="I247" s="1" t="s">
        <v>321</v>
      </c>
      <c r="J247" s="1" t="s">
        <v>138</v>
      </c>
      <c r="K247" s="1" t="s">
        <v>335</v>
      </c>
      <c r="L247" s="1" t="s">
        <v>97</v>
      </c>
      <c r="M247" s="1" t="s">
        <v>334</v>
      </c>
      <c r="N247" s="19"/>
      <c r="O247" s="19"/>
      <c r="P247" s="20"/>
      <c r="Q247" s="30"/>
      <c r="R247" s="19"/>
      <c r="S247" s="30"/>
      <c r="T247" s="20"/>
      <c r="U247" s="19">
        <f>SUM(Table14[[#This Row],[Amount Due with Indexation &amp; Interest]]-Table14[[#This Row],[Received Amount]])</f>
        <v>0</v>
      </c>
      <c r="V247" s="131"/>
      <c r="Z247" s="127"/>
      <c r="AB247" s="29"/>
      <c r="AC247" s="29"/>
      <c r="AD247" s="28"/>
      <c r="AE247" s="28"/>
      <c r="AF247" s="19"/>
      <c r="AG247" s="19"/>
      <c r="AH247" s="20"/>
    </row>
    <row r="248" spans="1:34" ht="80.400000000000006" customHeight="1" x14ac:dyDescent="0.3">
      <c r="A248" s="102">
        <v>2019</v>
      </c>
      <c r="B248" s="103" t="s">
        <v>323</v>
      </c>
      <c r="C248" s="103" t="s">
        <v>188</v>
      </c>
      <c r="D248" s="103" t="s">
        <v>251</v>
      </c>
      <c r="E248" s="11">
        <v>43707</v>
      </c>
      <c r="F248" s="1" t="s">
        <v>16</v>
      </c>
      <c r="H248" s="1" t="s">
        <v>322</v>
      </c>
      <c r="I248" s="1" t="s">
        <v>321</v>
      </c>
      <c r="J248" s="1" t="s">
        <v>77</v>
      </c>
      <c r="K248" s="1" t="s">
        <v>333</v>
      </c>
      <c r="L248" s="1" t="s">
        <v>240</v>
      </c>
      <c r="M248" s="1" t="s">
        <v>60</v>
      </c>
      <c r="N248" s="19"/>
      <c r="O248" s="19"/>
      <c r="P248" s="20"/>
      <c r="Q248" s="30"/>
      <c r="R248" s="19"/>
      <c r="S248" s="30"/>
      <c r="T248" s="20"/>
      <c r="U248" s="19">
        <f>SUM(Table14[[#This Row],[Amount Due with Indexation &amp; Interest]]-Table14[[#This Row],[Received Amount]])</f>
        <v>0</v>
      </c>
      <c r="V248" s="131"/>
      <c r="Z248" s="127"/>
      <c r="AB248" s="29"/>
      <c r="AC248" s="29"/>
      <c r="AD248" s="28"/>
      <c r="AE248" s="28"/>
      <c r="AF248" s="19"/>
      <c r="AG248" s="19"/>
      <c r="AH248" s="20"/>
    </row>
    <row r="249" spans="1:34" ht="65.25" customHeight="1" x14ac:dyDescent="0.3">
      <c r="A249" s="102">
        <v>2019</v>
      </c>
      <c r="B249" s="103" t="s">
        <v>323</v>
      </c>
      <c r="C249" s="103" t="s">
        <v>188</v>
      </c>
      <c r="D249" s="103" t="s">
        <v>251</v>
      </c>
      <c r="E249" s="11">
        <v>43707</v>
      </c>
      <c r="F249" s="1" t="s">
        <v>16</v>
      </c>
      <c r="H249" s="1" t="s">
        <v>322</v>
      </c>
      <c r="I249" s="1" t="s">
        <v>321</v>
      </c>
      <c r="J249" s="1" t="s">
        <v>332</v>
      </c>
      <c r="K249" s="1" t="s">
        <v>331</v>
      </c>
      <c r="L249" s="1" t="s">
        <v>97</v>
      </c>
      <c r="M249" s="1" t="s">
        <v>330</v>
      </c>
      <c r="N249" s="19"/>
      <c r="O249" s="19"/>
      <c r="P249" s="20"/>
      <c r="Q249" s="30"/>
      <c r="R249" s="19"/>
      <c r="S249" s="30"/>
      <c r="T249" s="20"/>
      <c r="U249" s="19">
        <f>SUM(Table14[[#This Row],[Amount Due with Indexation &amp; Interest]]-Table14[[#This Row],[Received Amount]])</f>
        <v>0</v>
      </c>
      <c r="V249" s="131"/>
      <c r="Z249" s="127"/>
      <c r="AB249" s="29"/>
      <c r="AC249" s="29"/>
      <c r="AD249" s="28"/>
      <c r="AE249" s="28"/>
      <c r="AF249" s="19"/>
      <c r="AG249" s="19"/>
      <c r="AH249" s="20"/>
    </row>
    <row r="250" spans="1:34" ht="65.25" customHeight="1" x14ac:dyDescent="0.3">
      <c r="A250" s="102">
        <v>2019</v>
      </c>
      <c r="B250" s="103" t="s">
        <v>323</v>
      </c>
      <c r="C250" s="103" t="s">
        <v>188</v>
      </c>
      <c r="D250" s="103" t="s">
        <v>251</v>
      </c>
      <c r="E250" s="11">
        <v>43707</v>
      </c>
      <c r="F250" s="1" t="s">
        <v>16</v>
      </c>
      <c r="H250" s="1" t="s">
        <v>322</v>
      </c>
      <c r="I250" s="1" t="s">
        <v>321</v>
      </c>
      <c r="J250" s="1" t="s">
        <v>101</v>
      </c>
      <c r="K250" s="1" t="s">
        <v>329</v>
      </c>
      <c r="L250" s="1" t="s">
        <v>97</v>
      </c>
      <c r="M250" s="1" t="s">
        <v>328</v>
      </c>
      <c r="N250" s="19"/>
      <c r="O250" s="19"/>
      <c r="P250" s="20"/>
      <c r="Q250" s="30"/>
      <c r="R250" s="19"/>
      <c r="S250" s="30"/>
      <c r="T250" s="20"/>
      <c r="U250" s="19">
        <f>SUM(Table14[[#This Row],[Amount Due with Indexation &amp; Interest]]-Table14[[#This Row],[Received Amount]])</f>
        <v>0</v>
      </c>
      <c r="Z250" s="127"/>
      <c r="AB250" s="29"/>
      <c r="AC250" s="29"/>
      <c r="AD250" s="28"/>
      <c r="AE250" s="28"/>
      <c r="AF250" s="19"/>
      <c r="AG250" s="19"/>
      <c r="AH250" s="20"/>
    </row>
    <row r="251" spans="1:34" ht="65.25" customHeight="1" x14ac:dyDescent="0.3">
      <c r="A251" s="102">
        <v>2019</v>
      </c>
      <c r="B251" s="103" t="s">
        <v>323</v>
      </c>
      <c r="C251" s="103" t="s">
        <v>188</v>
      </c>
      <c r="D251" s="103" t="s">
        <v>251</v>
      </c>
      <c r="E251" s="11">
        <v>43707</v>
      </c>
      <c r="F251" s="1" t="s">
        <v>16</v>
      </c>
      <c r="H251" s="1" t="s">
        <v>322</v>
      </c>
      <c r="I251" s="1" t="s">
        <v>321</v>
      </c>
      <c r="J251" s="1" t="s">
        <v>101</v>
      </c>
      <c r="K251" s="1" t="s">
        <v>327</v>
      </c>
      <c r="L251" s="1" t="s">
        <v>326</v>
      </c>
      <c r="M251" s="1" t="s">
        <v>325</v>
      </c>
      <c r="N251" s="19"/>
      <c r="O251" s="19"/>
      <c r="P251" s="20" t="s">
        <v>324</v>
      </c>
      <c r="Q251" s="30"/>
      <c r="R251" s="19"/>
      <c r="S251" s="30"/>
      <c r="T251" s="20"/>
      <c r="U251" s="19">
        <f>SUM(Table14[[#This Row],[Amount Due with Indexation &amp; Interest]]-Table14[[#This Row],[Received Amount]])</f>
        <v>0</v>
      </c>
      <c r="Z251" s="127"/>
      <c r="AB251" s="29"/>
      <c r="AC251" s="29"/>
      <c r="AD251" s="28"/>
      <c r="AE251" s="28"/>
      <c r="AF251" s="19"/>
      <c r="AG251" s="19"/>
      <c r="AH251" s="20"/>
    </row>
    <row r="252" spans="1:34" ht="65.25" customHeight="1" x14ac:dyDescent="0.3">
      <c r="A252" s="102">
        <v>2019</v>
      </c>
      <c r="B252" s="103" t="s">
        <v>323</v>
      </c>
      <c r="C252" s="103" t="s">
        <v>188</v>
      </c>
      <c r="D252" s="103" t="s">
        <v>251</v>
      </c>
      <c r="E252" s="11">
        <v>43707</v>
      </c>
      <c r="F252" s="1" t="s">
        <v>16</v>
      </c>
      <c r="H252" s="1" t="s">
        <v>322</v>
      </c>
      <c r="I252" s="1" t="s">
        <v>321</v>
      </c>
      <c r="J252" s="1" t="s">
        <v>320</v>
      </c>
      <c r="N252" s="19"/>
      <c r="O252" s="19"/>
      <c r="P252" s="20"/>
      <c r="Q252" s="30"/>
      <c r="R252" s="19"/>
      <c r="S252" s="30"/>
      <c r="T252" s="20"/>
      <c r="U252" s="19">
        <f>SUM(Table14[[#This Row],[Amount Due with Indexation &amp; Interest]]-Table14[[#This Row],[Received Amount]])</f>
        <v>0</v>
      </c>
      <c r="V252" s="131"/>
      <c r="Z252" s="127"/>
      <c r="AB252" s="29"/>
      <c r="AC252" s="29"/>
      <c r="AD252" s="28"/>
      <c r="AE252" s="28"/>
      <c r="AF252" s="19"/>
      <c r="AG252" s="19"/>
      <c r="AH252" s="20"/>
    </row>
    <row r="253" spans="1:34" ht="65.25" customHeight="1" x14ac:dyDescent="0.3">
      <c r="A253" s="102">
        <v>2019</v>
      </c>
      <c r="B253" s="103" t="s">
        <v>284</v>
      </c>
      <c r="C253" s="103" t="s">
        <v>26</v>
      </c>
      <c r="D253" s="103" t="s">
        <v>26</v>
      </c>
      <c r="E253" s="11">
        <v>43752</v>
      </c>
      <c r="F253" s="1" t="s">
        <v>16</v>
      </c>
      <c r="H253" s="1" t="s">
        <v>283</v>
      </c>
      <c r="I253" s="40" t="s">
        <v>282</v>
      </c>
      <c r="J253" s="1" t="s">
        <v>30</v>
      </c>
      <c r="K253" s="1" t="s">
        <v>319</v>
      </c>
      <c r="L253" s="1" t="s">
        <v>97</v>
      </c>
      <c r="M253" s="1" t="s">
        <v>318</v>
      </c>
      <c r="N253" s="19"/>
      <c r="O253" s="19"/>
      <c r="P253" s="20"/>
      <c r="Q253" s="30"/>
      <c r="R253" s="19"/>
      <c r="S253" s="30"/>
      <c r="T253" s="20"/>
      <c r="U253" s="19">
        <f>SUM(Table14[[#This Row],[Amount Due with Indexation &amp; Interest]]-Table14[[#This Row],[Received Amount]])</f>
        <v>0</v>
      </c>
      <c r="V253" s="131"/>
      <c r="Z253" s="127"/>
      <c r="AB253" s="29"/>
      <c r="AC253" s="29"/>
      <c r="AD253" s="28"/>
      <c r="AE253" s="28"/>
      <c r="AF253" s="19"/>
      <c r="AG253" s="19"/>
      <c r="AH253" s="20"/>
    </row>
    <row r="254" spans="1:34" ht="65.25" customHeight="1" x14ac:dyDescent="0.3">
      <c r="A254" s="102">
        <v>2019</v>
      </c>
      <c r="B254" s="103" t="s">
        <v>284</v>
      </c>
      <c r="C254" s="103" t="s">
        <v>26</v>
      </c>
      <c r="D254" s="103" t="s">
        <v>26</v>
      </c>
      <c r="E254" s="11">
        <v>43752</v>
      </c>
      <c r="F254" s="1" t="s">
        <v>16</v>
      </c>
      <c r="H254" s="1" t="s">
        <v>283</v>
      </c>
      <c r="I254" s="1" t="s">
        <v>282</v>
      </c>
      <c r="J254" s="1" t="s">
        <v>138</v>
      </c>
      <c r="K254" s="1" t="s">
        <v>317</v>
      </c>
      <c r="L254" s="1" t="s">
        <v>97</v>
      </c>
      <c r="M254" s="1" t="s">
        <v>316</v>
      </c>
      <c r="N254" s="19"/>
      <c r="O254" s="19"/>
      <c r="P254" s="20"/>
      <c r="Q254" s="30"/>
      <c r="R254" s="19"/>
      <c r="S254" s="30"/>
      <c r="T254" s="20"/>
      <c r="U254" s="19">
        <f>SUM(Table14[[#This Row],[Amount Due with Indexation &amp; Interest]]-Table14[[#This Row],[Received Amount]])</f>
        <v>0</v>
      </c>
      <c r="V254" s="131"/>
      <c r="Z254" s="127"/>
      <c r="AB254" s="29"/>
      <c r="AC254" s="29"/>
      <c r="AD254" s="28"/>
      <c r="AE254" s="28"/>
      <c r="AF254" s="19"/>
      <c r="AG254" s="19"/>
      <c r="AH254" s="20"/>
    </row>
    <row r="255" spans="1:34" ht="65.25" customHeight="1" x14ac:dyDescent="0.3">
      <c r="A255" s="102">
        <v>2019</v>
      </c>
      <c r="B255" s="103" t="s">
        <v>284</v>
      </c>
      <c r="C255" s="103" t="s">
        <v>26</v>
      </c>
      <c r="D255" s="103" t="s">
        <v>26</v>
      </c>
      <c r="E255" s="11">
        <v>43752</v>
      </c>
      <c r="F255" s="1" t="s">
        <v>16</v>
      </c>
      <c r="H255" s="1" t="s">
        <v>283</v>
      </c>
      <c r="I255" s="1" t="s">
        <v>282</v>
      </c>
      <c r="J255" s="1" t="s">
        <v>175</v>
      </c>
      <c r="K255" s="1" t="s">
        <v>315</v>
      </c>
      <c r="L255" s="1" t="s">
        <v>97</v>
      </c>
      <c r="M255" s="1" t="s">
        <v>314</v>
      </c>
      <c r="N255" s="19"/>
      <c r="O255" s="19"/>
      <c r="P255" s="20"/>
      <c r="Q255" s="30"/>
      <c r="R255" s="19"/>
      <c r="S255" s="30"/>
      <c r="T255" s="20"/>
      <c r="U255" s="19">
        <f>SUM(Table14[[#This Row],[Amount Due with Indexation &amp; Interest]]-Table14[[#This Row],[Received Amount]])</f>
        <v>0</v>
      </c>
      <c r="V255" s="131"/>
      <c r="Z255" s="127"/>
      <c r="AB255" s="29"/>
      <c r="AC255" s="29"/>
      <c r="AD255" s="28"/>
      <c r="AE255" s="28"/>
      <c r="AF255" s="19"/>
      <c r="AG255" s="19"/>
      <c r="AH255" s="20"/>
    </row>
    <row r="256" spans="1:34" ht="65.25" customHeight="1" x14ac:dyDescent="0.3">
      <c r="A256" s="102">
        <v>2019</v>
      </c>
      <c r="B256" s="103" t="s">
        <v>284</v>
      </c>
      <c r="C256" s="103" t="s">
        <v>26</v>
      </c>
      <c r="D256" s="103" t="s">
        <v>26</v>
      </c>
      <c r="E256" s="11">
        <v>43752</v>
      </c>
      <c r="F256" s="1" t="s">
        <v>16</v>
      </c>
      <c r="H256" s="1" t="s">
        <v>283</v>
      </c>
      <c r="I256" s="1" t="s">
        <v>282</v>
      </c>
      <c r="J256" s="1" t="s">
        <v>178</v>
      </c>
      <c r="K256" s="1" t="s">
        <v>313</v>
      </c>
      <c r="L256" s="1" t="s">
        <v>97</v>
      </c>
      <c r="M256" s="1" t="s">
        <v>312</v>
      </c>
      <c r="N256" s="19"/>
      <c r="O256" s="19"/>
      <c r="P256" s="20"/>
      <c r="Q256" s="30"/>
      <c r="R256" s="19"/>
      <c r="S256" s="30"/>
      <c r="T256" s="20"/>
      <c r="U256" s="19">
        <f>SUM(Table14[[#This Row],[Amount Due with Indexation &amp; Interest]]-Table14[[#This Row],[Received Amount]])</f>
        <v>0</v>
      </c>
      <c r="V256" s="131"/>
      <c r="Z256" s="127"/>
      <c r="AB256" s="29"/>
      <c r="AC256" s="29"/>
      <c r="AD256" s="28"/>
      <c r="AE256" s="28"/>
      <c r="AF256" s="19"/>
      <c r="AG256" s="19"/>
      <c r="AH256" s="20"/>
    </row>
    <row r="257" spans="1:34" ht="65.25" customHeight="1" x14ac:dyDescent="0.3">
      <c r="A257" s="102">
        <v>2019</v>
      </c>
      <c r="B257" s="103" t="s">
        <v>284</v>
      </c>
      <c r="C257" s="103" t="s">
        <v>26</v>
      </c>
      <c r="D257" s="103" t="s">
        <v>26</v>
      </c>
      <c r="E257" s="11">
        <v>43752</v>
      </c>
      <c r="F257" s="1" t="s">
        <v>16</v>
      </c>
      <c r="H257" s="1" t="s">
        <v>283</v>
      </c>
      <c r="I257" s="1" t="s">
        <v>282</v>
      </c>
      <c r="J257" s="1" t="s">
        <v>178</v>
      </c>
      <c r="K257" s="1" t="s">
        <v>311</v>
      </c>
      <c r="L257" s="1" t="s">
        <v>97</v>
      </c>
      <c r="M257" s="1" t="s">
        <v>310</v>
      </c>
      <c r="N257" s="19">
        <v>139177.4</v>
      </c>
      <c r="O257" s="19"/>
      <c r="P257" s="20"/>
      <c r="Q257" s="30"/>
      <c r="R257" s="19">
        <v>139177.4</v>
      </c>
      <c r="S257" s="30"/>
      <c r="T257" s="20"/>
      <c r="U257" s="19">
        <f>SUM(Table14[[#This Row],[Amount Due with Indexation &amp; Interest]]-Table14[[#This Row],[Received Amount]])</f>
        <v>139177.4</v>
      </c>
      <c r="V257" s="131"/>
      <c r="Z257" s="127"/>
      <c r="AB257" s="29"/>
      <c r="AC257" s="29"/>
      <c r="AD257" s="28"/>
      <c r="AE257" s="28"/>
      <c r="AF257" s="19"/>
      <c r="AG257" s="19"/>
      <c r="AH257" s="20"/>
    </row>
    <row r="258" spans="1:34" ht="65.25" customHeight="1" x14ac:dyDescent="0.3">
      <c r="A258" s="102">
        <v>2019</v>
      </c>
      <c r="B258" s="103" t="s">
        <v>284</v>
      </c>
      <c r="C258" s="103" t="s">
        <v>26</v>
      </c>
      <c r="D258" s="103" t="s">
        <v>26</v>
      </c>
      <c r="E258" s="11">
        <v>43752</v>
      </c>
      <c r="F258" s="1" t="s">
        <v>16</v>
      </c>
      <c r="H258" s="1" t="s">
        <v>283</v>
      </c>
      <c r="I258" s="1" t="s">
        <v>282</v>
      </c>
      <c r="J258" s="1" t="s">
        <v>66</v>
      </c>
      <c r="K258" s="1" t="s">
        <v>309</v>
      </c>
      <c r="L258" s="1" t="s">
        <v>97</v>
      </c>
      <c r="M258" s="1" t="s">
        <v>308</v>
      </c>
      <c r="N258" s="19"/>
      <c r="O258" s="19"/>
      <c r="P258" s="20"/>
      <c r="Q258" s="30"/>
      <c r="R258" s="19"/>
      <c r="S258" s="30"/>
      <c r="T258" s="20"/>
      <c r="U258" s="19">
        <f>SUM(Table14[[#This Row],[Amount Due with Indexation &amp; Interest]]-Table14[[#This Row],[Received Amount]])</f>
        <v>0</v>
      </c>
      <c r="Z258" s="127"/>
      <c r="AB258" s="29"/>
      <c r="AC258" s="29"/>
      <c r="AD258" s="28"/>
      <c r="AE258" s="28"/>
      <c r="AF258" s="19"/>
      <c r="AG258" s="19"/>
      <c r="AH258" s="20"/>
    </row>
    <row r="259" spans="1:34" ht="82.8" customHeight="1" x14ac:dyDescent="0.3">
      <c r="A259" s="102">
        <v>2019</v>
      </c>
      <c r="B259" s="103" t="s">
        <v>284</v>
      </c>
      <c r="C259" s="103" t="s">
        <v>26</v>
      </c>
      <c r="D259" s="103" t="s">
        <v>26</v>
      </c>
      <c r="E259" s="11">
        <v>43752</v>
      </c>
      <c r="F259" s="1" t="s">
        <v>16</v>
      </c>
      <c r="G259" s="31">
        <v>49022</v>
      </c>
      <c r="H259" s="1" t="s">
        <v>283</v>
      </c>
      <c r="I259" s="40" t="s">
        <v>282</v>
      </c>
      <c r="J259" s="1" t="s">
        <v>66</v>
      </c>
      <c r="K259" s="1" t="s">
        <v>307</v>
      </c>
      <c r="L259" s="1" t="s">
        <v>97</v>
      </c>
      <c r="M259" s="1" t="s">
        <v>306</v>
      </c>
      <c r="N259" s="19"/>
      <c r="O259" s="19"/>
      <c r="P259" s="20"/>
      <c r="Q259" s="30"/>
      <c r="R259" s="19"/>
      <c r="S259" s="30"/>
      <c r="T259" s="20"/>
      <c r="U259" s="19">
        <f>SUM(Table14[[#This Row],[Amount Due with Indexation &amp; Interest]]-Table14[[#This Row],[Received Amount]])</f>
        <v>0</v>
      </c>
      <c r="Z259" s="127"/>
      <c r="AB259" s="29"/>
      <c r="AC259" s="29"/>
      <c r="AD259" s="28"/>
      <c r="AE259" s="28"/>
      <c r="AF259" s="19"/>
      <c r="AG259" s="19"/>
      <c r="AH259" s="20"/>
    </row>
    <row r="260" spans="1:34" ht="65.25" customHeight="1" x14ac:dyDescent="0.3">
      <c r="A260" s="102">
        <v>2019</v>
      </c>
      <c r="B260" s="103" t="s">
        <v>284</v>
      </c>
      <c r="C260" s="103" t="s">
        <v>26</v>
      </c>
      <c r="D260" s="103" t="s">
        <v>26</v>
      </c>
      <c r="E260" s="11">
        <v>43752</v>
      </c>
      <c r="F260" s="1" t="s">
        <v>16</v>
      </c>
      <c r="H260" s="1" t="s">
        <v>283</v>
      </c>
      <c r="I260" s="1" t="s">
        <v>282</v>
      </c>
      <c r="J260" s="1" t="s">
        <v>66</v>
      </c>
      <c r="K260" s="1" t="s">
        <v>305</v>
      </c>
      <c r="L260" s="1" t="s">
        <v>97</v>
      </c>
      <c r="M260" s="1" t="s">
        <v>272</v>
      </c>
      <c r="N260" s="19">
        <v>50000</v>
      </c>
      <c r="O260" s="19"/>
      <c r="P260" s="20"/>
      <c r="Q260" s="30"/>
      <c r="R260" s="19">
        <v>50000</v>
      </c>
      <c r="S260" s="30"/>
      <c r="T260" s="20"/>
      <c r="U260" s="19">
        <f>SUM(Table14[[#This Row],[Amount Due with Indexation &amp; Interest]]-Table14[[#This Row],[Received Amount]])</f>
        <v>50000</v>
      </c>
      <c r="Z260" s="127"/>
      <c r="AB260" s="29"/>
      <c r="AC260" s="29"/>
      <c r="AD260" s="28"/>
      <c r="AE260" s="28"/>
      <c r="AF260" s="19"/>
      <c r="AG260" s="19"/>
      <c r="AH260" s="20"/>
    </row>
    <row r="261" spans="1:34" ht="65.25" customHeight="1" x14ac:dyDescent="0.3">
      <c r="A261" s="102">
        <v>2019</v>
      </c>
      <c r="B261" s="103" t="s">
        <v>284</v>
      </c>
      <c r="C261" s="103" t="s">
        <v>26</v>
      </c>
      <c r="D261" s="103" t="s">
        <v>26</v>
      </c>
      <c r="E261" s="11">
        <v>43752</v>
      </c>
      <c r="F261" s="1" t="s">
        <v>16</v>
      </c>
      <c r="H261" s="1" t="s">
        <v>283</v>
      </c>
      <c r="I261" s="1" t="s">
        <v>282</v>
      </c>
      <c r="J261" s="1" t="s">
        <v>22</v>
      </c>
      <c r="K261" s="1" t="s">
        <v>304</v>
      </c>
      <c r="L261" s="1" t="s">
        <v>97</v>
      </c>
      <c r="M261" s="1" t="s">
        <v>303</v>
      </c>
      <c r="N261" s="19"/>
      <c r="O261" s="19"/>
      <c r="P261" s="20"/>
      <c r="Q261" s="30"/>
      <c r="R261" s="19"/>
      <c r="S261" s="30"/>
      <c r="T261" s="20"/>
      <c r="U261" s="19">
        <f>SUM(Table14[[#This Row],[Amount Due with Indexation &amp; Interest]]-Table14[[#This Row],[Received Amount]])</f>
        <v>0</v>
      </c>
      <c r="V261" s="126"/>
      <c r="Z261" s="127"/>
      <c r="AB261" s="29"/>
      <c r="AC261" s="29"/>
      <c r="AD261" s="28"/>
      <c r="AE261" s="28"/>
      <c r="AF261" s="19"/>
      <c r="AG261" s="19"/>
      <c r="AH261" s="20"/>
    </row>
    <row r="262" spans="1:34" ht="65.25" customHeight="1" x14ac:dyDescent="0.3">
      <c r="A262" s="102">
        <v>2019</v>
      </c>
      <c r="B262" s="103" t="s">
        <v>284</v>
      </c>
      <c r="C262" s="103" t="s">
        <v>26</v>
      </c>
      <c r="D262" s="103" t="s">
        <v>26</v>
      </c>
      <c r="E262" s="11">
        <v>43752</v>
      </c>
      <c r="F262" s="1" t="s">
        <v>16</v>
      </c>
      <c r="H262" s="1" t="s">
        <v>283</v>
      </c>
      <c r="I262" s="1" t="s">
        <v>282</v>
      </c>
      <c r="J262" s="1" t="s">
        <v>22</v>
      </c>
      <c r="K262" s="1" t="s">
        <v>302</v>
      </c>
      <c r="L262" s="1" t="s">
        <v>97</v>
      </c>
      <c r="M262" s="1" t="s">
        <v>301</v>
      </c>
      <c r="N262" s="19">
        <v>430721</v>
      </c>
      <c r="O262" s="19"/>
      <c r="P262" s="20"/>
      <c r="Q262" s="30"/>
      <c r="R262" s="19">
        <v>430721</v>
      </c>
      <c r="S262" s="30"/>
      <c r="T262" s="20"/>
      <c r="U262" s="19">
        <f>SUM(Table14[[#This Row],[Amount Due with Indexation &amp; Interest]]-Table14[[#This Row],[Received Amount]])</f>
        <v>430721</v>
      </c>
      <c r="V262" s="126"/>
      <c r="Z262" s="127"/>
      <c r="AB262" s="29"/>
      <c r="AC262" s="29"/>
      <c r="AD262" s="28"/>
      <c r="AE262" s="28"/>
      <c r="AF262" s="19"/>
      <c r="AG262" s="19"/>
      <c r="AH262" s="20"/>
    </row>
    <row r="263" spans="1:34" ht="65.25" customHeight="1" x14ac:dyDescent="0.3">
      <c r="A263" s="102">
        <v>2019</v>
      </c>
      <c r="B263" s="103" t="s">
        <v>284</v>
      </c>
      <c r="C263" s="103" t="s">
        <v>26</v>
      </c>
      <c r="D263" s="103" t="s">
        <v>26</v>
      </c>
      <c r="E263" s="11">
        <v>43752</v>
      </c>
      <c r="F263" s="1" t="s">
        <v>16</v>
      </c>
      <c r="G263" s="1" t="s">
        <v>15</v>
      </c>
      <c r="H263" s="1" t="s">
        <v>300</v>
      </c>
      <c r="I263" s="40" t="s">
        <v>282</v>
      </c>
      <c r="J263" s="1" t="s">
        <v>37</v>
      </c>
      <c r="K263" s="1" t="s">
        <v>243</v>
      </c>
      <c r="L263" s="1" t="s">
        <v>97</v>
      </c>
      <c r="M263" s="1" t="s">
        <v>299</v>
      </c>
      <c r="N263" s="19">
        <v>11550</v>
      </c>
      <c r="O263" s="19">
        <v>1707.69</v>
      </c>
      <c r="P263" s="20"/>
      <c r="Q263" s="30"/>
      <c r="R263" s="19">
        <v>13257.69</v>
      </c>
      <c r="S263" s="19">
        <v>13257.69</v>
      </c>
      <c r="T263" s="35">
        <v>44630</v>
      </c>
      <c r="U263" s="19">
        <f>SUM(Table14[[#This Row],[Amount Due with Indexation &amp; Interest]]-Table14[[#This Row],[Received Amount]])</f>
        <v>0</v>
      </c>
      <c r="V263" s="126" t="s">
        <v>298</v>
      </c>
      <c r="Z263" s="127"/>
      <c r="AB263" s="29"/>
      <c r="AC263" s="29"/>
      <c r="AD263" s="28"/>
      <c r="AE263" s="28"/>
      <c r="AF263" s="19">
        <v>13257.69</v>
      </c>
      <c r="AG263" s="19"/>
      <c r="AH263" s="20"/>
    </row>
    <row r="264" spans="1:34" ht="65.25" customHeight="1" x14ac:dyDescent="0.3">
      <c r="A264" s="102">
        <v>2019</v>
      </c>
      <c r="B264" s="103" t="s">
        <v>284</v>
      </c>
      <c r="C264" s="103" t="s">
        <v>26</v>
      </c>
      <c r="D264" s="103" t="s">
        <v>26</v>
      </c>
      <c r="E264" s="11">
        <v>43752</v>
      </c>
      <c r="F264" s="1" t="s">
        <v>16</v>
      </c>
      <c r="H264" s="1" t="s">
        <v>283</v>
      </c>
      <c r="I264" s="1" t="s">
        <v>282</v>
      </c>
      <c r="J264" s="1" t="s">
        <v>123</v>
      </c>
      <c r="K264" s="1" t="s">
        <v>297</v>
      </c>
      <c r="M264" s="1" t="s">
        <v>296</v>
      </c>
      <c r="N264" s="19"/>
      <c r="O264" s="19"/>
      <c r="P264" s="20"/>
      <c r="Q264" s="30"/>
      <c r="R264" s="19"/>
      <c r="S264" s="30"/>
      <c r="T264" s="20"/>
      <c r="U264" s="19">
        <f>SUM(Table14[[#This Row],[Amount Due with Indexation &amp; Interest]]-Table14[[#This Row],[Received Amount]])</f>
        <v>0</v>
      </c>
      <c r="V264" s="131"/>
      <c r="Z264" s="127"/>
      <c r="AB264" s="29"/>
      <c r="AC264" s="29"/>
      <c r="AD264" s="28"/>
      <c r="AE264" s="28"/>
      <c r="AF264" s="19"/>
      <c r="AG264" s="19"/>
      <c r="AH264" s="20"/>
    </row>
    <row r="265" spans="1:34" ht="65.25" customHeight="1" x14ac:dyDescent="0.3">
      <c r="A265" s="102">
        <v>2019</v>
      </c>
      <c r="B265" s="103" t="s">
        <v>284</v>
      </c>
      <c r="C265" s="103" t="s">
        <v>26</v>
      </c>
      <c r="D265" s="103" t="s">
        <v>26</v>
      </c>
      <c r="E265" s="11">
        <v>43752</v>
      </c>
      <c r="F265" s="1" t="s">
        <v>16</v>
      </c>
      <c r="H265" s="1" t="s">
        <v>283</v>
      </c>
      <c r="I265" s="1" t="s">
        <v>282</v>
      </c>
      <c r="J265" s="1" t="s">
        <v>141</v>
      </c>
      <c r="K265" s="1" t="s">
        <v>295</v>
      </c>
      <c r="L265" s="1" t="s">
        <v>97</v>
      </c>
      <c r="M265" s="1" t="s">
        <v>294</v>
      </c>
      <c r="N265" s="19"/>
      <c r="O265" s="19"/>
      <c r="P265" s="20"/>
      <c r="Q265" s="30"/>
      <c r="R265" s="19"/>
      <c r="S265" s="30"/>
      <c r="T265" s="20"/>
      <c r="U265" s="19">
        <f>SUM(Table14[[#This Row],[Amount Due with Indexation &amp; Interest]]-Table14[[#This Row],[Received Amount]])</f>
        <v>0</v>
      </c>
      <c r="V265" s="131"/>
      <c r="Z265" s="127"/>
      <c r="AB265" s="29"/>
      <c r="AC265" s="29"/>
      <c r="AD265" s="28"/>
      <c r="AE265" s="28"/>
      <c r="AF265" s="19"/>
      <c r="AG265" s="19"/>
      <c r="AH265" s="20"/>
    </row>
    <row r="266" spans="1:34" ht="65.25" customHeight="1" x14ac:dyDescent="0.3">
      <c r="A266" s="102">
        <v>2019</v>
      </c>
      <c r="B266" s="103" t="s">
        <v>284</v>
      </c>
      <c r="C266" s="103" t="s">
        <v>26</v>
      </c>
      <c r="D266" s="103" t="s">
        <v>26</v>
      </c>
      <c r="E266" s="11">
        <v>43752</v>
      </c>
      <c r="F266" s="1" t="s">
        <v>16</v>
      </c>
      <c r="H266" s="1" t="s">
        <v>283</v>
      </c>
      <c r="I266" s="1" t="s">
        <v>282</v>
      </c>
      <c r="J266" s="1" t="s">
        <v>114</v>
      </c>
      <c r="K266" s="1" t="s">
        <v>293</v>
      </c>
      <c r="L266" s="1" t="s">
        <v>97</v>
      </c>
      <c r="M266" s="1" t="s">
        <v>292</v>
      </c>
      <c r="N266" s="19"/>
      <c r="O266" s="19"/>
      <c r="P266" s="20"/>
      <c r="Q266" s="30"/>
      <c r="R266" s="19"/>
      <c r="S266" s="30"/>
      <c r="T266" s="20"/>
      <c r="U266" s="19">
        <f>SUM(Table14[[#This Row],[Amount Due with Indexation &amp; Interest]]-Table14[[#This Row],[Received Amount]])</f>
        <v>0</v>
      </c>
      <c r="Z266" s="127"/>
      <c r="AB266" s="29"/>
      <c r="AC266" s="29"/>
      <c r="AD266" s="28"/>
      <c r="AE266" s="28"/>
      <c r="AF266" s="19"/>
      <c r="AG266" s="19"/>
      <c r="AH266" s="20"/>
    </row>
    <row r="267" spans="1:34" ht="65.25" customHeight="1" x14ac:dyDescent="0.3">
      <c r="A267" s="102">
        <v>2019</v>
      </c>
      <c r="B267" s="103" t="s">
        <v>284</v>
      </c>
      <c r="C267" s="103" t="s">
        <v>26</v>
      </c>
      <c r="D267" s="103" t="s">
        <v>26</v>
      </c>
      <c r="E267" s="11">
        <v>43752</v>
      </c>
      <c r="F267" s="1" t="s">
        <v>16</v>
      </c>
      <c r="H267" s="1" t="s">
        <v>283</v>
      </c>
      <c r="I267" s="1" t="s">
        <v>282</v>
      </c>
      <c r="J267" s="1" t="s">
        <v>291</v>
      </c>
      <c r="K267" s="1" t="s">
        <v>290</v>
      </c>
      <c r="L267" s="1" t="s">
        <v>97</v>
      </c>
      <c r="M267" s="1" t="s">
        <v>289</v>
      </c>
      <c r="N267" s="19"/>
      <c r="O267" s="19"/>
      <c r="P267" s="20"/>
      <c r="Q267" s="30"/>
      <c r="R267" s="19"/>
      <c r="S267" s="30"/>
      <c r="T267" s="20"/>
      <c r="U267" s="19">
        <f>SUM(Table14[[#This Row],[Amount Due with Indexation &amp; Interest]]-Table14[[#This Row],[Received Amount]])</f>
        <v>0</v>
      </c>
      <c r="V267" s="131"/>
      <c r="Z267" s="127"/>
      <c r="AB267" s="29"/>
      <c r="AC267" s="29"/>
      <c r="AD267" s="28"/>
      <c r="AE267" s="28"/>
      <c r="AF267" s="19"/>
      <c r="AG267" s="19"/>
      <c r="AH267" s="20"/>
    </row>
    <row r="268" spans="1:34" ht="65.25" customHeight="1" x14ac:dyDescent="0.3">
      <c r="A268" s="102">
        <v>2019</v>
      </c>
      <c r="B268" s="103" t="s">
        <v>284</v>
      </c>
      <c r="C268" s="103" t="s">
        <v>26</v>
      </c>
      <c r="D268" s="103" t="s">
        <v>26</v>
      </c>
      <c r="E268" s="11">
        <v>43752</v>
      </c>
      <c r="F268" s="1" t="s">
        <v>16</v>
      </c>
      <c r="H268" s="1" t="s">
        <v>283</v>
      </c>
      <c r="I268" s="1" t="s">
        <v>282</v>
      </c>
      <c r="J268" s="1" t="s">
        <v>288</v>
      </c>
      <c r="K268" s="1" t="s">
        <v>287</v>
      </c>
      <c r="L268" s="1" t="s">
        <v>97</v>
      </c>
      <c r="M268" s="1" t="s">
        <v>272</v>
      </c>
      <c r="N268" s="19"/>
      <c r="O268" s="19"/>
      <c r="P268" s="20"/>
      <c r="Q268" s="30"/>
      <c r="R268" s="19"/>
      <c r="S268" s="30"/>
      <c r="T268" s="20"/>
      <c r="U268" s="19">
        <f>SUM(Table14[[#This Row],[Amount Due with Indexation &amp; Interest]]-Table14[[#This Row],[Received Amount]])</f>
        <v>0</v>
      </c>
      <c r="V268" s="131"/>
      <c r="Z268" s="127"/>
      <c r="AB268" s="29"/>
      <c r="AC268" s="29"/>
      <c r="AD268" s="28"/>
      <c r="AE268" s="28"/>
      <c r="AF268" s="19"/>
      <c r="AG268" s="19"/>
      <c r="AH268" s="20"/>
    </row>
    <row r="269" spans="1:34" ht="65.25" customHeight="1" x14ac:dyDescent="0.3">
      <c r="A269" s="102">
        <v>2019</v>
      </c>
      <c r="B269" s="103" t="s">
        <v>284</v>
      </c>
      <c r="C269" s="103" t="s">
        <v>26</v>
      </c>
      <c r="D269" s="103" t="s">
        <v>26</v>
      </c>
      <c r="E269" s="11">
        <v>43752</v>
      </c>
      <c r="F269" s="1" t="s">
        <v>16</v>
      </c>
      <c r="H269" s="1" t="s">
        <v>283</v>
      </c>
      <c r="I269" s="1" t="s">
        <v>282</v>
      </c>
      <c r="J269" s="1" t="s">
        <v>101</v>
      </c>
      <c r="K269" s="1" t="s">
        <v>286</v>
      </c>
      <c r="L269" s="1" t="s">
        <v>97</v>
      </c>
      <c r="M269" s="1" t="s">
        <v>285</v>
      </c>
      <c r="N269" s="19">
        <v>3000</v>
      </c>
      <c r="O269" s="19"/>
      <c r="P269" s="20"/>
      <c r="Q269" s="30"/>
      <c r="R269" s="19">
        <v>3000</v>
      </c>
      <c r="S269" s="30"/>
      <c r="T269" s="20"/>
      <c r="U269" s="19">
        <f>SUM(Table14[[#This Row],[Amount Due with Indexation &amp; Interest]]-Table14[[#This Row],[Received Amount]])</f>
        <v>3000</v>
      </c>
      <c r="Z269" s="127"/>
      <c r="AB269" s="29"/>
      <c r="AC269" s="29"/>
      <c r="AD269" s="28"/>
      <c r="AE269" s="28"/>
      <c r="AF269" s="19"/>
      <c r="AG269" s="19"/>
      <c r="AH269" s="20"/>
    </row>
    <row r="270" spans="1:34" ht="65.25" customHeight="1" x14ac:dyDescent="0.3">
      <c r="A270" s="102">
        <v>2019</v>
      </c>
      <c r="B270" s="103" t="s">
        <v>284</v>
      </c>
      <c r="C270" s="103" t="s">
        <v>26</v>
      </c>
      <c r="D270" s="103" t="s">
        <v>26</v>
      </c>
      <c r="E270" s="11">
        <v>43752</v>
      </c>
      <c r="F270" s="1" t="s">
        <v>16</v>
      </c>
      <c r="H270" s="1" t="s">
        <v>283</v>
      </c>
      <c r="I270" s="1" t="s">
        <v>282</v>
      </c>
      <c r="J270" s="1" t="s">
        <v>134</v>
      </c>
      <c r="K270" s="1" t="s">
        <v>281</v>
      </c>
      <c r="L270" s="1" t="s">
        <v>97</v>
      </c>
      <c r="M270" s="1" t="s">
        <v>280</v>
      </c>
      <c r="N270" s="19"/>
      <c r="O270" s="19"/>
      <c r="P270" s="20"/>
      <c r="Q270" s="30"/>
      <c r="R270" s="19"/>
      <c r="S270" s="30"/>
      <c r="T270" s="20"/>
      <c r="U270" s="19">
        <f>SUM(Table14[[#This Row],[Amount Due with Indexation &amp; Interest]]-Table14[[#This Row],[Received Amount]])</f>
        <v>0</v>
      </c>
      <c r="V270" s="131"/>
      <c r="Z270" s="127"/>
      <c r="AB270" s="29"/>
      <c r="AC270" s="29"/>
      <c r="AD270" s="28"/>
      <c r="AE270" s="28"/>
      <c r="AF270" s="19"/>
      <c r="AG270" s="19"/>
      <c r="AH270" s="20"/>
    </row>
    <row r="271" spans="1:34" ht="65.25" customHeight="1" x14ac:dyDescent="0.3">
      <c r="A271" s="102">
        <v>2020</v>
      </c>
      <c r="B271" s="103" t="s">
        <v>268</v>
      </c>
      <c r="C271" s="103" t="s">
        <v>188</v>
      </c>
      <c r="D271" s="103" t="s">
        <v>251</v>
      </c>
      <c r="E271" s="11">
        <v>44173</v>
      </c>
      <c r="F271" s="1" t="s">
        <v>16</v>
      </c>
      <c r="H271" s="12" t="s">
        <v>267</v>
      </c>
      <c r="I271" s="1" t="s">
        <v>266</v>
      </c>
      <c r="J271" s="1" t="s">
        <v>279</v>
      </c>
      <c r="K271" s="1" t="s">
        <v>278</v>
      </c>
      <c r="L271" s="1" t="s">
        <v>97</v>
      </c>
      <c r="M271" s="1" t="s">
        <v>272</v>
      </c>
      <c r="N271" s="19">
        <v>11301</v>
      </c>
      <c r="O271" s="19"/>
      <c r="P271" s="20"/>
      <c r="Q271" s="30"/>
      <c r="R271" s="19">
        <v>11301</v>
      </c>
      <c r="S271" s="19">
        <v>11301</v>
      </c>
      <c r="T271" s="35">
        <v>44719</v>
      </c>
      <c r="U271" s="19">
        <f>SUM(Table14[[#This Row],[Amount Due with Indexation &amp; Interest]]-Table14[[#This Row],[Received Amount]])</f>
        <v>0</v>
      </c>
      <c r="V271" s="126" t="s">
        <v>39</v>
      </c>
      <c r="Y271" s="103" t="s">
        <v>81</v>
      </c>
      <c r="AA271" s="129">
        <v>45077</v>
      </c>
      <c r="AB271" s="39"/>
      <c r="AC271" s="39"/>
      <c r="AD271" s="28">
        <v>11301</v>
      </c>
      <c r="AE271" s="28"/>
      <c r="AF271" s="19">
        <v>0</v>
      </c>
      <c r="AG271" s="19"/>
      <c r="AH271" s="20"/>
    </row>
    <row r="272" spans="1:34" ht="65.25" customHeight="1" x14ac:dyDescent="0.3">
      <c r="A272" s="102">
        <v>2020</v>
      </c>
      <c r="B272" s="103" t="s">
        <v>268</v>
      </c>
      <c r="C272" s="103" t="s">
        <v>188</v>
      </c>
      <c r="D272" s="103" t="s">
        <v>251</v>
      </c>
      <c r="E272" s="11">
        <v>44173</v>
      </c>
      <c r="F272" s="1" t="s">
        <v>16</v>
      </c>
      <c r="G272" s="11">
        <v>47825</v>
      </c>
      <c r="H272" s="12" t="s">
        <v>267</v>
      </c>
      <c r="I272" s="1" t="s">
        <v>266</v>
      </c>
      <c r="J272" s="1" t="s">
        <v>66</v>
      </c>
      <c r="K272" s="1" t="s">
        <v>277</v>
      </c>
      <c r="L272" s="1" t="s">
        <v>97</v>
      </c>
      <c r="M272" s="1" t="s">
        <v>274</v>
      </c>
      <c r="N272" s="19">
        <v>123696</v>
      </c>
      <c r="O272" s="19"/>
      <c r="P272" s="20"/>
      <c r="Q272" s="30"/>
      <c r="R272" s="19">
        <v>123696</v>
      </c>
      <c r="S272" s="30"/>
      <c r="T272" s="20"/>
      <c r="U272" s="19">
        <f>SUM(Table14[[#This Row],[Amount Due with Indexation &amp; Interest]]-Table14[[#This Row],[Received Amount]])</f>
        <v>123696</v>
      </c>
      <c r="Z272" s="127"/>
      <c r="AB272" s="29"/>
      <c r="AC272" s="29"/>
      <c r="AD272" s="28"/>
      <c r="AE272" s="28"/>
      <c r="AF272" s="19"/>
      <c r="AG272" s="19"/>
      <c r="AH272" s="20"/>
    </row>
    <row r="273" spans="1:34" ht="65.25" customHeight="1" x14ac:dyDescent="0.3">
      <c r="A273" s="102">
        <v>2020</v>
      </c>
      <c r="B273" s="103" t="s">
        <v>268</v>
      </c>
      <c r="C273" s="103" t="s">
        <v>188</v>
      </c>
      <c r="D273" s="103" t="s">
        <v>251</v>
      </c>
      <c r="E273" s="11">
        <v>44173</v>
      </c>
      <c r="F273" s="1" t="s">
        <v>16</v>
      </c>
      <c r="G273" s="11">
        <v>47825</v>
      </c>
      <c r="H273" s="12" t="s">
        <v>267</v>
      </c>
      <c r="I273" s="1" t="s">
        <v>266</v>
      </c>
      <c r="J273" s="1" t="s">
        <v>66</v>
      </c>
      <c r="K273" s="1" t="s">
        <v>276</v>
      </c>
      <c r="L273" s="1" t="s">
        <v>97</v>
      </c>
      <c r="M273" s="1" t="s">
        <v>274</v>
      </c>
      <c r="N273" s="21">
        <v>362160</v>
      </c>
      <c r="O273" s="19"/>
      <c r="P273" s="20"/>
      <c r="Q273" s="30"/>
      <c r="R273" s="19">
        <v>362160</v>
      </c>
      <c r="S273" s="30"/>
      <c r="T273" s="20"/>
      <c r="U273" s="19">
        <f>SUM(Table14[[#This Row],[Amount Due with Indexation &amp; Interest]]-Table14[[#This Row],[Received Amount]])</f>
        <v>362160</v>
      </c>
      <c r="Z273" s="127"/>
      <c r="AB273" s="29"/>
      <c r="AC273" s="29"/>
      <c r="AD273" s="28"/>
      <c r="AE273" s="28"/>
      <c r="AF273" s="19"/>
      <c r="AG273" s="19"/>
      <c r="AH273" s="20"/>
    </row>
    <row r="274" spans="1:34" ht="65.25" customHeight="1" x14ac:dyDescent="0.3">
      <c r="A274" s="102">
        <v>2020</v>
      </c>
      <c r="B274" s="103" t="s">
        <v>268</v>
      </c>
      <c r="C274" s="103" t="s">
        <v>188</v>
      </c>
      <c r="D274" s="103" t="s">
        <v>251</v>
      </c>
      <c r="E274" s="11">
        <v>44173</v>
      </c>
      <c r="F274" s="1" t="s">
        <v>16</v>
      </c>
      <c r="G274" s="11">
        <v>47825</v>
      </c>
      <c r="H274" s="12" t="s">
        <v>267</v>
      </c>
      <c r="I274" s="1" t="s">
        <v>266</v>
      </c>
      <c r="J274" s="1" t="s">
        <v>66</v>
      </c>
      <c r="K274" s="1" t="s">
        <v>275</v>
      </c>
      <c r="L274" s="1" t="s">
        <v>97</v>
      </c>
      <c r="M274" s="1" t="s">
        <v>274</v>
      </c>
      <c r="N274" s="19">
        <v>366781</v>
      </c>
      <c r="O274" s="19"/>
      <c r="P274" s="20"/>
      <c r="Q274" s="30"/>
      <c r="R274" s="19">
        <v>366781</v>
      </c>
      <c r="S274" s="30"/>
      <c r="T274" s="20"/>
      <c r="U274" s="19">
        <f>SUM(Table14[[#This Row],[Amount Due with Indexation &amp; Interest]]-Table14[[#This Row],[Received Amount]])</f>
        <v>366781</v>
      </c>
      <c r="Z274" s="127"/>
      <c r="AB274" s="29"/>
      <c r="AC274" s="29"/>
      <c r="AD274" s="28"/>
      <c r="AE274" s="28"/>
      <c r="AF274" s="19"/>
      <c r="AG274" s="19"/>
      <c r="AH274" s="20"/>
    </row>
    <row r="275" spans="1:34" ht="65.25" customHeight="1" x14ac:dyDescent="0.3">
      <c r="A275" s="102">
        <v>2020</v>
      </c>
      <c r="B275" s="103" t="s">
        <v>268</v>
      </c>
      <c r="C275" s="103" t="s">
        <v>188</v>
      </c>
      <c r="D275" s="103" t="s">
        <v>251</v>
      </c>
      <c r="E275" s="11">
        <v>44173</v>
      </c>
      <c r="F275" s="1" t="s">
        <v>16</v>
      </c>
      <c r="H275" s="12" t="s">
        <v>267</v>
      </c>
      <c r="I275" s="1" t="s">
        <v>266</v>
      </c>
      <c r="J275" s="1" t="s">
        <v>22</v>
      </c>
      <c r="K275" s="1" t="s">
        <v>273</v>
      </c>
      <c r="L275" s="1" t="s">
        <v>97</v>
      </c>
      <c r="M275" s="1" t="s">
        <v>272</v>
      </c>
      <c r="N275" s="19">
        <v>34065</v>
      </c>
      <c r="O275" s="19"/>
      <c r="P275" s="20"/>
      <c r="Q275" s="30"/>
      <c r="R275" s="19">
        <v>34065</v>
      </c>
      <c r="S275" s="19">
        <v>34065</v>
      </c>
      <c r="T275" s="35">
        <v>44719</v>
      </c>
      <c r="U275" s="19">
        <f>SUM(Table14[[#This Row],[Amount Due with Indexation &amp; Interest]]-Table14[[#This Row],[Received Amount]])</f>
        <v>0</v>
      </c>
      <c r="V275" s="126" t="s">
        <v>39</v>
      </c>
      <c r="Z275" s="127"/>
      <c r="AB275" s="29"/>
      <c r="AC275" s="29"/>
      <c r="AD275" s="28"/>
      <c r="AE275" s="28"/>
      <c r="AF275" s="19">
        <v>34065</v>
      </c>
      <c r="AG275" s="19"/>
      <c r="AH275" s="20"/>
    </row>
    <row r="276" spans="1:34" ht="65.25" customHeight="1" x14ac:dyDescent="0.3">
      <c r="A276" s="102">
        <v>2020</v>
      </c>
      <c r="B276" s="103" t="s">
        <v>268</v>
      </c>
      <c r="C276" s="103" t="s">
        <v>188</v>
      </c>
      <c r="D276" s="103" t="s">
        <v>251</v>
      </c>
      <c r="E276" s="11">
        <v>44173</v>
      </c>
      <c r="F276" s="1" t="s">
        <v>16</v>
      </c>
      <c r="G276" s="11"/>
      <c r="H276" s="12" t="s">
        <v>267</v>
      </c>
      <c r="I276" s="1" t="s">
        <v>266</v>
      </c>
      <c r="J276" s="1" t="s">
        <v>117</v>
      </c>
      <c r="K276" s="1" t="s">
        <v>271</v>
      </c>
      <c r="L276" s="1" t="s">
        <v>97</v>
      </c>
      <c r="M276" s="1" t="s">
        <v>213</v>
      </c>
      <c r="N276" s="19">
        <v>11600</v>
      </c>
      <c r="O276" s="19"/>
      <c r="P276" s="20"/>
      <c r="Q276" s="30"/>
      <c r="R276" s="19">
        <v>11600</v>
      </c>
      <c r="S276" s="30"/>
      <c r="T276" s="20"/>
      <c r="U276" s="19">
        <f>SUM(Table14[[#This Row],[Amount Due with Indexation &amp; Interest]]-Table14[[#This Row],[Received Amount]])</f>
        <v>11600</v>
      </c>
      <c r="Z276" s="127"/>
      <c r="AB276" s="29"/>
      <c r="AC276" s="29"/>
      <c r="AD276" s="28"/>
      <c r="AE276" s="28"/>
      <c r="AF276" s="19"/>
      <c r="AG276" s="19"/>
      <c r="AH276" s="20"/>
    </row>
    <row r="277" spans="1:34" ht="65.25" customHeight="1" x14ac:dyDescent="0.3">
      <c r="A277" s="102">
        <v>2020</v>
      </c>
      <c r="B277" s="103" t="s">
        <v>268</v>
      </c>
      <c r="C277" s="103" t="s">
        <v>188</v>
      </c>
      <c r="D277" s="103" t="s">
        <v>251</v>
      </c>
      <c r="E277" s="11">
        <v>44173</v>
      </c>
      <c r="F277" s="1" t="s">
        <v>16</v>
      </c>
      <c r="H277" s="12" t="s">
        <v>267</v>
      </c>
      <c r="I277" s="1" t="s">
        <v>266</v>
      </c>
      <c r="J277" s="1" t="s">
        <v>91</v>
      </c>
      <c r="K277" s="1" t="s">
        <v>270</v>
      </c>
      <c r="L277" s="1" t="s">
        <v>97</v>
      </c>
      <c r="M277" s="1" t="s">
        <v>269</v>
      </c>
      <c r="N277" s="19"/>
      <c r="O277" s="19"/>
      <c r="P277" s="20"/>
      <c r="Q277" s="30"/>
      <c r="R277" s="19"/>
      <c r="S277" s="30"/>
      <c r="T277" s="20"/>
      <c r="U277" s="19">
        <f>SUM(Table14[[#This Row],[Amount Due with Indexation &amp; Interest]]-Table14[[#This Row],[Received Amount]])</f>
        <v>0</v>
      </c>
      <c r="V277" s="131"/>
      <c r="Z277" s="127"/>
      <c r="AB277" s="29"/>
      <c r="AC277" s="29"/>
      <c r="AD277" s="28"/>
      <c r="AE277" s="28"/>
      <c r="AF277" s="19"/>
      <c r="AG277" s="19"/>
      <c r="AH277" s="20"/>
    </row>
    <row r="278" spans="1:34" ht="65.25" customHeight="1" x14ac:dyDescent="0.3">
      <c r="A278" s="102">
        <v>2020</v>
      </c>
      <c r="B278" s="103" t="s">
        <v>268</v>
      </c>
      <c r="C278" s="103" t="s">
        <v>188</v>
      </c>
      <c r="D278" s="103" t="s">
        <v>251</v>
      </c>
      <c r="E278" s="11">
        <v>44173</v>
      </c>
      <c r="F278" s="1" t="s">
        <v>16</v>
      </c>
      <c r="H278" s="12" t="s">
        <v>267</v>
      </c>
      <c r="I278" s="1" t="s">
        <v>266</v>
      </c>
      <c r="J278" s="1" t="s">
        <v>30</v>
      </c>
      <c r="K278" s="1" t="s">
        <v>265</v>
      </c>
      <c r="L278" s="1" t="s">
        <v>97</v>
      </c>
      <c r="M278" s="1" t="s">
        <v>264</v>
      </c>
      <c r="N278" s="19"/>
      <c r="O278" s="19"/>
      <c r="P278" s="20"/>
      <c r="Q278" s="30"/>
      <c r="R278" s="19"/>
      <c r="S278" s="30"/>
      <c r="T278" s="20"/>
      <c r="U278" s="19">
        <f>SUM(Table14[[#This Row],[Amount Due with Indexation &amp; Interest]]-Table14[[#This Row],[Received Amount]])</f>
        <v>0</v>
      </c>
      <c r="V278" s="131"/>
      <c r="Z278" s="127"/>
      <c r="AB278" s="29"/>
      <c r="AC278" s="29"/>
      <c r="AD278" s="28"/>
      <c r="AE278" s="28"/>
      <c r="AF278" s="19"/>
      <c r="AG278" s="19"/>
      <c r="AH278" s="20"/>
    </row>
    <row r="279" spans="1:34" ht="65.25" customHeight="1" x14ac:dyDescent="0.3">
      <c r="A279" s="102">
        <v>2020</v>
      </c>
      <c r="B279" s="103" t="s">
        <v>252</v>
      </c>
      <c r="C279" s="103" t="s">
        <v>188</v>
      </c>
      <c r="D279" s="103" t="s">
        <v>251</v>
      </c>
      <c r="E279" s="11">
        <v>44064</v>
      </c>
      <c r="F279" s="1" t="s">
        <v>16</v>
      </c>
      <c r="H279" s="12" t="s">
        <v>250</v>
      </c>
      <c r="I279" s="1" t="s">
        <v>249</v>
      </c>
      <c r="J279" s="1" t="s">
        <v>30</v>
      </c>
      <c r="K279" s="1" t="s">
        <v>263</v>
      </c>
      <c r="L279" s="1" t="s">
        <v>97</v>
      </c>
      <c r="M279" s="1" t="s">
        <v>262</v>
      </c>
      <c r="N279" s="19"/>
      <c r="O279" s="19"/>
      <c r="P279" s="20"/>
      <c r="Q279" s="30"/>
      <c r="R279" s="19"/>
      <c r="S279" s="30"/>
      <c r="T279" s="20"/>
      <c r="U279" s="19">
        <f>SUM(Table14[[#This Row],[Amount Due with Indexation &amp; Interest]]-Table14[[#This Row],[Received Amount]])</f>
        <v>0</v>
      </c>
      <c r="V279" s="131"/>
      <c r="Z279" s="127"/>
      <c r="AB279" s="29"/>
      <c r="AC279" s="29"/>
      <c r="AD279" s="28"/>
      <c r="AE279" s="28"/>
      <c r="AF279" s="19"/>
      <c r="AG279" s="19"/>
      <c r="AH279" s="20"/>
    </row>
    <row r="280" spans="1:34" ht="65.25" customHeight="1" x14ac:dyDescent="0.3">
      <c r="A280" s="102">
        <v>2020</v>
      </c>
      <c r="B280" s="103" t="s">
        <v>252</v>
      </c>
      <c r="C280" s="103" t="s">
        <v>188</v>
      </c>
      <c r="D280" s="103" t="s">
        <v>251</v>
      </c>
      <c r="E280" s="11">
        <v>44064</v>
      </c>
      <c r="F280" s="1" t="s">
        <v>16</v>
      </c>
      <c r="H280" s="12" t="s">
        <v>250</v>
      </c>
      <c r="I280" s="1" t="s">
        <v>249</v>
      </c>
      <c r="J280" s="1" t="s">
        <v>30</v>
      </c>
      <c r="K280" s="1" t="s">
        <v>261</v>
      </c>
      <c r="L280" s="1" t="s">
        <v>97</v>
      </c>
      <c r="M280" s="1" t="s">
        <v>260</v>
      </c>
      <c r="N280" s="19">
        <v>60800</v>
      </c>
      <c r="O280" s="19">
        <v>3648</v>
      </c>
      <c r="P280" s="20" t="s">
        <v>78</v>
      </c>
      <c r="Q280" s="30"/>
      <c r="R280" s="19">
        <v>64448</v>
      </c>
      <c r="S280" s="19">
        <v>64448</v>
      </c>
      <c r="T280" s="35">
        <v>45223</v>
      </c>
      <c r="U280" s="19">
        <f>SUM(Table14[[#This Row],[Amount Due with Indexation &amp; Interest]]-Table14[[#This Row],[Received Amount]])</f>
        <v>0</v>
      </c>
      <c r="V280" s="126" t="s">
        <v>39</v>
      </c>
      <c r="Z280" s="127"/>
      <c r="AB280" s="29"/>
      <c r="AC280" s="29"/>
      <c r="AD280" s="28"/>
      <c r="AE280" s="28"/>
      <c r="AF280" s="19">
        <v>64448</v>
      </c>
      <c r="AG280" s="19"/>
      <c r="AH280" s="20"/>
    </row>
    <row r="281" spans="1:34" ht="65.25" customHeight="1" x14ac:dyDescent="0.3">
      <c r="A281" s="102">
        <v>2020</v>
      </c>
      <c r="B281" s="103" t="s">
        <v>252</v>
      </c>
      <c r="C281" s="103" t="s">
        <v>188</v>
      </c>
      <c r="D281" s="103" t="s">
        <v>251</v>
      </c>
      <c r="E281" s="11">
        <v>44064</v>
      </c>
      <c r="F281" s="1" t="s">
        <v>16</v>
      </c>
      <c r="H281" s="12" t="s">
        <v>250</v>
      </c>
      <c r="I281" s="1" t="s">
        <v>249</v>
      </c>
      <c r="J281" s="1" t="s">
        <v>66</v>
      </c>
      <c r="K281" s="1" t="s">
        <v>259</v>
      </c>
      <c r="L281" s="1" t="s">
        <v>97</v>
      </c>
      <c r="M281" s="1" t="s">
        <v>256</v>
      </c>
      <c r="N281" s="19">
        <v>56767.72</v>
      </c>
      <c r="O281" s="19"/>
      <c r="P281" s="20"/>
      <c r="Q281" s="30"/>
      <c r="R281" s="19">
        <v>56767.72</v>
      </c>
      <c r="S281" s="19">
        <v>22835.38</v>
      </c>
      <c r="T281" s="20"/>
      <c r="U281" s="19">
        <f>SUM(Table14[[#This Row],[Amount Due with Indexation &amp; Interest]]-Table14[[#This Row],[Received Amount]])</f>
        <v>33932.339999999997</v>
      </c>
      <c r="V281" s="125" t="s">
        <v>39</v>
      </c>
      <c r="Z281" s="127"/>
      <c r="AB281" s="29"/>
      <c r="AC281" s="29"/>
      <c r="AD281" s="28"/>
      <c r="AE281" s="28"/>
      <c r="AF281" s="19"/>
      <c r="AG281" s="19">
        <v>22835.38</v>
      </c>
      <c r="AH281" s="20"/>
    </row>
    <row r="282" spans="1:34" ht="65.25" customHeight="1" x14ac:dyDescent="0.3">
      <c r="A282" s="102">
        <v>2020</v>
      </c>
      <c r="B282" s="103" t="s">
        <v>252</v>
      </c>
      <c r="C282" s="103" t="s">
        <v>188</v>
      </c>
      <c r="D282" s="103" t="s">
        <v>251</v>
      </c>
      <c r="E282" s="11">
        <v>44064</v>
      </c>
      <c r="F282" s="1" t="s">
        <v>16</v>
      </c>
      <c r="H282" s="12" t="s">
        <v>250</v>
      </c>
      <c r="I282" s="1" t="s">
        <v>249</v>
      </c>
      <c r="J282" s="1" t="s">
        <v>66</v>
      </c>
      <c r="K282" s="1" t="s">
        <v>258</v>
      </c>
      <c r="L282" s="1" t="s">
        <v>97</v>
      </c>
      <c r="M282" s="1" t="s">
        <v>256</v>
      </c>
      <c r="N282" s="19">
        <v>165972.70000000001</v>
      </c>
      <c r="O282" s="19"/>
      <c r="P282" s="20"/>
      <c r="Q282" s="30"/>
      <c r="R282" s="19">
        <v>165972.70000000001</v>
      </c>
      <c r="S282" s="19">
        <v>66764.160000000003</v>
      </c>
      <c r="T282" s="20"/>
      <c r="U282" s="19">
        <f>SUM(Table14[[#This Row],[Amount Due with Indexation &amp; Interest]]-Table14[[#This Row],[Received Amount]])</f>
        <v>99208.540000000008</v>
      </c>
      <c r="V282" s="125" t="s">
        <v>39</v>
      </c>
      <c r="Z282" s="127"/>
      <c r="AB282" s="29"/>
      <c r="AC282" s="29"/>
      <c r="AD282" s="28"/>
      <c r="AE282" s="28"/>
      <c r="AF282" s="19"/>
      <c r="AG282" s="19">
        <v>66764.160000000003</v>
      </c>
      <c r="AH282" s="20"/>
    </row>
    <row r="283" spans="1:34" ht="65.25" customHeight="1" x14ac:dyDescent="0.3">
      <c r="A283" s="102">
        <v>2020</v>
      </c>
      <c r="B283" s="103" t="s">
        <v>252</v>
      </c>
      <c r="C283" s="103" t="s">
        <v>188</v>
      </c>
      <c r="D283" s="103" t="s">
        <v>251</v>
      </c>
      <c r="E283" s="11">
        <v>44064</v>
      </c>
      <c r="F283" s="1" t="s">
        <v>16</v>
      </c>
      <c r="H283" s="12" t="s">
        <v>250</v>
      </c>
      <c r="I283" s="1" t="s">
        <v>249</v>
      </c>
      <c r="J283" s="1" t="s">
        <v>66</v>
      </c>
      <c r="K283" s="1" t="s">
        <v>257</v>
      </c>
      <c r="L283" s="1" t="s">
        <v>97</v>
      </c>
      <c r="M283" s="1" t="s">
        <v>256</v>
      </c>
      <c r="N283" s="19">
        <v>167141</v>
      </c>
      <c r="O283" s="19"/>
      <c r="P283" s="20"/>
      <c r="Q283" s="30"/>
      <c r="R283" s="19">
        <v>167141</v>
      </c>
      <c r="S283" s="30"/>
      <c r="T283" s="20"/>
      <c r="U283" s="19">
        <f>SUM(Table14[[#This Row],[Amount Due with Indexation &amp; Interest]]-Table14[[#This Row],[Received Amount]])</f>
        <v>167141</v>
      </c>
      <c r="Y283" s="127" t="s">
        <v>39</v>
      </c>
      <c r="Z283" s="127"/>
      <c r="AB283" s="29"/>
      <c r="AC283" s="29"/>
      <c r="AD283" s="28">
        <v>67616.13</v>
      </c>
      <c r="AE283" s="28"/>
      <c r="AF283" s="19"/>
      <c r="AG283" s="19"/>
      <c r="AH283" s="20"/>
    </row>
    <row r="284" spans="1:34" ht="65.25" customHeight="1" x14ac:dyDescent="0.3">
      <c r="A284" s="102">
        <v>2020</v>
      </c>
      <c r="B284" s="103" t="s">
        <v>252</v>
      </c>
      <c r="C284" s="103" t="s">
        <v>188</v>
      </c>
      <c r="D284" s="103" t="s">
        <v>251</v>
      </c>
      <c r="E284" s="11">
        <v>44064</v>
      </c>
      <c r="F284" s="1" t="s">
        <v>16</v>
      </c>
      <c r="H284" s="12" t="s">
        <v>250</v>
      </c>
      <c r="I284" s="1" t="s">
        <v>249</v>
      </c>
      <c r="J284" s="1" t="s">
        <v>91</v>
      </c>
      <c r="K284" s="1" t="s">
        <v>255</v>
      </c>
      <c r="L284" s="1" t="s">
        <v>97</v>
      </c>
      <c r="M284" s="1" t="s">
        <v>254</v>
      </c>
      <c r="N284" s="19"/>
      <c r="O284" s="19"/>
      <c r="P284" s="20"/>
      <c r="Q284" s="30"/>
      <c r="R284" s="19"/>
      <c r="S284" s="30"/>
      <c r="T284" s="20"/>
      <c r="U284" s="19">
        <f>SUM(Table14[[#This Row],[Amount Due with Indexation &amp; Interest]]-Table14[[#This Row],[Received Amount]])</f>
        <v>0</v>
      </c>
      <c r="V284" s="131"/>
      <c r="Z284" s="127"/>
      <c r="AB284" s="29"/>
      <c r="AC284" s="29"/>
      <c r="AD284" s="28"/>
      <c r="AE284" s="28"/>
      <c r="AF284" s="19"/>
      <c r="AG284" s="19"/>
      <c r="AH284" s="20"/>
    </row>
    <row r="285" spans="1:34" ht="65.25" customHeight="1" x14ac:dyDescent="0.3">
      <c r="A285" s="102">
        <v>2020</v>
      </c>
      <c r="B285" s="103" t="s">
        <v>252</v>
      </c>
      <c r="C285" s="103" t="s">
        <v>188</v>
      </c>
      <c r="D285" s="103" t="s">
        <v>251</v>
      </c>
      <c r="E285" s="11">
        <v>44064</v>
      </c>
      <c r="F285" s="1" t="s">
        <v>16</v>
      </c>
      <c r="G285" s="1" t="s">
        <v>15</v>
      </c>
      <c r="H285" s="12" t="s">
        <v>250</v>
      </c>
      <c r="I285" s="1" t="s">
        <v>249</v>
      </c>
      <c r="J285" s="1" t="s">
        <v>37</v>
      </c>
      <c r="K285" s="1" t="s">
        <v>253</v>
      </c>
      <c r="L285" s="1" t="s">
        <v>10</v>
      </c>
      <c r="M285" s="1" t="s">
        <v>70</v>
      </c>
      <c r="N285" s="19">
        <v>350</v>
      </c>
      <c r="O285" s="19"/>
      <c r="P285" s="20"/>
      <c r="Q285" s="19"/>
      <c r="R285" s="19">
        <v>350</v>
      </c>
      <c r="S285" s="19">
        <v>350</v>
      </c>
      <c r="T285" s="35">
        <v>45223</v>
      </c>
      <c r="U285" s="19">
        <v>0</v>
      </c>
      <c r="V285" s="126" t="s">
        <v>39</v>
      </c>
      <c r="Z285" s="155"/>
      <c r="AA285" s="156"/>
      <c r="AB285" s="32"/>
      <c r="AC285" s="32"/>
      <c r="AD285" s="28"/>
      <c r="AE285" s="28"/>
      <c r="AF285" s="19">
        <v>350</v>
      </c>
      <c r="AG285" s="19"/>
      <c r="AH285" s="20"/>
    </row>
    <row r="286" spans="1:34" ht="65.25" customHeight="1" x14ac:dyDescent="0.3">
      <c r="A286" s="102">
        <v>2020</v>
      </c>
      <c r="B286" s="103" t="s">
        <v>252</v>
      </c>
      <c r="C286" s="103" t="s">
        <v>188</v>
      </c>
      <c r="D286" s="103" t="s">
        <v>251</v>
      </c>
      <c r="E286" s="11">
        <v>44064</v>
      </c>
      <c r="F286" s="1" t="s">
        <v>16</v>
      </c>
      <c r="H286" s="12" t="s">
        <v>250</v>
      </c>
      <c r="I286" s="1" t="s">
        <v>249</v>
      </c>
      <c r="J286" s="1" t="s">
        <v>77</v>
      </c>
      <c r="K286" s="1" t="s">
        <v>248</v>
      </c>
      <c r="L286" s="1" t="s">
        <v>247</v>
      </c>
      <c r="M286" s="1" t="s">
        <v>239</v>
      </c>
      <c r="N286" s="19">
        <v>4520.5200000000004</v>
      </c>
      <c r="O286" s="19">
        <v>271.23</v>
      </c>
      <c r="P286" s="20" t="s">
        <v>78</v>
      </c>
      <c r="Q286" s="30"/>
      <c r="R286" s="19">
        <v>4791.75</v>
      </c>
      <c r="S286" s="19">
        <v>4791.75</v>
      </c>
      <c r="T286" s="35">
        <v>44858</v>
      </c>
      <c r="U286" s="19">
        <f>SUM(Table14[[#This Row],[Amount Due with Indexation &amp; Interest]]-Table14[[#This Row],[Received Amount]])</f>
        <v>0</v>
      </c>
      <c r="V286" s="126" t="s">
        <v>39</v>
      </c>
      <c r="Y286" s="103" t="s">
        <v>81</v>
      </c>
      <c r="AA286" s="129">
        <v>45077</v>
      </c>
      <c r="AB286" s="39"/>
      <c r="AC286" s="39"/>
      <c r="AD286" s="28">
        <v>4791.75</v>
      </c>
      <c r="AE286" s="28"/>
      <c r="AF286" s="19">
        <v>0</v>
      </c>
      <c r="AG286" s="19"/>
      <c r="AH286" s="20"/>
    </row>
    <row r="287" spans="1:34" ht="65.25" customHeight="1" x14ac:dyDescent="0.3">
      <c r="A287" s="102">
        <v>2021</v>
      </c>
      <c r="B287" s="103" t="s">
        <v>238</v>
      </c>
      <c r="C287" s="103" t="s">
        <v>237</v>
      </c>
      <c r="D287" s="103" t="s">
        <v>237</v>
      </c>
      <c r="E287" s="11">
        <v>44264</v>
      </c>
      <c r="F287" s="1" t="s">
        <v>16</v>
      </c>
      <c r="G287" s="1">
        <v>10</v>
      </c>
      <c r="H287" s="12" t="s">
        <v>236</v>
      </c>
      <c r="I287" s="1" t="s">
        <v>235</v>
      </c>
      <c r="J287" s="1" t="s">
        <v>66</v>
      </c>
      <c r="K287" s="38" t="s">
        <v>246</v>
      </c>
      <c r="M287" s="1" t="s">
        <v>245</v>
      </c>
      <c r="N287" s="19"/>
      <c r="O287" s="19"/>
      <c r="P287" s="20" t="s">
        <v>244</v>
      </c>
      <c r="Q287" s="30"/>
      <c r="R287" s="19"/>
      <c r="S287" s="30"/>
      <c r="T287" s="20"/>
      <c r="U287" s="19">
        <f>SUM(Table14[[#This Row],[Amount Due with Indexation &amp; Interest]]-Table14[[#This Row],[Received Amount]])</f>
        <v>0</v>
      </c>
      <c r="Z287" s="127"/>
      <c r="AB287" s="29"/>
      <c r="AC287" s="29"/>
      <c r="AD287" s="28"/>
      <c r="AE287" s="28"/>
      <c r="AF287" s="19"/>
      <c r="AG287" s="19"/>
      <c r="AH287" s="20"/>
    </row>
    <row r="288" spans="1:34" ht="65.25" customHeight="1" x14ac:dyDescent="0.3">
      <c r="A288" s="102">
        <v>2021</v>
      </c>
      <c r="B288" s="103" t="s">
        <v>238</v>
      </c>
      <c r="C288" s="103" t="s">
        <v>237</v>
      </c>
      <c r="D288" s="103" t="s">
        <v>237</v>
      </c>
      <c r="E288" s="11">
        <v>44264</v>
      </c>
      <c r="F288" s="1" t="s">
        <v>16</v>
      </c>
      <c r="G288" s="1" t="s">
        <v>15</v>
      </c>
      <c r="H288" s="12" t="s">
        <v>236</v>
      </c>
      <c r="I288" s="1" t="s">
        <v>235</v>
      </c>
      <c r="J288" s="1" t="s">
        <v>37</v>
      </c>
      <c r="K288" s="1" t="s">
        <v>243</v>
      </c>
      <c r="L288" s="1" t="s">
        <v>97</v>
      </c>
      <c r="M288" s="1" t="s">
        <v>242</v>
      </c>
      <c r="N288" s="19">
        <v>300</v>
      </c>
      <c r="O288" s="19"/>
      <c r="P288" s="20"/>
      <c r="Q288" s="30"/>
      <c r="R288" s="19">
        <v>300</v>
      </c>
      <c r="S288" s="30"/>
      <c r="T288" s="20"/>
      <c r="U288" s="19">
        <f>SUM(Table14[[#This Row],[Amount Due with Indexation &amp; Interest]]-Table14[[#This Row],[Received Amount]])</f>
        <v>300</v>
      </c>
      <c r="V288" s="131"/>
      <c r="Z288" s="127"/>
      <c r="AB288" s="29"/>
      <c r="AC288" s="29"/>
      <c r="AD288" s="28"/>
      <c r="AE288" s="28"/>
      <c r="AF288" s="19"/>
      <c r="AG288" s="19"/>
      <c r="AH288" s="20"/>
    </row>
    <row r="289" spans="1:34" ht="65.25" customHeight="1" x14ac:dyDescent="0.3">
      <c r="A289" s="102">
        <v>2021</v>
      </c>
      <c r="B289" s="103" t="s">
        <v>238</v>
      </c>
      <c r="C289" s="103" t="s">
        <v>237</v>
      </c>
      <c r="D289" s="103" t="s">
        <v>237</v>
      </c>
      <c r="E289" s="11">
        <v>44264</v>
      </c>
      <c r="F289" s="1" t="s">
        <v>16</v>
      </c>
      <c r="H289" s="12" t="s">
        <v>236</v>
      </c>
      <c r="I289" s="1" t="s">
        <v>235</v>
      </c>
      <c r="J289" s="1" t="s">
        <v>77</v>
      </c>
      <c r="K289" s="1" t="s">
        <v>241</v>
      </c>
      <c r="L289" s="1" t="s">
        <v>240</v>
      </c>
      <c r="M289" s="1" t="s">
        <v>239</v>
      </c>
      <c r="N289" s="19"/>
      <c r="O289" s="19"/>
      <c r="P289" s="20"/>
      <c r="Q289" s="30"/>
      <c r="R289" s="19"/>
      <c r="S289" s="30"/>
      <c r="T289" s="20"/>
      <c r="U289" s="19"/>
      <c r="V289" s="131"/>
      <c r="Z289" s="127"/>
      <c r="AB289" s="29"/>
      <c r="AC289" s="29"/>
      <c r="AD289" s="28"/>
      <c r="AE289" s="28"/>
      <c r="AF289" s="19"/>
      <c r="AG289" s="19"/>
      <c r="AH289" s="20"/>
    </row>
    <row r="290" spans="1:34" ht="65.25" customHeight="1" x14ac:dyDescent="0.3">
      <c r="A290" s="102">
        <v>2021</v>
      </c>
      <c r="B290" s="103" t="s">
        <v>238</v>
      </c>
      <c r="C290" s="103" t="s">
        <v>237</v>
      </c>
      <c r="D290" s="103" t="s">
        <v>237</v>
      </c>
      <c r="E290" s="11">
        <v>44264</v>
      </c>
      <c r="F290" s="1" t="s">
        <v>16</v>
      </c>
      <c r="H290" s="12" t="s">
        <v>236</v>
      </c>
      <c r="I290" s="1" t="s">
        <v>235</v>
      </c>
      <c r="J290" s="1" t="s">
        <v>30</v>
      </c>
      <c r="K290" s="1" t="s">
        <v>234</v>
      </c>
      <c r="L290" s="1" t="s">
        <v>97</v>
      </c>
      <c r="M290" s="1" t="s">
        <v>233</v>
      </c>
      <c r="N290" s="19"/>
      <c r="O290" s="19"/>
      <c r="P290" s="20"/>
      <c r="Q290" s="30"/>
      <c r="R290" s="19"/>
      <c r="S290" s="30"/>
      <c r="T290" s="20"/>
      <c r="U290" s="19">
        <f>SUM(Table14[[#This Row],[Amount Due with Indexation &amp; Interest]]-Table14[[#This Row],[Received Amount]])</f>
        <v>0</v>
      </c>
      <c r="V290" s="131"/>
      <c r="Z290" s="127"/>
      <c r="AB290" s="29"/>
      <c r="AC290" s="29"/>
      <c r="AD290" s="28"/>
      <c r="AE290" s="28"/>
      <c r="AF290" s="19"/>
      <c r="AG290" s="19"/>
      <c r="AH290" s="20"/>
    </row>
    <row r="291" spans="1:34" ht="65.25" customHeight="1" x14ac:dyDescent="0.3">
      <c r="A291" s="102">
        <v>2021</v>
      </c>
      <c r="B291" s="103" t="s">
        <v>212</v>
      </c>
      <c r="C291" s="103" t="s">
        <v>211</v>
      </c>
      <c r="D291" s="103" t="s">
        <v>211</v>
      </c>
      <c r="E291" s="11">
        <v>44433</v>
      </c>
      <c r="F291" s="1" t="s">
        <v>25</v>
      </c>
      <c r="H291" s="33" t="s">
        <v>210</v>
      </c>
      <c r="I291" s="1" t="s">
        <v>209</v>
      </c>
      <c r="J291" s="1" t="s">
        <v>66</v>
      </c>
      <c r="K291" s="1" t="s">
        <v>232</v>
      </c>
      <c r="M291" s="1" t="s">
        <v>228</v>
      </c>
      <c r="N291" s="19"/>
      <c r="O291" s="19"/>
      <c r="P291" s="20"/>
      <c r="Q291" s="30"/>
      <c r="R291" s="19"/>
      <c r="S291" s="30"/>
      <c r="T291" s="20"/>
      <c r="U291" s="19">
        <f>SUM(Table14[[#This Row],[Amount Due with Indexation &amp; Interest]]-Table14[[#This Row],[Received Amount]])</f>
        <v>0</v>
      </c>
      <c r="Z291" s="127"/>
      <c r="AB291" s="29"/>
      <c r="AC291" s="29"/>
      <c r="AD291" s="28"/>
      <c r="AE291" s="28"/>
      <c r="AF291" s="19"/>
      <c r="AG291" s="19"/>
      <c r="AH291" s="20"/>
    </row>
    <row r="292" spans="1:34" ht="65.25" customHeight="1" x14ac:dyDescent="0.3">
      <c r="A292" s="102">
        <v>2021</v>
      </c>
      <c r="B292" s="103" t="s">
        <v>212</v>
      </c>
      <c r="C292" s="103" t="s">
        <v>211</v>
      </c>
      <c r="D292" s="103" t="s">
        <v>211</v>
      </c>
      <c r="E292" s="11">
        <v>44433</v>
      </c>
      <c r="F292" s="1" t="s">
        <v>25</v>
      </c>
      <c r="H292" s="33" t="s">
        <v>210</v>
      </c>
      <c r="I292" s="1" t="s">
        <v>209</v>
      </c>
      <c r="J292" s="1" t="s">
        <v>66</v>
      </c>
      <c r="K292" s="1" t="s">
        <v>231</v>
      </c>
      <c r="M292" s="1" t="s">
        <v>228</v>
      </c>
      <c r="N292" s="19"/>
      <c r="O292" s="19"/>
      <c r="P292" s="20"/>
      <c r="Q292" s="30"/>
      <c r="R292" s="19"/>
      <c r="S292" s="30"/>
      <c r="T292" s="20"/>
      <c r="U292" s="19">
        <f>SUM(Table14[[#This Row],[Amount Due with Indexation &amp; Interest]]-Table14[[#This Row],[Received Amount]])</f>
        <v>0</v>
      </c>
      <c r="Z292" s="127"/>
      <c r="AB292" s="29"/>
      <c r="AC292" s="29"/>
      <c r="AD292" s="28"/>
      <c r="AE292" s="28"/>
      <c r="AF292" s="19"/>
      <c r="AG292" s="19"/>
      <c r="AH292" s="20"/>
    </row>
    <row r="293" spans="1:34" ht="65.25" customHeight="1" x14ac:dyDescent="0.3">
      <c r="A293" s="102">
        <v>2021</v>
      </c>
      <c r="B293" s="103" t="s">
        <v>212</v>
      </c>
      <c r="C293" s="103" t="s">
        <v>211</v>
      </c>
      <c r="D293" s="103" t="s">
        <v>211</v>
      </c>
      <c r="E293" s="11">
        <v>44433</v>
      </c>
      <c r="F293" s="1" t="s">
        <v>25</v>
      </c>
      <c r="H293" s="33" t="s">
        <v>210</v>
      </c>
      <c r="I293" s="1" t="s">
        <v>209</v>
      </c>
      <c r="J293" s="1" t="s">
        <v>230</v>
      </c>
      <c r="K293" s="1" t="s">
        <v>229</v>
      </c>
      <c r="M293" s="1" t="s">
        <v>228</v>
      </c>
      <c r="N293" s="19"/>
      <c r="O293" s="19"/>
      <c r="P293" s="20"/>
      <c r="Q293" s="30"/>
      <c r="R293" s="19"/>
      <c r="S293" s="30"/>
      <c r="T293" s="20"/>
      <c r="U293" s="19">
        <f>SUM(Table14[[#This Row],[Amount Due with Indexation &amp; Interest]]-Table14[[#This Row],[Received Amount]])</f>
        <v>0</v>
      </c>
      <c r="Z293" s="127"/>
      <c r="AB293" s="29"/>
      <c r="AC293" s="29"/>
      <c r="AD293" s="28"/>
      <c r="AE293" s="28"/>
      <c r="AF293" s="19"/>
      <c r="AG293" s="19"/>
      <c r="AH293" s="20"/>
    </row>
    <row r="294" spans="1:34" ht="65.25" customHeight="1" x14ac:dyDescent="0.3">
      <c r="A294" s="102">
        <v>2021</v>
      </c>
      <c r="B294" s="103" t="s">
        <v>212</v>
      </c>
      <c r="C294" s="103" t="s">
        <v>211</v>
      </c>
      <c r="D294" s="103" t="s">
        <v>211</v>
      </c>
      <c r="E294" s="11">
        <v>44433</v>
      </c>
      <c r="F294" s="1" t="s">
        <v>25</v>
      </c>
      <c r="H294" s="33" t="s">
        <v>210</v>
      </c>
      <c r="I294" s="1" t="s">
        <v>209</v>
      </c>
      <c r="J294" s="1" t="s">
        <v>30</v>
      </c>
      <c r="K294" s="1" t="s">
        <v>227</v>
      </c>
      <c r="L294" s="1" t="s">
        <v>3</v>
      </c>
      <c r="M294" s="1" t="s">
        <v>226</v>
      </c>
      <c r="N294" s="19"/>
      <c r="O294" s="19"/>
      <c r="P294" s="20"/>
      <c r="Q294" s="30"/>
      <c r="R294" s="19"/>
      <c r="S294" s="30"/>
      <c r="T294" s="20"/>
      <c r="U294" s="19">
        <f>SUM(Table14[[#This Row],[Amount Due with Indexation &amp; Interest]]-Table14[[#This Row],[Received Amount]])</f>
        <v>0</v>
      </c>
      <c r="V294" s="131"/>
      <c r="Z294" s="127"/>
      <c r="AB294" s="29"/>
      <c r="AC294" s="29"/>
      <c r="AD294" s="28"/>
      <c r="AE294" s="28"/>
      <c r="AF294" s="19"/>
      <c r="AG294" s="19"/>
      <c r="AH294" s="20"/>
    </row>
    <row r="295" spans="1:34" ht="65.25" customHeight="1" x14ac:dyDescent="0.3">
      <c r="A295" s="102">
        <v>2021</v>
      </c>
      <c r="B295" s="103" t="s">
        <v>212</v>
      </c>
      <c r="C295" s="103" t="s">
        <v>211</v>
      </c>
      <c r="D295" s="103" t="s">
        <v>211</v>
      </c>
      <c r="E295" s="11">
        <v>44433</v>
      </c>
      <c r="F295" s="1" t="s">
        <v>25</v>
      </c>
      <c r="H295" s="33" t="s">
        <v>210</v>
      </c>
      <c r="I295" s="1" t="s">
        <v>209</v>
      </c>
      <c r="J295" s="1" t="s">
        <v>117</v>
      </c>
      <c r="K295" s="1" t="s">
        <v>225</v>
      </c>
      <c r="L295" s="1" t="s">
        <v>3</v>
      </c>
      <c r="M295" s="1" t="s">
        <v>224</v>
      </c>
      <c r="N295" s="19"/>
      <c r="O295" s="19"/>
      <c r="P295" s="20"/>
      <c r="Q295" s="30"/>
      <c r="R295" s="19"/>
      <c r="S295" s="30"/>
      <c r="T295" s="20"/>
      <c r="U295" s="19">
        <f>SUM(Table14[[#This Row],[Amount Due with Indexation &amp; Interest]]-Table14[[#This Row],[Received Amount]])</f>
        <v>0</v>
      </c>
      <c r="Z295" s="127"/>
      <c r="AB295" s="29"/>
      <c r="AC295" s="29"/>
      <c r="AD295" s="28"/>
      <c r="AE295" s="28"/>
      <c r="AF295" s="19"/>
      <c r="AG295" s="19"/>
      <c r="AH295" s="20"/>
    </row>
    <row r="296" spans="1:34" ht="65.25" customHeight="1" x14ac:dyDescent="0.3">
      <c r="A296" s="102">
        <v>2021</v>
      </c>
      <c r="B296" s="103" t="s">
        <v>212</v>
      </c>
      <c r="C296" s="103" t="s">
        <v>211</v>
      </c>
      <c r="D296" s="103" t="s">
        <v>211</v>
      </c>
      <c r="E296" s="11">
        <v>44433</v>
      </c>
      <c r="F296" s="1" t="s">
        <v>25</v>
      </c>
      <c r="H296" s="33" t="s">
        <v>210</v>
      </c>
      <c r="I296" s="1" t="s">
        <v>209</v>
      </c>
      <c r="J296" s="1" t="s">
        <v>91</v>
      </c>
      <c r="K296" s="1" t="s">
        <v>223</v>
      </c>
      <c r="L296" s="1" t="s">
        <v>3</v>
      </c>
      <c r="M296" s="1" t="s">
        <v>222</v>
      </c>
      <c r="N296" s="19"/>
      <c r="O296" s="19"/>
      <c r="P296" s="20"/>
      <c r="Q296" s="30"/>
      <c r="R296" s="19"/>
      <c r="S296" s="30"/>
      <c r="T296" s="20"/>
      <c r="U296" s="19">
        <f>SUM(Table14[[#This Row],[Amount Due with Indexation &amp; Interest]]-Table14[[#This Row],[Received Amount]])</f>
        <v>0</v>
      </c>
      <c r="V296" s="131"/>
      <c r="Z296" s="127"/>
      <c r="AB296" s="29"/>
      <c r="AC296" s="29"/>
      <c r="AD296" s="28"/>
      <c r="AE296" s="28"/>
      <c r="AF296" s="19"/>
      <c r="AG296" s="19"/>
      <c r="AH296" s="20"/>
    </row>
    <row r="297" spans="1:34" ht="65.25" customHeight="1" x14ac:dyDescent="0.3">
      <c r="A297" s="116">
        <v>2021</v>
      </c>
      <c r="B297" s="103" t="s">
        <v>219</v>
      </c>
      <c r="C297" s="103" t="s">
        <v>218</v>
      </c>
      <c r="D297" s="103" t="s">
        <v>217</v>
      </c>
      <c r="E297" s="11">
        <v>44516</v>
      </c>
      <c r="F297" s="1" t="s">
        <v>16</v>
      </c>
      <c r="H297" s="37" t="s">
        <v>216</v>
      </c>
      <c r="I297" s="1" t="s">
        <v>215</v>
      </c>
      <c r="J297" s="1" t="s">
        <v>30</v>
      </c>
      <c r="K297" s="1" t="s">
        <v>221</v>
      </c>
      <c r="L297" s="1" t="s">
        <v>3</v>
      </c>
      <c r="M297" s="1" t="s">
        <v>220</v>
      </c>
      <c r="N297" s="30"/>
      <c r="O297" s="19"/>
      <c r="P297" s="20"/>
      <c r="Q297" s="19"/>
      <c r="R297" s="19"/>
      <c r="S297" s="19"/>
      <c r="T297" s="20"/>
      <c r="U297" s="19"/>
      <c r="V297" s="131"/>
      <c r="Z297" s="127"/>
      <c r="AB297" s="29"/>
      <c r="AC297" s="29"/>
      <c r="AD297" s="28"/>
      <c r="AE297" s="28"/>
      <c r="AF297" s="19"/>
      <c r="AG297" s="19"/>
      <c r="AH297" s="20"/>
    </row>
    <row r="298" spans="1:34" ht="65.25" customHeight="1" x14ac:dyDescent="0.3">
      <c r="A298" s="116">
        <v>2021</v>
      </c>
      <c r="B298" s="103" t="s">
        <v>219</v>
      </c>
      <c r="C298" s="103" t="s">
        <v>218</v>
      </c>
      <c r="D298" s="103" t="s">
        <v>217</v>
      </c>
      <c r="E298" s="11">
        <v>44516</v>
      </c>
      <c r="F298" s="1" t="s">
        <v>16</v>
      </c>
      <c r="G298" s="1" t="s">
        <v>15</v>
      </c>
      <c r="H298" s="37" t="s">
        <v>216</v>
      </c>
      <c r="I298" s="1" t="s">
        <v>215</v>
      </c>
      <c r="J298" s="1" t="s">
        <v>37</v>
      </c>
      <c r="K298" s="1" t="s">
        <v>214</v>
      </c>
      <c r="L298" s="1" t="s">
        <v>4</v>
      </c>
      <c r="M298" s="1" t="s">
        <v>213</v>
      </c>
      <c r="N298" s="19">
        <v>330</v>
      </c>
      <c r="O298" s="19"/>
      <c r="P298" s="20"/>
      <c r="Q298" s="19"/>
      <c r="R298" s="19">
        <v>330</v>
      </c>
      <c r="S298" s="19">
        <v>330</v>
      </c>
      <c r="T298" s="35">
        <v>44858</v>
      </c>
      <c r="U298" s="19">
        <v>330</v>
      </c>
      <c r="V298" s="126" t="s">
        <v>81</v>
      </c>
      <c r="Z298" s="127"/>
      <c r="AB298" s="29"/>
      <c r="AC298" s="29"/>
      <c r="AD298" s="28"/>
      <c r="AE298" s="28"/>
      <c r="AF298" s="19">
        <v>330</v>
      </c>
      <c r="AG298" s="19"/>
      <c r="AH298" s="20"/>
    </row>
    <row r="299" spans="1:34" ht="65.25" customHeight="1" x14ac:dyDescent="0.3">
      <c r="A299" s="102">
        <v>2021</v>
      </c>
      <c r="B299" s="103" t="s">
        <v>212</v>
      </c>
      <c r="C299" s="103" t="s">
        <v>211</v>
      </c>
      <c r="D299" s="103" t="s">
        <v>211</v>
      </c>
      <c r="E299" s="11">
        <v>44433</v>
      </c>
      <c r="F299" s="1" t="s">
        <v>25</v>
      </c>
      <c r="H299" s="33" t="s">
        <v>210</v>
      </c>
      <c r="I299" s="1" t="s">
        <v>209</v>
      </c>
      <c r="J299" s="1" t="s">
        <v>101</v>
      </c>
      <c r="K299" s="1" t="s">
        <v>208</v>
      </c>
      <c r="M299" s="1" t="s">
        <v>207</v>
      </c>
      <c r="N299" s="19"/>
      <c r="O299" s="19"/>
      <c r="P299" s="20"/>
      <c r="Q299" s="30"/>
      <c r="R299" s="19"/>
      <c r="S299" s="30"/>
      <c r="T299" s="20"/>
      <c r="U299" s="19">
        <f>SUM(Table14[[#This Row],[Amount Due with Indexation &amp; Interest]]-Table14[[#This Row],[Received Amount]])</f>
        <v>0</v>
      </c>
      <c r="Z299" s="127"/>
      <c r="AB299" s="29"/>
      <c r="AC299" s="29"/>
      <c r="AD299" s="28"/>
      <c r="AE299" s="28"/>
      <c r="AF299" s="19"/>
      <c r="AG299" s="19"/>
      <c r="AH299" s="20"/>
    </row>
    <row r="300" spans="1:34" ht="65.25" customHeight="1" x14ac:dyDescent="0.3">
      <c r="A300" s="116">
        <v>2022</v>
      </c>
      <c r="B300" s="103" t="s">
        <v>45</v>
      </c>
      <c r="C300" s="103" t="s">
        <v>44</v>
      </c>
      <c r="D300" s="103" t="s">
        <v>44</v>
      </c>
      <c r="E300" s="11">
        <v>44809</v>
      </c>
      <c r="F300" s="1" t="s">
        <v>16</v>
      </c>
      <c r="H300" s="33" t="s">
        <v>43</v>
      </c>
      <c r="I300" s="1" t="s">
        <v>42</v>
      </c>
      <c r="J300" s="1" t="s">
        <v>101</v>
      </c>
      <c r="K300" s="1" t="s">
        <v>206</v>
      </c>
      <c r="L300" s="1" t="s">
        <v>3</v>
      </c>
      <c r="M300" s="1" t="s">
        <v>60</v>
      </c>
      <c r="N300" s="30"/>
      <c r="O300" s="19"/>
      <c r="P300" s="20"/>
      <c r="Q300" s="19"/>
      <c r="R300" s="19"/>
      <c r="S300" s="19"/>
      <c r="T300" s="20"/>
      <c r="U300" s="19"/>
      <c r="V300" s="131"/>
      <c r="Z300" s="155"/>
      <c r="AA300" s="156"/>
      <c r="AB300" s="32"/>
      <c r="AC300" s="32"/>
      <c r="AD300" s="28"/>
      <c r="AE300" s="28"/>
      <c r="AF300" s="19"/>
      <c r="AG300" s="19"/>
      <c r="AH300" s="20"/>
    </row>
    <row r="301" spans="1:34" ht="65.25" customHeight="1" x14ac:dyDescent="0.3">
      <c r="A301" s="116">
        <v>2022</v>
      </c>
      <c r="B301" s="103" t="s">
        <v>45</v>
      </c>
      <c r="C301" s="103" t="s">
        <v>44</v>
      </c>
      <c r="D301" s="103" t="s">
        <v>44</v>
      </c>
      <c r="E301" s="11">
        <v>44809</v>
      </c>
      <c r="F301" s="1" t="s">
        <v>16</v>
      </c>
      <c r="H301" s="33" t="s">
        <v>43</v>
      </c>
      <c r="I301" s="1" t="s">
        <v>42</v>
      </c>
      <c r="J301" s="1" t="s">
        <v>91</v>
      </c>
      <c r="K301" s="1" t="s">
        <v>205</v>
      </c>
      <c r="L301" s="1" t="s">
        <v>3</v>
      </c>
      <c r="M301" s="1" t="s">
        <v>201</v>
      </c>
      <c r="N301" s="30"/>
      <c r="O301" s="19"/>
      <c r="P301" s="20"/>
      <c r="Q301" s="19"/>
      <c r="R301" s="19"/>
      <c r="S301" s="19"/>
      <c r="T301" s="20"/>
      <c r="U301" s="19"/>
      <c r="V301" s="131"/>
      <c r="Z301" s="155"/>
      <c r="AA301" s="156"/>
      <c r="AB301" s="32"/>
      <c r="AC301" s="32"/>
      <c r="AD301" s="28"/>
      <c r="AE301" s="28"/>
      <c r="AF301" s="19"/>
      <c r="AG301" s="19"/>
      <c r="AH301" s="20"/>
    </row>
    <row r="302" spans="1:34" ht="65.25" customHeight="1" x14ac:dyDescent="0.3">
      <c r="A302" s="116">
        <v>2022</v>
      </c>
      <c r="B302" s="103" t="s">
        <v>45</v>
      </c>
      <c r="C302" s="103" t="s">
        <v>44</v>
      </c>
      <c r="D302" s="103" t="s">
        <v>44</v>
      </c>
      <c r="E302" s="11">
        <v>44809</v>
      </c>
      <c r="F302" s="1" t="s">
        <v>16</v>
      </c>
      <c r="H302" s="33" t="s">
        <v>43</v>
      </c>
      <c r="I302" s="1" t="s">
        <v>42</v>
      </c>
      <c r="J302" s="1" t="s">
        <v>127</v>
      </c>
      <c r="K302" s="1" t="s">
        <v>204</v>
      </c>
      <c r="L302" s="1" t="s">
        <v>3</v>
      </c>
      <c r="M302" s="1" t="s">
        <v>203</v>
      </c>
      <c r="N302" s="30"/>
      <c r="O302" s="19"/>
      <c r="P302" s="20"/>
      <c r="Q302" s="19"/>
      <c r="R302" s="19"/>
      <c r="S302" s="19"/>
      <c r="T302" s="20"/>
      <c r="U302" s="19"/>
      <c r="V302" s="131"/>
      <c r="Z302" s="155"/>
      <c r="AA302" s="156"/>
      <c r="AB302" s="32"/>
      <c r="AC302" s="32"/>
      <c r="AD302" s="28"/>
      <c r="AE302" s="28"/>
      <c r="AF302" s="19"/>
      <c r="AG302" s="19"/>
      <c r="AH302" s="20"/>
    </row>
    <row r="303" spans="1:34" ht="83.4" customHeight="1" x14ac:dyDescent="0.3">
      <c r="A303" s="116">
        <v>2022</v>
      </c>
      <c r="B303" s="103" t="s">
        <v>45</v>
      </c>
      <c r="C303" s="103" t="s">
        <v>44</v>
      </c>
      <c r="D303" s="103" t="s">
        <v>44</v>
      </c>
      <c r="E303" s="11">
        <v>44809</v>
      </c>
      <c r="F303" s="1" t="s">
        <v>16</v>
      </c>
      <c r="H303" s="33" t="s">
        <v>43</v>
      </c>
      <c r="I303" s="1" t="s">
        <v>42</v>
      </c>
      <c r="J303" s="1" t="s">
        <v>30</v>
      </c>
      <c r="K303" s="1" t="s">
        <v>202</v>
      </c>
      <c r="L303" s="1" t="s">
        <v>3</v>
      </c>
      <c r="M303" s="1" t="s">
        <v>201</v>
      </c>
      <c r="N303" s="30"/>
      <c r="O303" s="19"/>
      <c r="P303" s="20"/>
      <c r="Q303" s="19"/>
      <c r="R303" s="19"/>
      <c r="S303" s="19"/>
      <c r="T303" s="20"/>
      <c r="U303" s="19"/>
      <c r="V303" s="131"/>
      <c r="Z303" s="155"/>
      <c r="AA303" s="156"/>
      <c r="AB303" s="32"/>
      <c r="AC303" s="32"/>
      <c r="AD303" s="28"/>
      <c r="AE303" s="28"/>
      <c r="AF303" s="19"/>
      <c r="AG303" s="19"/>
      <c r="AH303" s="20"/>
    </row>
    <row r="304" spans="1:34" ht="65.25" customHeight="1" x14ac:dyDescent="0.3">
      <c r="A304" s="116">
        <v>2022</v>
      </c>
      <c r="B304" s="103" t="s">
        <v>45</v>
      </c>
      <c r="C304" s="103" t="s">
        <v>44</v>
      </c>
      <c r="D304" s="103" t="s">
        <v>44</v>
      </c>
      <c r="E304" s="11">
        <v>44809</v>
      </c>
      <c r="F304" s="1" t="s">
        <v>16</v>
      </c>
      <c r="H304" s="33" t="s">
        <v>43</v>
      </c>
      <c r="I304" s="1" t="s">
        <v>42</v>
      </c>
      <c r="J304" s="1" t="s">
        <v>22</v>
      </c>
      <c r="K304" s="1" t="s">
        <v>200</v>
      </c>
      <c r="L304" s="1" t="s">
        <v>44</v>
      </c>
      <c r="M304" s="1" t="s">
        <v>60</v>
      </c>
      <c r="N304" s="19">
        <v>10810</v>
      </c>
      <c r="O304" s="19"/>
      <c r="P304" s="20"/>
      <c r="Q304" s="19"/>
      <c r="R304" s="19">
        <v>10810</v>
      </c>
      <c r="S304" s="19"/>
      <c r="T304" s="20"/>
      <c r="U304" s="19">
        <v>10810</v>
      </c>
      <c r="V304" s="131"/>
      <c r="Z304" s="155"/>
      <c r="AA304" s="156"/>
      <c r="AB304" s="32"/>
      <c r="AC304" s="32"/>
      <c r="AD304" s="28"/>
      <c r="AE304" s="28"/>
      <c r="AF304" s="19"/>
      <c r="AG304" s="19"/>
      <c r="AH304" s="20"/>
    </row>
    <row r="305" spans="1:34" ht="101.4" customHeight="1" x14ac:dyDescent="0.3">
      <c r="A305" s="116">
        <v>2022</v>
      </c>
      <c r="B305" s="103" t="s">
        <v>194</v>
      </c>
      <c r="C305" s="103" t="s">
        <v>188</v>
      </c>
      <c r="D305" s="103" t="s">
        <v>87</v>
      </c>
      <c r="E305" s="11">
        <v>44641</v>
      </c>
      <c r="F305" s="1" t="s">
        <v>16</v>
      </c>
      <c r="H305" s="33" t="s">
        <v>187</v>
      </c>
      <c r="I305" s="1" t="s">
        <v>186</v>
      </c>
      <c r="J305" s="1" t="s">
        <v>30</v>
      </c>
      <c r="K305" s="1" t="s">
        <v>199</v>
      </c>
      <c r="L305" s="1" t="s">
        <v>97</v>
      </c>
      <c r="M305" s="1" t="s">
        <v>198</v>
      </c>
      <c r="N305" s="19">
        <v>0</v>
      </c>
      <c r="O305" s="19">
        <v>0</v>
      </c>
      <c r="P305" s="20"/>
      <c r="Q305" s="19"/>
      <c r="R305" s="19">
        <v>0</v>
      </c>
      <c r="S305" s="19"/>
      <c r="T305" s="20"/>
      <c r="U305" s="19"/>
      <c r="V305" s="131"/>
      <c r="Z305" s="155"/>
      <c r="AA305" s="156"/>
      <c r="AB305" s="32"/>
      <c r="AC305" s="32"/>
      <c r="AD305" s="28"/>
      <c r="AE305" s="28"/>
      <c r="AF305" s="19"/>
      <c r="AG305" s="19"/>
      <c r="AH305" s="20"/>
    </row>
    <row r="306" spans="1:34" ht="101.4" customHeight="1" x14ac:dyDescent="0.3">
      <c r="A306" s="116">
        <v>2022</v>
      </c>
      <c r="B306" s="103" t="s">
        <v>194</v>
      </c>
      <c r="C306" s="103" t="s">
        <v>188</v>
      </c>
      <c r="D306" s="103" t="s">
        <v>87</v>
      </c>
      <c r="E306" s="11">
        <v>44641</v>
      </c>
      <c r="F306" s="1" t="s">
        <v>16</v>
      </c>
      <c r="G306" s="1">
        <v>10</v>
      </c>
      <c r="H306" s="33" t="s">
        <v>187</v>
      </c>
      <c r="I306" s="1" t="s">
        <v>186</v>
      </c>
      <c r="J306" s="1" t="s">
        <v>117</v>
      </c>
      <c r="K306" s="1" t="s">
        <v>197</v>
      </c>
      <c r="L306" s="1" t="s">
        <v>86</v>
      </c>
      <c r="M306" s="1" t="s">
        <v>179</v>
      </c>
      <c r="N306" s="19">
        <v>25000</v>
      </c>
      <c r="O306" s="19">
        <v>0</v>
      </c>
      <c r="P306" s="20"/>
      <c r="Q306" s="19"/>
      <c r="R306" s="19">
        <v>0</v>
      </c>
      <c r="S306" s="19"/>
      <c r="T306" s="20"/>
      <c r="U306" s="19"/>
      <c r="V306" s="131"/>
      <c r="Z306" s="155"/>
      <c r="AA306" s="156"/>
      <c r="AB306" s="32"/>
      <c r="AC306" s="32"/>
      <c r="AD306" s="28"/>
      <c r="AE306" s="28"/>
      <c r="AF306" s="19"/>
      <c r="AG306" s="19"/>
      <c r="AH306" s="20"/>
    </row>
    <row r="307" spans="1:34" ht="101.4" customHeight="1" x14ac:dyDescent="0.3">
      <c r="A307" s="116">
        <v>2022</v>
      </c>
      <c r="B307" s="103" t="s">
        <v>194</v>
      </c>
      <c r="C307" s="103" t="s">
        <v>188</v>
      </c>
      <c r="D307" s="103" t="s">
        <v>87</v>
      </c>
      <c r="E307" s="11">
        <v>44641</v>
      </c>
      <c r="F307" s="1" t="s">
        <v>16</v>
      </c>
      <c r="H307" s="33" t="s">
        <v>187</v>
      </c>
      <c r="I307" s="1" t="s">
        <v>186</v>
      </c>
      <c r="J307" s="1" t="s">
        <v>117</v>
      </c>
      <c r="K307" s="1" t="s">
        <v>196</v>
      </c>
      <c r="L307" s="1" t="s">
        <v>86</v>
      </c>
      <c r="M307" s="1" t="s">
        <v>195</v>
      </c>
      <c r="N307" s="19">
        <v>0</v>
      </c>
      <c r="O307" s="19">
        <v>0</v>
      </c>
      <c r="P307" s="20"/>
      <c r="Q307" s="19"/>
      <c r="R307" s="19">
        <v>0</v>
      </c>
      <c r="S307" s="19"/>
      <c r="T307" s="20"/>
      <c r="U307" s="19"/>
      <c r="V307" s="131"/>
      <c r="Z307" s="155"/>
      <c r="AA307" s="156"/>
      <c r="AB307" s="32"/>
      <c r="AC307" s="32"/>
      <c r="AD307" s="28"/>
      <c r="AE307" s="28"/>
      <c r="AF307" s="19"/>
      <c r="AG307" s="19"/>
      <c r="AH307" s="20"/>
    </row>
    <row r="308" spans="1:34" ht="124.95" customHeight="1" x14ac:dyDescent="0.3">
      <c r="A308" s="116">
        <v>2022</v>
      </c>
      <c r="B308" s="103" t="s">
        <v>194</v>
      </c>
      <c r="C308" s="103" t="s">
        <v>188</v>
      </c>
      <c r="D308" s="103" t="s">
        <v>87</v>
      </c>
      <c r="E308" s="11">
        <v>44641</v>
      </c>
      <c r="F308" s="1" t="s">
        <v>16</v>
      </c>
      <c r="H308" s="33" t="s">
        <v>187</v>
      </c>
      <c r="I308" s="1" t="s">
        <v>186</v>
      </c>
      <c r="J308" s="1" t="s">
        <v>175</v>
      </c>
      <c r="K308" s="1" t="s">
        <v>174</v>
      </c>
      <c r="M308" s="1" t="s">
        <v>193</v>
      </c>
      <c r="N308" s="19">
        <v>0</v>
      </c>
      <c r="O308" s="19">
        <v>0</v>
      </c>
      <c r="P308" s="20"/>
      <c r="Q308" s="19"/>
      <c r="R308" s="19"/>
      <c r="S308" s="19"/>
      <c r="T308" s="20"/>
      <c r="U308" s="19"/>
      <c r="V308" s="131"/>
      <c r="Z308" s="155"/>
      <c r="AA308" s="156"/>
      <c r="AB308" s="32"/>
      <c r="AC308" s="32"/>
      <c r="AD308" s="28"/>
      <c r="AE308" s="28"/>
      <c r="AF308" s="19"/>
      <c r="AG308" s="19"/>
      <c r="AH308" s="20"/>
    </row>
    <row r="309" spans="1:34" ht="91.95" customHeight="1" x14ac:dyDescent="0.3">
      <c r="A309" s="116">
        <v>2022</v>
      </c>
      <c r="B309" s="103" t="s">
        <v>192</v>
      </c>
      <c r="C309" s="103" t="s">
        <v>188</v>
      </c>
      <c r="D309" s="103" t="s">
        <v>87</v>
      </c>
      <c r="E309" s="11">
        <v>44641</v>
      </c>
      <c r="F309" s="1" t="s">
        <v>16</v>
      </c>
      <c r="H309" s="33" t="s">
        <v>187</v>
      </c>
      <c r="I309" s="1" t="s">
        <v>186</v>
      </c>
      <c r="J309" s="1" t="s">
        <v>91</v>
      </c>
      <c r="K309" s="1" t="s">
        <v>191</v>
      </c>
      <c r="L309" s="1" t="s">
        <v>97</v>
      </c>
      <c r="M309" s="1" t="s">
        <v>190</v>
      </c>
      <c r="N309" s="19">
        <v>0</v>
      </c>
      <c r="O309" s="19">
        <v>0</v>
      </c>
      <c r="P309" s="20"/>
      <c r="Q309" s="19"/>
      <c r="R309" s="19">
        <v>0</v>
      </c>
      <c r="S309" s="19"/>
      <c r="T309" s="20"/>
      <c r="U309" s="19"/>
      <c r="V309" s="131"/>
      <c r="Z309" s="155"/>
      <c r="AA309" s="156"/>
      <c r="AB309" s="32"/>
      <c r="AC309" s="32"/>
      <c r="AD309" s="28"/>
      <c r="AE309" s="28"/>
      <c r="AF309" s="19"/>
      <c r="AG309" s="19"/>
      <c r="AH309" s="20"/>
    </row>
    <row r="310" spans="1:34" ht="65.25" customHeight="1" x14ac:dyDescent="0.3">
      <c r="A310" s="116">
        <v>2022</v>
      </c>
      <c r="B310" s="103" t="s">
        <v>189</v>
      </c>
      <c r="C310" s="103" t="s">
        <v>188</v>
      </c>
      <c r="D310" s="103" t="s">
        <v>87</v>
      </c>
      <c r="E310" s="11">
        <v>44641</v>
      </c>
      <c r="F310" s="1" t="s">
        <v>16</v>
      </c>
      <c r="G310" s="1">
        <v>5</v>
      </c>
      <c r="H310" s="33" t="s">
        <v>187</v>
      </c>
      <c r="I310" s="1" t="s">
        <v>186</v>
      </c>
      <c r="J310" s="1" t="s">
        <v>22</v>
      </c>
      <c r="K310" s="1" t="s">
        <v>185</v>
      </c>
      <c r="L310" s="1" t="s">
        <v>20</v>
      </c>
      <c r="M310" s="1" t="s">
        <v>179</v>
      </c>
      <c r="N310" s="19">
        <v>114570</v>
      </c>
      <c r="O310" s="21" t="s">
        <v>78</v>
      </c>
      <c r="P310" s="20"/>
      <c r="Q310" s="19"/>
      <c r="R310" s="19">
        <v>114570</v>
      </c>
      <c r="S310" s="19"/>
      <c r="T310" s="20"/>
      <c r="U310" s="19">
        <v>114570</v>
      </c>
      <c r="V310" s="131"/>
      <c r="Z310" s="155"/>
      <c r="AA310" s="156"/>
      <c r="AB310" s="32"/>
      <c r="AC310" s="32"/>
      <c r="AD310" s="28"/>
      <c r="AE310" s="28"/>
      <c r="AF310" s="19"/>
      <c r="AG310" s="19"/>
      <c r="AH310" s="20"/>
    </row>
    <row r="311" spans="1:34" ht="65.25" customHeight="1" x14ac:dyDescent="0.3">
      <c r="A311" s="116">
        <v>2023</v>
      </c>
      <c r="B311" s="103" t="s">
        <v>184</v>
      </c>
      <c r="C311" s="103" t="s">
        <v>87</v>
      </c>
      <c r="D311" s="103" t="s">
        <v>87</v>
      </c>
      <c r="E311" s="11">
        <v>45163</v>
      </c>
      <c r="F311" s="1" t="s">
        <v>16</v>
      </c>
      <c r="G311" s="1">
        <v>5</v>
      </c>
      <c r="H311" s="33" t="s">
        <v>162</v>
      </c>
      <c r="I311" s="1" t="s">
        <v>161</v>
      </c>
      <c r="J311" s="1" t="s">
        <v>22</v>
      </c>
      <c r="K311" s="1" t="s">
        <v>183</v>
      </c>
      <c r="L311" s="1" t="s">
        <v>20</v>
      </c>
      <c r="M311" s="1" t="s">
        <v>182</v>
      </c>
      <c r="N311" s="19">
        <v>100700</v>
      </c>
      <c r="O311" s="19" t="s">
        <v>78</v>
      </c>
      <c r="P311" s="20"/>
      <c r="Q311" s="19"/>
      <c r="R311" s="19">
        <v>100700</v>
      </c>
      <c r="S311" s="19"/>
      <c r="T311" s="20"/>
      <c r="U311" s="19">
        <v>100700</v>
      </c>
      <c r="V311" s="131"/>
      <c r="Z311" s="127"/>
      <c r="AA311" s="156"/>
      <c r="AB311" s="32"/>
      <c r="AC311" s="32"/>
      <c r="AD311" s="28"/>
      <c r="AE311" s="28"/>
      <c r="AF311" s="19"/>
      <c r="AG311" s="19"/>
      <c r="AH311" s="20"/>
    </row>
    <row r="312" spans="1:34" ht="109.95" customHeight="1" x14ac:dyDescent="0.3">
      <c r="A312" s="116">
        <v>2023</v>
      </c>
      <c r="B312" s="103" t="s">
        <v>181</v>
      </c>
      <c r="C312" s="103" t="s">
        <v>87</v>
      </c>
      <c r="D312" s="103" t="s">
        <v>87</v>
      </c>
      <c r="E312" s="11">
        <v>45163</v>
      </c>
      <c r="F312" s="1" t="s">
        <v>16</v>
      </c>
      <c r="G312" s="1">
        <v>10</v>
      </c>
      <c r="H312" s="33" t="s">
        <v>162</v>
      </c>
      <c r="I312" s="1" t="s">
        <v>161</v>
      </c>
      <c r="J312" s="1" t="s">
        <v>117</v>
      </c>
      <c r="K312" s="1" t="s">
        <v>180</v>
      </c>
      <c r="L312" s="1" t="s">
        <v>86</v>
      </c>
      <c r="M312" s="1" t="s">
        <v>179</v>
      </c>
      <c r="N312" s="19">
        <v>25000</v>
      </c>
      <c r="O312" s="19"/>
      <c r="P312" s="20"/>
      <c r="Q312" s="19"/>
      <c r="R312" s="19">
        <v>25000</v>
      </c>
      <c r="S312" s="19"/>
      <c r="T312" s="20"/>
      <c r="U312" s="19">
        <v>25000</v>
      </c>
      <c r="V312" s="131"/>
      <c r="Z312" s="127"/>
      <c r="AA312" s="156"/>
      <c r="AB312" s="32"/>
      <c r="AC312" s="32"/>
      <c r="AD312" s="28"/>
      <c r="AE312" s="28"/>
      <c r="AF312" s="19"/>
      <c r="AG312" s="19"/>
      <c r="AH312" s="20"/>
    </row>
    <row r="313" spans="1:34" ht="111" customHeight="1" x14ac:dyDescent="0.3">
      <c r="A313" s="116">
        <v>2023</v>
      </c>
      <c r="B313" s="103" t="s">
        <v>163</v>
      </c>
      <c r="C313" s="103" t="s">
        <v>87</v>
      </c>
      <c r="D313" s="103" t="s">
        <v>87</v>
      </c>
      <c r="E313" s="11">
        <v>45163</v>
      </c>
      <c r="F313" s="1" t="s">
        <v>16</v>
      </c>
      <c r="G313" s="3" t="s">
        <v>15</v>
      </c>
      <c r="H313" s="33" t="s">
        <v>162</v>
      </c>
      <c r="I313" s="1" t="s">
        <v>161</v>
      </c>
      <c r="J313" s="1" t="s">
        <v>178</v>
      </c>
      <c r="K313" s="1" t="s">
        <v>177</v>
      </c>
      <c r="L313" s="1" t="s">
        <v>86</v>
      </c>
      <c r="M313" s="1" t="s">
        <v>176</v>
      </c>
      <c r="N313" s="19">
        <v>0</v>
      </c>
      <c r="O313" s="19"/>
      <c r="P313" s="20"/>
      <c r="Q313" s="19"/>
      <c r="R313" s="19">
        <v>0</v>
      </c>
      <c r="S313" s="19"/>
      <c r="T313" s="20"/>
      <c r="U313" s="19">
        <v>0</v>
      </c>
      <c r="V313" s="131"/>
      <c r="Z313" s="127"/>
      <c r="AA313" s="156"/>
      <c r="AB313" s="32"/>
      <c r="AC313" s="32"/>
      <c r="AD313" s="28"/>
      <c r="AE313" s="28"/>
      <c r="AF313" s="19"/>
      <c r="AG313" s="19"/>
      <c r="AH313" s="20"/>
    </row>
    <row r="314" spans="1:34" ht="85.95" customHeight="1" x14ac:dyDescent="0.3">
      <c r="A314" s="116">
        <v>2023</v>
      </c>
      <c r="B314" s="103" t="s">
        <v>163</v>
      </c>
      <c r="C314" s="103" t="s">
        <v>87</v>
      </c>
      <c r="D314" s="103" t="s">
        <v>87</v>
      </c>
      <c r="E314" s="11">
        <v>45163</v>
      </c>
      <c r="F314" s="1" t="s">
        <v>16</v>
      </c>
      <c r="G314" s="3" t="s">
        <v>15</v>
      </c>
      <c r="H314" s="33" t="s">
        <v>162</v>
      </c>
      <c r="I314" s="1" t="s">
        <v>161</v>
      </c>
      <c r="J314" s="1" t="s">
        <v>175</v>
      </c>
      <c r="K314" s="1" t="s">
        <v>174</v>
      </c>
      <c r="L314" s="1" t="s">
        <v>86</v>
      </c>
      <c r="M314" s="1" t="s">
        <v>173</v>
      </c>
      <c r="N314" s="19">
        <v>0</v>
      </c>
      <c r="O314" s="19"/>
      <c r="P314" s="20"/>
      <c r="Q314" s="19"/>
      <c r="R314" s="19">
        <v>0</v>
      </c>
      <c r="S314" s="19"/>
      <c r="T314" s="20"/>
      <c r="U314" s="19">
        <v>0</v>
      </c>
      <c r="V314" s="131"/>
      <c r="Z314" s="127"/>
      <c r="AA314" s="156"/>
      <c r="AB314" s="32"/>
      <c r="AC314" s="32"/>
      <c r="AD314" s="28"/>
      <c r="AE314" s="28"/>
      <c r="AF314" s="19"/>
      <c r="AG314" s="19"/>
      <c r="AH314" s="20"/>
    </row>
    <row r="315" spans="1:34" ht="65.25" customHeight="1" x14ac:dyDescent="0.3">
      <c r="A315" s="116">
        <v>2023</v>
      </c>
      <c r="B315" s="103" t="s">
        <v>163</v>
      </c>
      <c r="C315" s="103" t="s">
        <v>87</v>
      </c>
      <c r="D315" s="103" t="s">
        <v>87</v>
      </c>
      <c r="E315" s="11">
        <v>45163</v>
      </c>
      <c r="F315" s="1" t="s">
        <v>16</v>
      </c>
      <c r="G315" s="3" t="s">
        <v>15</v>
      </c>
      <c r="H315" s="33" t="s">
        <v>162</v>
      </c>
      <c r="I315" s="1" t="s">
        <v>161</v>
      </c>
      <c r="J315" s="1" t="s">
        <v>117</v>
      </c>
      <c r="K315" s="1" t="s">
        <v>172</v>
      </c>
      <c r="L315" s="1" t="s">
        <v>86</v>
      </c>
      <c r="M315" s="1" t="s">
        <v>171</v>
      </c>
      <c r="N315" s="19">
        <v>0</v>
      </c>
      <c r="O315" s="19"/>
      <c r="P315" s="20"/>
      <c r="Q315" s="19"/>
      <c r="R315" s="19">
        <v>0</v>
      </c>
      <c r="S315" s="19"/>
      <c r="T315" s="20"/>
      <c r="U315" s="19">
        <v>0</v>
      </c>
      <c r="V315" s="131"/>
      <c r="Z315" s="127"/>
      <c r="AA315" s="156"/>
      <c r="AB315" s="32"/>
      <c r="AC315" s="32"/>
      <c r="AD315" s="28"/>
      <c r="AE315" s="28"/>
      <c r="AF315" s="19"/>
      <c r="AG315" s="19"/>
      <c r="AH315" s="20"/>
    </row>
    <row r="316" spans="1:34" ht="108.6" customHeight="1" x14ac:dyDescent="0.3">
      <c r="A316" s="116">
        <v>2023</v>
      </c>
      <c r="B316" s="103" t="s">
        <v>163</v>
      </c>
      <c r="C316" s="103" t="s">
        <v>87</v>
      </c>
      <c r="D316" s="103" t="s">
        <v>87</v>
      </c>
      <c r="E316" s="11">
        <v>45163</v>
      </c>
      <c r="F316" s="1" t="s">
        <v>16</v>
      </c>
      <c r="H316" s="33" t="s">
        <v>162</v>
      </c>
      <c r="I316" s="1" t="s">
        <v>161</v>
      </c>
      <c r="J316" s="1" t="s">
        <v>91</v>
      </c>
      <c r="K316" s="1" t="s">
        <v>170</v>
      </c>
      <c r="L316" s="1" t="s">
        <v>86</v>
      </c>
      <c r="M316" s="1" t="s">
        <v>169</v>
      </c>
      <c r="N316" s="19">
        <v>0</v>
      </c>
      <c r="O316" s="19"/>
      <c r="P316" s="20"/>
      <c r="Q316" s="19"/>
      <c r="R316" s="19">
        <v>0</v>
      </c>
      <c r="S316" s="19"/>
      <c r="T316" s="20"/>
      <c r="U316" s="19">
        <v>0</v>
      </c>
      <c r="V316" s="131"/>
      <c r="Z316" s="127"/>
      <c r="AA316" s="156"/>
      <c r="AB316" s="32"/>
      <c r="AC316" s="32"/>
      <c r="AD316" s="28"/>
      <c r="AE316" s="28"/>
      <c r="AF316" s="19"/>
      <c r="AG316" s="19"/>
      <c r="AH316" s="20"/>
    </row>
    <row r="317" spans="1:34" ht="65.25" customHeight="1" x14ac:dyDescent="0.3">
      <c r="A317" s="116">
        <v>2023</v>
      </c>
      <c r="B317" s="103" t="s">
        <v>163</v>
      </c>
      <c r="C317" s="103" t="s">
        <v>87</v>
      </c>
      <c r="D317" s="103" t="s">
        <v>87</v>
      </c>
      <c r="E317" s="11">
        <v>45163</v>
      </c>
      <c r="F317" s="1" t="s">
        <v>16</v>
      </c>
      <c r="H317" s="33" t="s">
        <v>162</v>
      </c>
      <c r="I317" s="1" t="s">
        <v>161</v>
      </c>
      <c r="J317" s="1" t="s">
        <v>37</v>
      </c>
      <c r="K317" s="1" t="s">
        <v>168</v>
      </c>
      <c r="L317" s="1" t="s">
        <v>86</v>
      </c>
      <c r="M317" s="1" t="s">
        <v>167</v>
      </c>
      <c r="N317" s="19">
        <v>5000</v>
      </c>
      <c r="O317" s="19"/>
      <c r="P317" s="20"/>
      <c r="Q317" s="19"/>
      <c r="R317" s="19">
        <v>5000</v>
      </c>
      <c r="S317" s="19"/>
      <c r="T317" s="20"/>
      <c r="U317" s="19">
        <v>5000</v>
      </c>
      <c r="V317" s="131"/>
      <c r="Z317" s="127"/>
      <c r="AA317" s="156"/>
      <c r="AB317" s="32"/>
      <c r="AC317" s="32"/>
      <c r="AD317" s="28"/>
      <c r="AE317" s="28"/>
      <c r="AF317" s="19"/>
      <c r="AG317" s="19"/>
      <c r="AH317" s="20"/>
    </row>
    <row r="318" spans="1:34" ht="117" customHeight="1" x14ac:dyDescent="0.3">
      <c r="A318" s="116">
        <v>2023</v>
      </c>
      <c r="B318" s="103" t="s">
        <v>163</v>
      </c>
      <c r="C318" s="103" t="s">
        <v>87</v>
      </c>
      <c r="D318" s="103" t="s">
        <v>87</v>
      </c>
      <c r="E318" s="11">
        <v>45163</v>
      </c>
      <c r="F318" s="1" t="s">
        <v>16</v>
      </c>
      <c r="H318" s="33" t="s">
        <v>162</v>
      </c>
      <c r="I318" s="1" t="s">
        <v>161</v>
      </c>
      <c r="J318" s="1" t="s">
        <v>166</v>
      </c>
      <c r="K318" s="1" t="s">
        <v>165</v>
      </c>
      <c r="L318" s="1" t="s">
        <v>86</v>
      </c>
      <c r="M318" s="1" t="s">
        <v>164</v>
      </c>
      <c r="N318" s="19">
        <v>0</v>
      </c>
      <c r="O318" s="19"/>
      <c r="P318" s="20"/>
      <c r="Q318" s="19"/>
      <c r="R318" s="19">
        <v>0</v>
      </c>
      <c r="S318" s="19"/>
      <c r="T318" s="20"/>
      <c r="U318" s="19">
        <v>0</v>
      </c>
      <c r="V318" s="131"/>
      <c r="Z318" s="127"/>
      <c r="AA318" s="156"/>
      <c r="AB318" s="32"/>
      <c r="AC318" s="32"/>
      <c r="AD318" s="28"/>
      <c r="AE318" s="28"/>
      <c r="AF318" s="19"/>
      <c r="AG318" s="19"/>
      <c r="AH318" s="20"/>
    </row>
    <row r="319" spans="1:34" ht="85.95" customHeight="1" x14ac:dyDescent="0.3">
      <c r="A319" s="116">
        <v>2023</v>
      </c>
      <c r="B319" s="103" t="s">
        <v>163</v>
      </c>
      <c r="C319" s="103" t="s">
        <v>87</v>
      </c>
      <c r="D319" s="103" t="s">
        <v>87</v>
      </c>
      <c r="E319" s="11">
        <v>45163</v>
      </c>
      <c r="F319" s="1" t="s">
        <v>16</v>
      </c>
      <c r="H319" s="33" t="s">
        <v>162</v>
      </c>
      <c r="I319" s="1" t="s">
        <v>161</v>
      </c>
      <c r="J319" s="1" t="s">
        <v>30</v>
      </c>
      <c r="K319" s="1" t="s">
        <v>160</v>
      </c>
      <c r="L319" s="1" t="s">
        <v>86</v>
      </c>
      <c r="M319" s="1" t="s">
        <v>159</v>
      </c>
      <c r="N319" s="19">
        <v>0</v>
      </c>
      <c r="O319" s="19"/>
      <c r="P319" s="20"/>
      <c r="Q319" s="19"/>
      <c r="R319" s="19">
        <v>0</v>
      </c>
      <c r="S319" s="19"/>
      <c r="T319" s="20"/>
      <c r="U319" s="19">
        <v>0</v>
      </c>
      <c r="V319" s="131"/>
      <c r="Z319" s="127"/>
      <c r="AA319" s="156"/>
      <c r="AB319" s="32"/>
      <c r="AC319" s="32"/>
      <c r="AD319" s="28"/>
      <c r="AE319" s="28"/>
      <c r="AF319" s="19"/>
      <c r="AG319" s="19"/>
      <c r="AH319" s="20"/>
    </row>
    <row r="320" spans="1:34" ht="65.25" customHeight="1" x14ac:dyDescent="0.3">
      <c r="A320" s="116">
        <v>2022</v>
      </c>
      <c r="B320" s="103" t="s">
        <v>111</v>
      </c>
      <c r="C320" s="103" t="s">
        <v>17</v>
      </c>
      <c r="D320" s="103" t="s">
        <v>17</v>
      </c>
      <c r="E320" s="11" t="s">
        <v>158</v>
      </c>
      <c r="F320" s="1" t="s">
        <v>16</v>
      </c>
      <c r="G320" s="1" t="s">
        <v>124</v>
      </c>
      <c r="H320" s="33" t="s">
        <v>110</v>
      </c>
      <c r="I320" s="1" t="s">
        <v>109</v>
      </c>
      <c r="J320" s="1" t="s">
        <v>37</v>
      </c>
      <c r="K320" s="1" t="s">
        <v>157</v>
      </c>
      <c r="L320" s="1" t="s">
        <v>17</v>
      </c>
      <c r="M320" s="1" t="s">
        <v>156</v>
      </c>
      <c r="N320" s="30">
        <v>8000</v>
      </c>
      <c r="O320" s="19"/>
      <c r="P320" s="20"/>
      <c r="Q320" s="19"/>
      <c r="R320" s="19">
        <v>8000</v>
      </c>
      <c r="S320" s="19"/>
      <c r="T320" s="20"/>
      <c r="U320" s="19">
        <v>8000</v>
      </c>
      <c r="V320" s="131"/>
      <c r="Z320" s="155"/>
      <c r="AA320" s="156"/>
      <c r="AB320" s="32"/>
      <c r="AC320" s="32"/>
      <c r="AD320" s="28"/>
      <c r="AE320" s="28"/>
      <c r="AF320" s="19"/>
      <c r="AG320" s="19"/>
      <c r="AH320" s="20"/>
    </row>
    <row r="321" spans="1:34" ht="87" customHeight="1" x14ac:dyDescent="0.3">
      <c r="A321" s="116">
        <v>2022</v>
      </c>
      <c r="B321" s="103" t="s">
        <v>111</v>
      </c>
      <c r="C321" s="103" t="s">
        <v>17</v>
      </c>
      <c r="D321" s="103" t="s">
        <v>17</v>
      </c>
      <c r="E321" s="11">
        <v>44886</v>
      </c>
      <c r="F321" s="1" t="s">
        <v>16</v>
      </c>
      <c r="G321" s="1" t="s">
        <v>124</v>
      </c>
      <c r="H321" s="33" t="s">
        <v>110</v>
      </c>
      <c r="I321" s="1" t="s">
        <v>109</v>
      </c>
      <c r="J321" s="1" t="s">
        <v>117</v>
      </c>
      <c r="K321" s="1" t="s">
        <v>155</v>
      </c>
      <c r="L321" s="1" t="s">
        <v>17</v>
      </c>
      <c r="M321" s="36" t="s">
        <v>154</v>
      </c>
      <c r="N321" s="19">
        <v>1331127</v>
      </c>
      <c r="O321" s="19"/>
      <c r="P321" s="20"/>
      <c r="Q321" s="19"/>
      <c r="R321" s="19">
        <v>1331127</v>
      </c>
      <c r="S321" s="19"/>
      <c r="T321" s="20"/>
      <c r="U321" s="19">
        <v>1331127</v>
      </c>
      <c r="V321" s="131"/>
      <c r="Z321" s="155"/>
      <c r="AA321" s="156"/>
      <c r="AB321" s="32"/>
      <c r="AC321" s="32"/>
      <c r="AD321" s="28"/>
      <c r="AE321" s="28"/>
      <c r="AF321" s="19"/>
      <c r="AG321" s="19"/>
      <c r="AH321" s="20"/>
    </row>
    <row r="322" spans="1:34" ht="107.4" customHeight="1" x14ac:dyDescent="0.3">
      <c r="A322" s="116">
        <v>2022</v>
      </c>
      <c r="B322" s="103" t="s">
        <v>111</v>
      </c>
      <c r="C322" s="103" t="s">
        <v>17</v>
      </c>
      <c r="D322" s="103" t="s">
        <v>17</v>
      </c>
      <c r="E322" s="11">
        <v>44886</v>
      </c>
      <c r="F322" s="1" t="s">
        <v>16</v>
      </c>
      <c r="G322" s="1" t="s">
        <v>124</v>
      </c>
      <c r="H322" s="33" t="s">
        <v>110</v>
      </c>
      <c r="I322" s="1" t="s">
        <v>109</v>
      </c>
      <c r="J322" s="1" t="s">
        <v>30</v>
      </c>
      <c r="K322" s="1" t="s">
        <v>153</v>
      </c>
      <c r="L322" s="1" t="s">
        <v>17</v>
      </c>
      <c r="M322" s="1" t="s">
        <v>152</v>
      </c>
      <c r="N322" s="19">
        <v>0</v>
      </c>
      <c r="O322" s="19"/>
      <c r="P322" s="20"/>
      <c r="Q322" s="19"/>
      <c r="R322" s="19">
        <v>0</v>
      </c>
      <c r="S322" s="19"/>
      <c r="T322" s="20"/>
      <c r="U322" s="19"/>
      <c r="V322" s="131"/>
      <c r="Z322" s="155"/>
      <c r="AA322" s="156"/>
      <c r="AB322" s="32"/>
      <c r="AC322" s="32"/>
      <c r="AD322" s="28"/>
      <c r="AE322" s="28"/>
      <c r="AF322" s="19"/>
      <c r="AG322" s="19"/>
      <c r="AH322" s="20"/>
    </row>
    <row r="323" spans="1:34" ht="65.25" customHeight="1" x14ac:dyDescent="0.3">
      <c r="A323" s="116">
        <v>2022</v>
      </c>
      <c r="B323" s="103" t="s">
        <v>111</v>
      </c>
      <c r="C323" s="103" t="s">
        <v>17</v>
      </c>
      <c r="D323" s="103" t="s">
        <v>17</v>
      </c>
      <c r="E323" s="11">
        <v>44886</v>
      </c>
      <c r="F323" s="1" t="s">
        <v>16</v>
      </c>
      <c r="G323" s="1">
        <v>10</v>
      </c>
      <c r="H323" s="33" t="s">
        <v>110</v>
      </c>
      <c r="I323" s="1" t="s">
        <v>109</v>
      </c>
      <c r="J323" s="1" t="s">
        <v>66</v>
      </c>
      <c r="K323" s="1" t="s">
        <v>151</v>
      </c>
      <c r="L323" s="1" t="s">
        <v>150</v>
      </c>
      <c r="M323" s="1" t="s">
        <v>145</v>
      </c>
      <c r="N323" s="19">
        <v>18891</v>
      </c>
      <c r="O323" s="19"/>
      <c r="P323" s="20"/>
      <c r="Q323" s="19"/>
      <c r="R323" s="19">
        <v>18891</v>
      </c>
      <c r="S323" s="19"/>
      <c r="T323" s="20"/>
      <c r="U323" s="19">
        <v>18891</v>
      </c>
      <c r="V323" s="131"/>
      <c r="Z323" s="155"/>
      <c r="AA323" s="156"/>
      <c r="AB323" s="32"/>
      <c r="AC323" s="32"/>
      <c r="AD323" s="28"/>
      <c r="AE323" s="28"/>
      <c r="AF323" s="19"/>
      <c r="AG323" s="19"/>
      <c r="AH323" s="20"/>
    </row>
    <row r="324" spans="1:34" ht="94.2" customHeight="1" x14ac:dyDescent="0.3">
      <c r="A324" s="116">
        <v>2022</v>
      </c>
      <c r="B324" s="103" t="s">
        <v>111</v>
      </c>
      <c r="C324" s="103" t="s">
        <v>17</v>
      </c>
      <c r="D324" s="103" t="s">
        <v>17</v>
      </c>
      <c r="E324" s="11">
        <v>44886</v>
      </c>
      <c r="F324" s="1" t="s">
        <v>16</v>
      </c>
      <c r="G324" s="1">
        <v>10</v>
      </c>
      <c r="H324" s="33" t="s">
        <v>110</v>
      </c>
      <c r="I324" s="1" t="s">
        <v>109</v>
      </c>
      <c r="J324" s="1" t="s">
        <v>66</v>
      </c>
      <c r="K324" s="1" t="s">
        <v>149</v>
      </c>
      <c r="L324" s="1" t="s">
        <v>148</v>
      </c>
      <c r="M324" s="1" t="s">
        <v>145</v>
      </c>
      <c r="N324" s="19">
        <v>15661</v>
      </c>
      <c r="O324" s="19"/>
      <c r="P324" s="20"/>
      <c r="Q324" s="19"/>
      <c r="R324" s="19">
        <v>15661</v>
      </c>
      <c r="S324" s="19"/>
      <c r="T324" s="20"/>
      <c r="U324" s="19">
        <v>15661</v>
      </c>
      <c r="V324" s="131"/>
      <c r="Z324" s="155"/>
      <c r="AA324" s="156"/>
      <c r="AB324" s="32"/>
      <c r="AC324" s="32"/>
      <c r="AD324" s="28"/>
      <c r="AE324" s="28"/>
      <c r="AF324" s="19"/>
      <c r="AG324" s="19"/>
      <c r="AH324" s="20"/>
    </row>
    <row r="325" spans="1:34" ht="65.25" customHeight="1" x14ac:dyDescent="0.3">
      <c r="A325" s="116">
        <v>2022</v>
      </c>
      <c r="B325" s="103" t="s">
        <v>111</v>
      </c>
      <c r="C325" s="103" t="s">
        <v>17</v>
      </c>
      <c r="D325" s="103" t="s">
        <v>17</v>
      </c>
      <c r="E325" s="11">
        <v>44886</v>
      </c>
      <c r="F325" s="1" t="s">
        <v>16</v>
      </c>
      <c r="G325" s="1">
        <v>10</v>
      </c>
      <c r="H325" s="33" t="s">
        <v>110</v>
      </c>
      <c r="I325" s="1" t="s">
        <v>109</v>
      </c>
      <c r="J325" s="1" t="s">
        <v>66</v>
      </c>
      <c r="K325" s="1" t="s">
        <v>147</v>
      </c>
      <c r="L325" s="1" t="s">
        <v>146</v>
      </c>
      <c r="M325" s="1" t="s">
        <v>145</v>
      </c>
      <c r="N325" s="19">
        <v>20582</v>
      </c>
      <c r="O325" s="19"/>
      <c r="P325" s="20"/>
      <c r="Q325" s="19"/>
      <c r="R325" s="19">
        <v>20582</v>
      </c>
      <c r="S325" s="19"/>
      <c r="T325" s="20"/>
      <c r="U325" s="19">
        <v>20582</v>
      </c>
      <c r="V325" s="131"/>
      <c r="Z325" s="155"/>
      <c r="AA325" s="156"/>
      <c r="AB325" s="32"/>
      <c r="AC325" s="32"/>
      <c r="AD325" s="28"/>
      <c r="AE325" s="28"/>
      <c r="AF325" s="19"/>
      <c r="AG325" s="19"/>
      <c r="AH325" s="20"/>
    </row>
    <row r="326" spans="1:34" ht="65.25" customHeight="1" x14ac:dyDescent="0.3">
      <c r="A326" s="116">
        <v>2022</v>
      </c>
      <c r="B326" s="103" t="s">
        <v>111</v>
      </c>
      <c r="C326" s="103" t="s">
        <v>17</v>
      </c>
      <c r="D326" s="103" t="s">
        <v>17</v>
      </c>
      <c r="E326" s="11">
        <v>44886</v>
      </c>
      <c r="F326" s="1" t="s">
        <v>16</v>
      </c>
      <c r="G326" s="1">
        <v>10</v>
      </c>
      <c r="H326" s="33" t="s">
        <v>110</v>
      </c>
      <c r="I326" s="1" t="s">
        <v>109</v>
      </c>
      <c r="J326" s="1" t="s">
        <v>22</v>
      </c>
      <c r="K326" s="1" t="s">
        <v>144</v>
      </c>
      <c r="L326" s="1" t="s">
        <v>143</v>
      </c>
      <c r="M326" s="1" t="s">
        <v>142</v>
      </c>
      <c r="N326" s="19">
        <v>99220</v>
      </c>
      <c r="O326" s="19"/>
      <c r="P326" s="20"/>
      <c r="Q326" s="19"/>
      <c r="R326" s="19">
        <v>99220</v>
      </c>
      <c r="S326" s="19"/>
      <c r="T326" s="20"/>
      <c r="U326" s="19">
        <v>99220</v>
      </c>
      <c r="V326" s="131"/>
      <c r="Z326" s="155"/>
      <c r="AA326" s="156"/>
      <c r="AB326" s="32"/>
      <c r="AC326" s="32"/>
      <c r="AD326" s="28"/>
      <c r="AE326" s="28"/>
      <c r="AF326" s="19"/>
      <c r="AG326" s="19"/>
      <c r="AH326" s="20"/>
    </row>
    <row r="327" spans="1:34" ht="65.25" customHeight="1" x14ac:dyDescent="0.3">
      <c r="A327" s="116">
        <v>2022</v>
      </c>
      <c r="B327" s="103" t="s">
        <v>111</v>
      </c>
      <c r="C327" s="103" t="s">
        <v>17</v>
      </c>
      <c r="D327" s="103" t="s">
        <v>17</v>
      </c>
      <c r="E327" s="11">
        <v>44886</v>
      </c>
      <c r="F327" s="1" t="s">
        <v>16</v>
      </c>
      <c r="G327" s="1">
        <v>10</v>
      </c>
      <c r="H327" s="33" t="s">
        <v>110</v>
      </c>
      <c r="I327" s="1" t="s">
        <v>109</v>
      </c>
      <c r="J327" s="1" t="s">
        <v>141</v>
      </c>
      <c r="K327" s="1" t="s">
        <v>140</v>
      </c>
      <c r="L327" s="1" t="s">
        <v>139</v>
      </c>
      <c r="M327" s="1" t="s">
        <v>135</v>
      </c>
      <c r="N327" s="19">
        <v>34560</v>
      </c>
      <c r="O327" s="19"/>
      <c r="P327" s="19"/>
      <c r="Q327" s="19"/>
      <c r="R327" s="19">
        <v>34560</v>
      </c>
      <c r="S327" s="19"/>
      <c r="T327" s="19"/>
      <c r="U327" s="19">
        <v>34560</v>
      </c>
      <c r="V327" s="131"/>
      <c r="Z327" s="155"/>
      <c r="AA327" s="156"/>
      <c r="AB327" s="32"/>
      <c r="AC327" s="32"/>
      <c r="AD327" s="28"/>
      <c r="AE327" s="28"/>
      <c r="AF327" s="19"/>
      <c r="AG327" s="19"/>
      <c r="AH327" s="20"/>
    </row>
    <row r="328" spans="1:34" ht="65.25" customHeight="1" x14ac:dyDescent="0.3">
      <c r="A328" s="116">
        <v>2022</v>
      </c>
      <c r="B328" s="103" t="s">
        <v>111</v>
      </c>
      <c r="C328" s="103" t="s">
        <v>17</v>
      </c>
      <c r="D328" s="103" t="s">
        <v>17</v>
      </c>
      <c r="E328" s="11">
        <v>44886</v>
      </c>
      <c r="F328" s="1" t="s">
        <v>16</v>
      </c>
      <c r="G328" s="1">
        <v>10</v>
      </c>
      <c r="H328" s="33" t="s">
        <v>110</v>
      </c>
      <c r="I328" s="1" t="s">
        <v>109</v>
      </c>
      <c r="J328" s="1" t="s">
        <v>138</v>
      </c>
      <c r="K328" s="1" t="s">
        <v>137</v>
      </c>
      <c r="L328" s="1" t="s">
        <v>136</v>
      </c>
      <c r="M328" s="1" t="s">
        <v>135</v>
      </c>
      <c r="N328" s="19">
        <v>14520</v>
      </c>
      <c r="O328" s="19"/>
      <c r="P328" s="19"/>
      <c r="Q328" s="19"/>
      <c r="R328" s="19">
        <v>14520</v>
      </c>
      <c r="S328" s="19"/>
      <c r="T328" s="19"/>
      <c r="U328" s="19">
        <v>14520</v>
      </c>
      <c r="V328" s="131"/>
      <c r="Z328" s="155"/>
      <c r="AA328" s="156"/>
      <c r="AB328" s="32"/>
      <c r="AC328" s="32"/>
      <c r="AD328" s="28"/>
      <c r="AE328" s="28"/>
      <c r="AF328" s="19"/>
      <c r="AG328" s="19"/>
      <c r="AH328" s="20"/>
    </row>
    <row r="329" spans="1:34" ht="87" customHeight="1" x14ac:dyDescent="0.3">
      <c r="A329" s="116">
        <v>2022</v>
      </c>
      <c r="B329" s="103" t="s">
        <v>111</v>
      </c>
      <c r="C329" s="103" t="s">
        <v>17</v>
      </c>
      <c r="D329" s="103" t="s">
        <v>17</v>
      </c>
      <c r="E329" s="11">
        <v>44886</v>
      </c>
      <c r="F329" s="1" t="s">
        <v>16</v>
      </c>
      <c r="G329" s="1">
        <v>10</v>
      </c>
      <c r="H329" s="33" t="s">
        <v>110</v>
      </c>
      <c r="I329" s="1" t="s">
        <v>109</v>
      </c>
      <c r="J329" s="1" t="s">
        <v>134</v>
      </c>
      <c r="K329" s="1" t="s">
        <v>133</v>
      </c>
      <c r="L329" s="1" t="s">
        <v>132</v>
      </c>
      <c r="M329" s="1" t="s">
        <v>131</v>
      </c>
      <c r="N329" s="19">
        <v>162500</v>
      </c>
      <c r="O329" s="19"/>
      <c r="P329" s="19"/>
      <c r="Q329" s="19"/>
      <c r="R329" s="19">
        <v>162500</v>
      </c>
      <c r="S329" s="19"/>
      <c r="T329" s="19"/>
      <c r="U329" s="19">
        <v>162500</v>
      </c>
      <c r="V329" s="131"/>
      <c r="Z329" s="155"/>
      <c r="AA329" s="156"/>
      <c r="AB329" s="32"/>
      <c r="AC329" s="32"/>
      <c r="AD329" s="28"/>
      <c r="AE329" s="28"/>
      <c r="AF329" s="19"/>
      <c r="AG329" s="19"/>
      <c r="AH329" s="20"/>
    </row>
    <row r="330" spans="1:34" ht="87" customHeight="1" x14ac:dyDescent="0.3">
      <c r="A330" s="116">
        <v>2022</v>
      </c>
      <c r="B330" s="103" t="s">
        <v>111</v>
      </c>
      <c r="C330" s="103" t="s">
        <v>17</v>
      </c>
      <c r="D330" s="103" t="s">
        <v>17</v>
      </c>
      <c r="E330" s="11">
        <v>44886</v>
      </c>
      <c r="F330" s="1" t="s">
        <v>16</v>
      </c>
      <c r="G330" s="1" t="s">
        <v>124</v>
      </c>
      <c r="H330" s="33" t="s">
        <v>110</v>
      </c>
      <c r="I330" s="1" t="s">
        <v>109</v>
      </c>
      <c r="J330" s="1" t="s">
        <v>77</v>
      </c>
      <c r="K330" s="1" t="s">
        <v>130</v>
      </c>
      <c r="L330" s="1" t="s">
        <v>129</v>
      </c>
      <c r="M330" s="1" t="s">
        <v>128</v>
      </c>
      <c r="N330" s="19">
        <v>0</v>
      </c>
      <c r="O330" s="19"/>
      <c r="P330" s="19"/>
      <c r="Q330" s="19"/>
      <c r="R330" s="19">
        <v>0</v>
      </c>
      <c r="S330" s="19"/>
      <c r="T330" s="19"/>
      <c r="U330" s="19">
        <v>0</v>
      </c>
      <c r="V330" s="131"/>
      <c r="Z330" s="155"/>
      <c r="AA330" s="156"/>
      <c r="AB330" s="32"/>
      <c r="AC330" s="32"/>
      <c r="AD330" s="28"/>
      <c r="AE330" s="28"/>
      <c r="AF330" s="19"/>
      <c r="AG330" s="19"/>
      <c r="AH330" s="20"/>
    </row>
    <row r="331" spans="1:34" ht="87" customHeight="1" x14ac:dyDescent="0.3">
      <c r="A331" s="116">
        <v>2022</v>
      </c>
      <c r="B331" s="103" t="s">
        <v>111</v>
      </c>
      <c r="C331" s="103" t="s">
        <v>17</v>
      </c>
      <c r="D331" s="103" t="s">
        <v>17</v>
      </c>
      <c r="E331" s="11">
        <v>44886</v>
      </c>
      <c r="F331" s="1" t="s">
        <v>16</v>
      </c>
      <c r="G331" s="1" t="s">
        <v>124</v>
      </c>
      <c r="H331" s="33" t="s">
        <v>110</v>
      </c>
      <c r="I331" s="1" t="s">
        <v>109</v>
      </c>
      <c r="J331" s="1" t="s">
        <v>127</v>
      </c>
      <c r="K331" s="1" t="s">
        <v>126</v>
      </c>
      <c r="L331" s="1" t="s">
        <v>10</v>
      </c>
      <c r="M331" s="1" t="s">
        <v>125</v>
      </c>
      <c r="N331" s="19">
        <v>0</v>
      </c>
      <c r="O331" s="19"/>
      <c r="P331" s="19"/>
      <c r="Q331" s="19"/>
      <c r="R331" s="19">
        <v>0</v>
      </c>
      <c r="S331" s="19"/>
      <c r="T331" s="19"/>
      <c r="U331" s="19"/>
      <c r="V331" s="131"/>
      <c r="Z331" s="155"/>
      <c r="AA331" s="156"/>
      <c r="AB331" s="32"/>
      <c r="AC331" s="32"/>
      <c r="AD331" s="28"/>
      <c r="AE331" s="28"/>
      <c r="AF331" s="19"/>
      <c r="AG331" s="19"/>
      <c r="AH331" s="20"/>
    </row>
    <row r="332" spans="1:34" ht="87" customHeight="1" x14ac:dyDescent="0.3">
      <c r="A332" s="116">
        <v>2022</v>
      </c>
      <c r="B332" s="103" t="s">
        <v>111</v>
      </c>
      <c r="C332" s="103" t="s">
        <v>17</v>
      </c>
      <c r="D332" s="103" t="s">
        <v>17</v>
      </c>
      <c r="E332" s="11">
        <v>44886</v>
      </c>
      <c r="F332" s="1" t="s">
        <v>16</v>
      </c>
      <c r="G332" s="1" t="s">
        <v>124</v>
      </c>
      <c r="H332" s="33" t="s">
        <v>110</v>
      </c>
      <c r="I332" s="1" t="s">
        <v>109</v>
      </c>
      <c r="J332" s="1" t="s">
        <v>123</v>
      </c>
      <c r="K332" s="1" t="s">
        <v>122</v>
      </c>
      <c r="L332" s="1" t="s">
        <v>10</v>
      </c>
      <c r="M332" s="1" t="s">
        <v>121</v>
      </c>
      <c r="N332" s="19">
        <v>0</v>
      </c>
      <c r="O332" s="19"/>
      <c r="P332" s="19"/>
      <c r="Q332" s="19"/>
      <c r="R332" s="19">
        <v>0</v>
      </c>
      <c r="S332" s="19"/>
      <c r="T332" s="19"/>
      <c r="U332" s="19"/>
      <c r="V332" s="131"/>
      <c r="Z332" s="155"/>
      <c r="AA332" s="156"/>
      <c r="AB332" s="32"/>
      <c r="AC332" s="32"/>
      <c r="AD332" s="28"/>
      <c r="AE332" s="28"/>
      <c r="AF332" s="19"/>
      <c r="AG332" s="19"/>
      <c r="AH332" s="20"/>
    </row>
    <row r="333" spans="1:34" ht="87" customHeight="1" x14ac:dyDescent="0.3">
      <c r="A333" s="116">
        <v>2022</v>
      </c>
      <c r="B333" s="103" t="s">
        <v>111</v>
      </c>
      <c r="C333" s="103" t="s">
        <v>17</v>
      </c>
      <c r="D333" s="103" t="s">
        <v>17</v>
      </c>
      <c r="E333" s="11">
        <v>44886</v>
      </c>
      <c r="F333" s="1" t="s">
        <v>16</v>
      </c>
      <c r="G333" s="1">
        <v>10</v>
      </c>
      <c r="H333" s="33" t="s">
        <v>110</v>
      </c>
      <c r="I333" s="1" t="s">
        <v>109</v>
      </c>
      <c r="J333" s="1" t="s">
        <v>117</v>
      </c>
      <c r="K333" s="1" t="s">
        <v>120</v>
      </c>
      <c r="L333" s="1" t="s">
        <v>17</v>
      </c>
      <c r="M333" s="1" t="s">
        <v>115</v>
      </c>
      <c r="N333" s="19">
        <v>14701</v>
      </c>
      <c r="O333" s="19"/>
      <c r="P333" s="19"/>
      <c r="Q333" s="19"/>
      <c r="R333" s="19">
        <v>14701</v>
      </c>
      <c r="S333" s="19"/>
      <c r="T333" s="19"/>
      <c r="U333" s="19">
        <v>14701</v>
      </c>
      <c r="V333" s="131"/>
      <c r="Z333" s="155"/>
      <c r="AA333" s="156"/>
      <c r="AB333" s="32"/>
      <c r="AC333" s="32"/>
      <c r="AD333" s="28"/>
      <c r="AE333" s="28"/>
      <c r="AF333" s="19"/>
      <c r="AG333" s="19"/>
      <c r="AH333" s="20"/>
    </row>
    <row r="334" spans="1:34" ht="87" customHeight="1" x14ac:dyDescent="0.3">
      <c r="A334" s="116">
        <v>2022</v>
      </c>
      <c r="B334" s="103" t="s">
        <v>111</v>
      </c>
      <c r="C334" s="103" t="s">
        <v>17</v>
      </c>
      <c r="D334" s="103" t="s">
        <v>17</v>
      </c>
      <c r="E334" s="11">
        <v>44886</v>
      </c>
      <c r="F334" s="1" t="s">
        <v>16</v>
      </c>
      <c r="G334" s="1">
        <v>10</v>
      </c>
      <c r="H334" s="33" t="s">
        <v>110</v>
      </c>
      <c r="I334" s="1" t="s">
        <v>109</v>
      </c>
      <c r="J334" s="1" t="s">
        <v>119</v>
      </c>
      <c r="K334" s="1" t="s">
        <v>118</v>
      </c>
      <c r="L334" s="1" t="s">
        <v>17</v>
      </c>
      <c r="M334" s="1" t="s">
        <v>115</v>
      </c>
      <c r="N334" s="19">
        <v>272271</v>
      </c>
      <c r="O334" s="19"/>
      <c r="P334" s="19"/>
      <c r="Q334" s="19"/>
      <c r="R334" s="19">
        <v>272271</v>
      </c>
      <c r="S334" s="19"/>
      <c r="T334" s="19"/>
      <c r="U334" s="19">
        <v>272271</v>
      </c>
      <c r="V334" s="131"/>
      <c r="Z334" s="155"/>
      <c r="AA334" s="156"/>
      <c r="AB334" s="32"/>
      <c r="AC334" s="32"/>
      <c r="AD334" s="28"/>
      <c r="AE334" s="28"/>
      <c r="AF334" s="19"/>
      <c r="AG334" s="19"/>
      <c r="AH334" s="20"/>
    </row>
    <row r="335" spans="1:34" ht="87" customHeight="1" x14ac:dyDescent="0.3">
      <c r="A335" s="116">
        <v>2022</v>
      </c>
      <c r="B335" s="103" t="s">
        <v>111</v>
      </c>
      <c r="C335" s="103" t="s">
        <v>17</v>
      </c>
      <c r="D335" s="103" t="s">
        <v>17</v>
      </c>
      <c r="E335" s="11">
        <v>44886</v>
      </c>
      <c r="F335" s="1" t="s">
        <v>16</v>
      </c>
      <c r="G335" s="1">
        <v>10</v>
      </c>
      <c r="H335" s="33" t="s">
        <v>110</v>
      </c>
      <c r="I335" s="1" t="s">
        <v>109</v>
      </c>
      <c r="J335" s="1" t="s">
        <v>117</v>
      </c>
      <c r="K335" s="1" t="s">
        <v>116</v>
      </c>
      <c r="L335" s="1" t="s">
        <v>17</v>
      </c>
      <c r="M335" s="1" t="s">
        <v>115</v>
      </c>
      <c r="N335" s="19">
        <v>81992</v>
      </c>
      <c r="O335" s="19"/>
      <c r="P335" s="19"/>
      <c r="Q335" s="19"/>
      <c r="R335" s="19">
        <v>81992</v>
      </c>
      <c r="S335" s="19"/>
      <c r="T335" s="19"/>
      <c r="U335" s="19">
        <v>81992</v>
      </c>
      <c r="V335" s="131"/>
      <c r="Z335" s="155"/>
      <c r="AA335" s="156"/>
      <c r="AB335" s="32"/>
      <c r="AC335" s="32"/>
      <c r="AD335" s="28"/>
      <c r="AE335" s="28"/>
      <c r="AF335" s="19"/>
      <c r="AG335" s="19"/>
      <c r="AH335" s="20"/>
    </row>
    <row r="336" spans="1:34" ht="87" customHeight="1" x14ac:dyDescent="0.3">
      <c r="A336" s="116">
        <v>2022</v>
      </c>
      <c r="B336" s="103" t="s">
        <v>111</v>
      </c>
      <c r="C336" s="103" t="s">
        <v>17</v>
      </c>
      <c r="D336" s="103" t="s">
        <v>17</v>
      </c>
      <c r="E336" s="11">
        <v>44886</v>
      </c>
      <c r="F336" s="1" t="s">
        <v>16</v>
      </c>
      <c r="G336" s="1">
        <v>10</v>
      </c>
      <c r="H336" s="33" t="s">
        <v>110</v>
      </c>
      <c r="I336" s="1" t="s">
        <v>109</v>
      </c>
      <c r="J336" s="1" t="s">
        <v>114</v>
      </c>
      <c r="K336" s="1" t="s">
        <v>113</v>
      </c>
      <c r="L336" s="1" t="s">
        <v>17</v>
      </c>
      <c r="M336" s="1" t="s">
        <v>112</v>
      </c>
      <c r="N336" s="19">
        <v>238744</v>
      </c>
      <c r="O336" s="19"/>
      <c r="P336" s="19"/>
      <c r="Q336" s="19"/>
      <c r="R336" s="19">
        <v>238744</v>
      </c>
      <c r="S336" s="19"/>
      <c r="T336" s="19"/>
      <c r="U336" s="19">
        <v>238744</v>
      </c>
      <c r="V336" s="131"/>
      <c r="Z336" s="155"/>
      <c r="AA336" s="156"/>
      <c r="AB336" s="32"/>
      <c r="AC336" s="32"/>
      <c r="AD336" s="28"/>
      <c r="AE336" s="28"/>
      <c r="AF336" s="19"/>
      <c r="AG336" s="19"/>
      <c r="AH336" s="20"/>
    </row>
    <row r="337" spans="1:34" ht="87" customHeight="1" x14ac:dyDescent="0.3">
      <c r="A337" s="116">
        <v>2022</v>
      </c>
      <c r="B337" s="103" t="s">
        <v>111</v>
      </c>
      <c r="C337" s="103" t="s">
        <v>17</v>
      </c>
      <c r="D337" s="103" t="s">
        <v>17</v>
      </c>
      <c r="E337" s="11">
        <v>44886</v>
      </c>
      <c r="F337" s="1" t="s">
        <v>16</v>
      </c>
      <c r="H337" s="33" t="s">
        <v>110</v>
      </c>
      <c r="I337" s="1" t="s">
        <v>109</v>
      </c>
      <c r="J337" s="1" t="s">
        <v>101</v>
      </c>
      <c r="K337" s="1" t="s">
        <v>108</v>
      </c>
      <c r="L337" s="1" t="s">
        <v>17</v>
      </c>
      <c r="M337" s="1" t="s">
        <v>107</v>
      </c>
      <c r="N337" s="19">
        <v>1500</v>
      </c>
      <c r="O337" s="19"/>
      <c r="P337" s="19"/>
      <c r="Q337" s="19"/>
      <c r="R337" s="19">
        <v>1500</v>
      </c>
      <c r="S337" s="19"/>
      <c r="T337" s="19"/>
      <c r="U337" s="19">
        <v>1500</v>
      </c>
      <c r="V337" s="131"/>
      <c r="Z337" s="155"/>
      <c r="AA337" s="156"/>
      <c r="AB337" s="32"/>
      <c r="AC337" s="32"/>
      <c r="AD337" s="28"/>
      <c r="AE337" s="28"/>
      <c r="AF337" s="19"/>
      <c r="AG337" s="19"/>
      <c r="AH337" s="20"/>
    </row>
    <row r="338" spans="1:34" ht="87" customHeight="1" x14ac:dyDescent="0.3">
      <c r="A338" s="116">
        <v>2023</v>
      </c>
      <c r="B338" s="103" t="s">
        <v>96</v>
      </c>
      <c r="C338" s="103" t="s">
        <v>95</v>
      </c>
      <c r="D338" s="103" t="s">
        <v>94</v>
      </c>
      <c r="E338" s="11">
        <v>44958</v>
      </c>
      <c r="F338" s="1" t="s">
        <v>16</v>
      </c>
      <c r="G338" s="1" t="s">
        <v>15</v>
      </c>
      <c r="H338" s="33" t="s">
        <v>93</v>
      </c>
      <c r="I338" s="1" t="s">
        <v>92</v>
      </c>
      <c r="J338" s="1" t="s">
        <v>22</v>
      </c>
      <c r="K338" s="1" t="s">
        <v>106</v>
      </c>
      <c r="L338" s="1" t="s">
        <v>105</v>
      </c>
      <c r="M338" s="1" t="s">
        <v>104</v>
      </c>
      <c r="N338" s="19">
        <v>8700</v>
      </c>
      <c r="O338" s="19"/>
      <c r="P338" s="19"/>
      <c r="Q338" s="19"/>
      <c r="R338" s="19">
        <v>8700</v>
      </c>
      <c r="S338" s="19"/>
      <c r="T338" s="19"/>
      <c r="U338" s="19">
        <v>8700</v>
      </c>
      <c r="V338" s="131"/>
      <c r="Z338" s="155"/>
      <c r="AA338" s="156"/>
      <c r="AB338" s="32"/>
      <c r="AC338" s="32"/>
      <c r="AD338" s="28"/>
      <c r="AE338" s="28"/>
      <c r="AF338" s="19"/>
      <c r="AG338" s="19"/>
      <c r="AH338" s="20"/>
    </row>
    <row r="339" spans="1:34" ht="87" customHeight="1" x14ac:dyDescent="0.3">
      <c r="A339" s="116">
        <v>2023</v>
      </c>
      <c r="B339" s="103" t="s">
        <v>96</v>
      </c>
      <c r="C339" s="103" t="s">
        <v>95</v>
      </c>
      <c r="D339" s="103" t="s">
        <v>94</v>
      </c>
      <c r="E339" s="11">
        <v>44958</v>
      </c>
      <c r="F339" s="1" t="s">
        <v>16</v>
      </c>
      <c r="G339" s="1" t="s">
        <v>15</v>
      </c>
      <c r="H339" s="33" t="s">
        <v>93</v>
      </c>
      <c r="I339" s="1" t="s">
        <v>92</v>
      </c>
      <c r="J339" s="1" t="s">
        <v>30</v>
      </c>
      <c r="K339" s="1" t="s">
        <v>103</v>
      </c>
      <c r="L339" s="1" t="s">
        <v>10</v>
      </c>
      <c r="M339" s="1" t="s">
        <v>102</v>
      </c>
      <c r="N339" s="19">
        <v>0</v>
      </c>
      <c r="O339" s="19"/>
      <c r="P339" s="19"/>
      <c r="Q339" s="19"/>
      <c r="R339" s="19">
        <v>0</v>
      </c>
      <c r="S339" s="19"/>
      <c r="T339" s="19"/>
      <c r="U339" s="19"/>
      <c r="V339" s="131"/>
      <c r="Z339" s="155"/>
      <c r="AA339" s="156"/>
      <c r="AB339" s="32"/>
      <c r="AC339" s="32"/>
      <c r="AD339" s="28"/>
      <c r="AE339" s="28"/>
      <c r="AF339" s="19"/>
      <c r="AG339" s="19"/>
      <c r="AH339" s="20"/>
    </row>
    <row r="340" spans="1:34" ht="87" customHeight="1" x14ac:dyDescent="0.3">
      <c r="A340" s="116">
        <v>2023</v>
      </c>
      <c r="B340" s="103" t="s">
        <v>96</v>
      </c>
      <c r="C340" s="103" t="s">
        <v>95</v>
      </c>
      <c r="D340" s="103" t="s">
        <v>94</v>
      </c>
      <c r="E340" s="11">
        <v>44958</v>
      </c>
      <c r="F340" s="1" t="s">
        <v>16</v>
      </c>
      <c r="G340" s="1" t="s">
        <v>15</v>
      </c>
      <c r="H340" s="33" t="s">
        <v>93</v>
      </c>
      <c r="I340" s="1" t="s">
        <v>92</v>
      </c>
      <c r="J340" s="1" t="s">
        <v>101</v>
      </c>
      <c r="K340" s="1" t="s">
        <v>100</v>
      </c>
      <c r="L340" s="1" t="s">
        <v>97</v>
      </c>
      <c r="M340" s="1" t="s">
        <v>99</v>
      </c>
      <c r="N340" s="19">
        <v>0</v>
      </c>
      <c r="O340" s="19"/>
      <c r="P340" s="19"/>
      <c r="Q340" s="19"/>
      <c r="R340" s="19">
        <v>0</v>
      </c>
      <c r="S340" s="19"/>
      <c r="T340" s="19"/>
      <c r="U340" s="19"/>
      <c r="V340" s="131"/>
      <c r="Z340" s="155"/>
      <c r="AA340" s="156"/>
      <c r="AB340" s="32"/>
      <c r="AC340" s="32"/>
      <c r="AD340" s="28"/>
      <c r="AE340" s="28"/>
      <c r="AF340" s="19"/>
      <c r="AG340" s="19"/>
      <c r="AH340" s="20"/>
    </row>
    <row r="341" spans="1:34" ht="87" customHeight="1" x14ac:dyDescent="0.3">
      <c r="A341" s="116">
        <v>2024</v>
      </c>
      <c r="B341" s="103" t="s">
        <v>96</v>
      </c>
      <c r="C341" s="103" t="s">
        <v>95</v>
      </c>
      <c r="D341" s="103" t="s">
        <v>94</v>
      </c>
      <c r="E341" s="11">
        <v>44958</v>
      </c>
      <c r="F341" s="1" t="s">
        <v>16</v>
      </c>
      <c r="G341" s="1" t="s">
        <v>15</v>
      </c>
      <c r="H341" s="33" t="s">
        <v>93</v>
      </c>
      <c r="I341" s="1" t="s">
        <v>92</v>
      </c>
      <c r="J341" s="1" t="s">
        <v>37</v>
      </c>
      <c r="K341" s="1" t="s">
        <v>98</v>
      </c>
      <c r="L341" s="1" t="s">
        <v>97</v>
      </c>
      <c r="M341" s="1" t="s">
        <v>70</v>
      </c>
      <c r="N341" s="19">
        <v>250</v>
      </c>
      <c r="O341" s="19"/>
      <c r="P341" s="19"/>
      <c r="Q341" s="19"/>
      <c r="R341" s="19">
        <v>250</v>
      </c>
      <c r="S341" s="19"/>
      <c r="T341" s="19"/>
      <c r="U341" s="19">
        <v>250</v>
      </c>
      <c r="V341" s="131"/>
      <c r="Z341" s="155"/>
      <c r="AA341" s="156"/>
      <c r="AB341" s="32"/>
      <c r="AC341" s="32"/>
      <c r="AD341" s="28"/>
      <c r="AE341" s="28"/>
      <c r="AF341" s="19"/>
      <c r="AG341" s="19"/>
      <c r="AH341" s="20"/>
    </row>
    <row r="342" spans="1:34" ht="87" customHeight="1" x14ac:dyDescent="0.3">
      <c r="A342" s="116">
        <v>2023</v>
      </c>
      <c r="B342" s="103" t="s">
        <v>96</v>
      </c>
      <c r="C342" s="103" t="s">
        <v>95</v>
      </c>
      <c r="D342" s="103" t="s">
        <v>94</v>
      </c>
      <c r="E342" s="11">
        <v>44958</v>
      </c>
      <c r="F342" s="1" t="s">
        <v>16</v>
      </c>
      <c r="G342" s="1" t="s">
        <v>15</v>
      </c>
      <c r="H342" s="33" t="s">
        <v>93</v>
      </c>
      <c r="I342" s="1" t="s">
        <v>92</v>
      </c>
      <c r="J342" s="1" t="s">
        <v>91</v>
      </c>
      <c r="K342" s="1" t="s">
        <v>90</v>
      </c>
      <c r="L342" s="1" t="s">
        <v>10</v>
      </c>
      <c r="M342" s="1" t="s">
        <v>89</v>
      </c>
      <c r="N342" s="19">
        <v>0</v>
      </c>
      <c r="O342" s="19"/>
      <c r="P342" s="19"/>
      <c r="Q342" s="19"/>
      <c r="R342" s="19">
        <v>0</v>
      </c>
      <c r="S342" s="19"/>
      <c r="T342" s="19"/>
      <c r="U342" s="19"/>
      <c r="V342" s="131"/>
      <c r="Z342" s="155"/>
      <c r="AA342" s="156"/>
      <c r="AB342" s="32"/>
      <c r="AC342" s="32"/>
      <c r="AD342" s="28"/>
      <c r="AE342" s="28"/>
      <c r="AF342" s="19"/>
      <c r="AG342" s="19"/>
      <c r="AH342" s="20"/>
    </row>
    <row r="343" spans="1:34" ht="87" customHeight="1" x14ac:dyDescent="0.3">
      <c r="A343" s="116">
        <v>2023</v>
      </c>
      <c r="B343" s="103" t="s">
        <v>88</v>
      </c>
      <c r="C343" s="103" t="s">
        <v>87</v>
      </c>
      <c r="D343" s="103" t="s">
        <v>86</v>
      </c>
      <c r="E343" s="11">
        <v>44963</v>
      </c>
      <c r="F343" s="1">
        <v>106</v>
      </c>
      <c r="G343" s="1" t="s">
        <v>15</v>
      </c>
      <c r="H343" s="33" t="s">
        <v>85</v>
      </c>
      <c r="I343" s="1" t="s">
        <v>84</v>
      </c>
      <c r="J343" s="1" t="s">
        <v>30</v>
      </c>
      <c r="K343" s="1" t="s">
        <v>83</v>
      </c>
      <c r="L343" s="1" t="s">
        <v>82</v>
      </c>
      <c r="M343" s="1" t="s">
        <v>70</v>
      </c>
      <c r="N343" s="19">
        <v>136200</v>
      </c>
      <c r="O343" s="19">
        <v>8680.19</v>
      </c>
      <c r="P343" s="19"/>
      <c r="Q343" s="19"/>
      <c r="R343" s="19">
        <v>144880.19</v>
      </c>
      <c r="S343" s="19">
        <v>144880.19</v>
      </c>
      <c r="T343" s="35">
        <v>45253</v>
      </c>
      <c r="U343" s="19">
        <v>144880.19</v>
      </c>
      <c r="V343" s="126" t="s">
        <v>81</v>
      </c>
      <c r="Z343" s="155"/>
      <c r="AA343" s="156"/>
      <c r="AB343" s="32"/>
      <c r="AC343" s="32"/>
      <c r="AD343" s="28"/>
      <c r="AE343" s="28"/>
      <c r="AF343" s="19">
        <v>144880.19</v>
      </c>
      <c r="AG343" s="19"/>
      <c r="AH343" s="20"/>
    </row>
    <row r="344" spans="1:34" ht="87" customHeight="1" x14ac:dyDescent="0.3">
      <c r="A344" s="116">
        <v>2023</v>
      </c>
      <c r="B344" s="117" t="s">
        <v>75</v>
      </c>
      <c r="C344" s="118" t="s">
        <v>74</v>
      </c>
      <c r="D344" s="117" t="s">
        <v>44</v>
      </c>
      <c r="E344" s="11">
        <v>45084</v>
      </c>
      <c r="F344" s="1">
        <v>106</v>
      </c>
      <c r="G344" s="1" t="s">
        <v>15</v>
      </c>
      <c r="H344" s="33" t="s">
        <v>73</v>
      </c>
      <c r="I344" s="1" t="s">
        <v>72</v>
      </c>
      <c r="J344" s="1" t="s">
        <v>22</v>
      </c>
      <c r="K344" s="1" t="s">
        <v>80</v>
      </c>
      <c r="L344" s="1" t="s">
        <v>79</v>
      </c>
      <c r="M344" s="1" t="s">
        <v>60</v>
      </c>
      <c r="N344" s="19">
        <v>8100</v>
      </c>
      <c r="O344" s="19">
        <v>141.99</v>
      </c>
      <c r="P344" s="19" t="s">
        <v>78</v>
      </c>
      <c r="Q344" s="19"/>
      <c r="R344" s="19">
        <v>8241.99</v>
      </c>
      <c r="S344" s="19"/>
      <c r="T344" s="35"/>
      <c r="U344" s="19">
        <v>8241.99</v>
      </c>
      <c r="V344" s="131"/>
      <c r="Z344" s="127"/>
      <c r="AA344" s="156"/>
      <c r="AB344" s="32"/>
      <c r="AC344" s="32"/>
      <c r="AD344" s="28"/>
      <c r="AE344" s="28"/>
      <c r="AF344" s="19"/>
      <c r="AG344" s="19"/>
      <c r="AH344" s="20"/>
    </row>
    <row r="345" spans="1:34" ht="87" customHeight="1" x14ac:dyDescent="0.3">
      <c r="A345" s="116">
        <v>2023</v>
      </c>
      <c r="B345" s="117" t="s">
        <v>75</v>
      </c>
      <c r="C345" s="118" t="s">
        <v>74</v>
      </c>
      <c r="D345" s="117" t="s">
        <v>44</v>
      </c>
      <c r="E345" s="11">
        <v>45084</v>
      </c>
      <c r="F345" s="1">
        <v>106</v>
      </c>
      <c r="G345" s="1" t="s">
        <v>15</v>
      </c>
      <c r="H345" s="33" t="s">
        <v>73</v>
      </c>
      <c r="I345" s="1" t="s">
        <v>72</v>
      </c>
      <c r="J345" s="1" t="s">
        <v>77</v>
      </c>
      <c r="K345" s="1" t="s">
        <v>76</v>
      </c>
      <c r="M345" s="1" t="s">
        <v>60</v>
      </c>
      <c r="N345" s="19">
        <v>0</v>
      </c>
      <c r="O345" s="19"/>
      <c r="P345" s="19"/>
      <c r="Q345" s="19"/>
      <c r="R345" s="19">
        <v>0</v>
      </c>
      <c r="S345" s="19"/>
      <c r="T345" s="35"/>
      <c r="U345" s="19">
        <v>0</v>
      </c>
      <c r="V345" s="131"/>
      <c r="Z345" s="127"/>
      <c r="AA345" s="156"/>
      <c r="AB345" s="32"/>
      <c r="AC345" s="32"/>
      <c r="AD345" s="28"/>
      <c r="AE345" s="28"/>
      <c r="AF345" s="19"/>
      <c r="AG345" s="19"/>
      <c r="AH345" s="20"/>
    </row>
    <row r="346" spans="1:34" ht="87" customHeight="1" x14ac:dyDescent="0.3">
      <c r="A346" s="116">
        <v>2023</v>
      </c>
      <c r="B346" s="117" t="s">
        <v>75</v>
      </c>
      <c r="C346" s="118" t="s">
        <v>74</v>
      </c>
      <c r="D346" s="117" t="s">
        <v>44</v>
      </c>
      <c r="E346" s="11">
        <v>45084</v>
      </c>
      <c r="F346" s="1">
        <v>106</v>
      </c>
      <c r="G346" s="1" t="s">
        <v>15</v>
      </c>
      <c r="H346" s="33" t="s">
        <v>73</v>
      </c>
      <c r="I346" s="1" t="s">
        <v>72</v>
      </c>
      <c r="J346" s="1" t="s">
        <v>37</v>
      </c>
      <c r="K346" s="1" t="s">
        <v>71</v>
      </c>
      <c r="M346" s="1" t="s">
        <v>70</v>
      </c>
      <c r="N346" s="19">
        <v>100</v>
      </c>
      <c r="O346" s="19"/>
      <c r="P346" s="19"/>
      <c r="Q346" s="19"/>
      <c r="R346" s="19">
        <v>100</v>
      </c>
      <c r="S346" s="19"/>
      <c r="T346" s="35"/>
      <c r="U346" s="19">
        <v>100</v>
      </c>
      <c r="V346" s="131"/>
      <c r="Z346" s="127"/>
      <c r="AA346" s="156"/>
      <c r="AB346" s="32"/>
      <c r="AC346" s="32"/>
      <c r="AD346" s="28"/>
      <c r="AE346" s="28"/>
      <c r="AF346" s="19"/>
      <c r="AG346" s="19"/>
      <c r="AH346" s="20"/>
    </row>
    <row r="347" spans="1:34" ht="87" customHeight="1" x14ac:dyDescent="0.3">
      <c r="A347" s="116">
        <v>2023</v>
      </c>
      <c r="B347" s="118" t="s">
        <v>57</v>
      </c>
      <c r="C347" s="117" t="s">
        <v>56</v>
      </c>
      <c r="D347" s="117" t="s">
        <v>17</v>
      </c>
      <c r="E347" s="11">
        <v>45112</v>
      </c>
      <c r="F347" s="1">
        <v>106</v>
      </c>
      <c r="G347" s="2">
        <v>10</v>
      </c>
      <c r="H347" s="33" t="s">
        <v>55</v>
      </c>
      <c r="I347" s="1" t="s">
        <v>54</v>
      </c>
      <c r="J347" s="1" t="s">
        <v>37</v>
      </c>
      <c r="K347" s="1" t="s">
        <v>71</v>
      </c>
      <c r="M347" s="1" t="s">
        <v>70</v>
      </c>
      <c r="N347" s="19">
        <v>250</v>
      </c>
      <c r="O347" s="19"/>
      <c r="P347" s="19"/>
      <c r="Q347" s="19"/>
      <c r="R347" s="19">
        <v>250</v>
      </c>
      <c r="S347" s="19"/>
      <c r="T347" s="35"/>
      <c r="U347" s="19">
        <v>250</v>
      </c>
      <c r="V347" s="131"/>
      <c r="Z347" s="127"/>
      <c r="AA347" s="156"/>
      <c r="AB347" s="32"/>
      <c r="AC347" s="32"/>
      <c r="AD347" s="28"/>
      <c r="AE347" s="28"/>
      <c r="AF347" s="19"/>
      <c r="AG347" s="19"/>
      <c r="AH347" s="20"/>
    </row>
    <row r="348" spans="1:34" ht="87" customHeight="1" x14ac:dyDescent="0.3">
      <c r="A348" s="116">
        <v>2023</v>
      </c>
      <c r="B348" s="118" t="s">
        <v>57</v>
      </c>
      <c r="C348" s="117" t="s">
        <v>56</v>
      </c>
      <c r="D348" s="117" t="s">
        <v>17</v>
      </c>
      <c r="E348" s="11">
        <v>45112</v>
      </c>
      <c r="F348" s="1">
        <v>106</v>
      </c>
      <c r="G348" s="2">
        <v>10</v>
      </c>
      <c r="H348" s="33" t="s">
        <v>55</v>
      </c>
      <c r="I348" s="1" t="s">
        <v>54</v>
      </c>
      <c r="J348" s="1" t="s">
        <v>22</v>
      </c>
      <c r="K348" s="1" t="s">
        <v>38</v>
      </c>
      <c r="L348" s="1" t="s">
        <v>69</v>
      </c>
      <c r="M348" s="1" t="s">
        <v>60</v>
      </c>
      <c r="N348" s="19">
        <v>20800</v>
      </c>
      <c r="O348" s="19"/>
      <c r="P348" s="19"/>
      <c r="Q348" s="19"/>
      <c r="R348" s="19">
        <v>20800</v>
      </c>
      <c r="S348" s="19"/>
      <c r="T348" s="35"/>
      <c r="U348" s="19">
        <v>20800</v>
      </c>
      <c r="V348" s="131"/>
      <c r="Z348" s="127"/>
      <c r="AA348" s="156"/>
      <c r="AB348" s="32"/>
      <c r="AC348" s="32"/>
      <c r="AD348" s="28"/>
      <c r="AE348" s="28"/>
      <c r="AF348" s="19"/>
      <c r="AG348" s="19"/>
      <c r="AH348" s="20"/>
    </row>
    <row r="349" spans="1:34" ht="87" customHeight="1" x14ac:dyDescent="0.3">
      <c r="A349" s="116">
        <v>2023</v>
      </c>
      <c r="B349" s="118" t="s">
        <v>57</v>
      </c>
      <c r="C349" s="117" t="s">
        <v>56</v>
      </c>
      <c r="D349" s="117" t="s">
        <v>17</v>
      </c>
      <c r="E349" s="11">
        <v>45112</v>
      </c>
      <c r="F349" s="1">
        <v>106</v>
      </c>
      <c r="G349" s="2">
        <v>10</v>
      </c>
      <c r="H349" s="33" t="s">
        <v>55</v>
      </c>
      <c r="I349" s="1" t="s">
        <v>54</v>
      </c>
      <c r="J349" s="1" t="s">
        <v>66</v>
      </c>
      <c r="K349" s="1" t="s">
        <v>68</v>
      </c>
      <c r="L349" s="1" t="s">
        <v>64</v>
      </c>
      <c r="M349" s="1" t="s">
        <v>60</v>
      </c>
      <c r="N349" s="19">
        <v>55948</v>
      </c>
      <c r="O349" s="19"/>
      <c r="P349" s="19"/>
      <c r="Q349" s="19"/>
      <c r="R349" s="19">
        <v>55948</v>
      </c>
      <c r="S349" s="19"/>
      <c r="T349" s="35"/>
      <c r="U349" s="19">
        <v>55948</v>
      </c>
      <c r="V349" s="131"/>
      <c r="Z349" s="127"/>
      <c r="AA349" s="156"/>
      <c r="AB349" s="32"/>
      <c r="AC349" s="32"/>
      <c r="AD349" s="28"/>
      <c r="AE349" s="28"/>
      <c r="AF349" s="19"/>
      <c r="AG349" s="19"/>
      <c r="AH349" s="20"/>
    </row>
    <row r="350" spans="1:34" ht="87" customHeight="1" x14ac:dyDescent="0.3">
      <c r="A350" s="116">
        <v>2023</v>
      </c>
      <c r="B350" s="118" t="s">
        <v>57</v>
      </c>
      <c r="C350" s="117" t="s">
        <v>56</v>
      </c>
      <c r="D350" s="117" t="s">
        <v>17</v>
      </c>
      <c r="E350" s="11">
        <v>45112</v>
      </c>
      <c r="F350" s="1">
        <v>106</v>
      </c>
      <c r="G350" s="2">
        <v>10</v>
      </c>
      <c r="H350" s="33" t="s">
        <v>55</v>
      </c>
      <c r="I350" s="1" t="s">
        <v>54</v>
      </c>
      <c r="J350" s="1" t="s">
        <v>66</v>
      </c>
      <c r="K350" s="1" t="s">
        <v>67</v>
      </c>
      <c r="L350" s="1" t="s">
        <v>64</v>
      </c>
      <c r="M350" s="1" t="s">
        <v>60</v>
      </c>
      <c r="N350" s="19">
        <v>186494</v>
      </c>
      <c r="O350" s="19"/>
      <c r="P350" s="19"/>
      <c r="Q350" s="19"/>
      <c r="R350" s="19">
        <v>186494</v>
      </c>
      <c r="S350" s="19"/>
      <c r="T350" s="35"/>
      <c r="U350" s="19">
        <v>186494</v>
      </c>
      <c r="V350" s="131"/>
      <c r="Z350" s="127"/>
      <c r="AA350" s="156"/>
      <c r="AB350" s="32"/>
      <c r="AC350" s="32"/>
      <c r="AD350" s="28"/>
      <c r="AE350" s="28"/>
      <c r="AF350" s="19"/>
      <c r="AG350" s="19"/>
      <c r="AH350" s="20"/>
    </row>
    <row r="351" spans="1:34" ht="87" customHeight="1" x14ac:dyDescent="0.3">
      <c r="A351" s="116">
        <v>2023</v>
      </c>
      <c r="B351" s="118" t="s">
        <v>57</v>
      </c>
      <c r="C351" s="117" t="s">
        <v>56</v>
      </c>
      <c r="D351" s="117" t="s">
        <v>17</v>
      </c>
      <c r="E351" s="11">
        <v>45112</v>
      </c>
      <c r="F351" s="1">
        <v>106</v>
      </c>
      <c r="G351" s="2">
        <v>10</v>
      </c>
      <c r="H351" s="33" t="s">
        <v>55</v>
      </c>
      <c r="I351" s="1" t="s">
        <v>54</v>
      </c>
      <c r="J351" s="1" t="s">
        <v>66</v>
      </c>
      <c r="K351" s="1" t="s">
        <v>65</v>
      </c>
      <c r="L351" s="1" t="s">
        <v>64</v>
      </c>
      <c r="M351" s="1" t="s">
        <v>60</v>
      </c>
      <c r="N351" s="19">
        <v>171180</v>
      </c>
      <c r="O351" s="19"/>
      <c r="P351" s="19"/>
      <c r="Q351" s="19"/>
      <c r="R351" s="19">
        <v>171180</v>
      </c>
      <c r="S351" s="19"/>
      <c r="T351" s="35"/>
      <c r="U351" s="19">
        <v>171180</v>
      </c>
      <c r="V351" s="131"/>
      <c r="Z351" s="127"/>
      <c r="AA351" s="156"/>
      <c r="AB351" s="32"/>
      <c r="AC351" s="32"/>
      <c r="AD351" s="28"/>
      <c r="AE351" s="28"/>
      <c r="AF351" s="19"/>
      <c r="AG351" s="19"/>
      <c r="AH351" s="20"/>
    </row>
    <row r="352" spans="1:34" ht="87" customHeight="1" x14ac:dyDescent="0.3">
      <c r="A352" s="116">
        <v>2023</v>
      </c>
      <c r="B352" s="118" t="s">
        <v>57</v>
      </c>
      <c r="C352" s="117" t="s">
        <v>56</v>
      </c>
      <c r="D352" s="117" t="s">
        <v>17</v>
      </c>
      <c r="E352" s="11">
        <v>45112</v>
      </c>
      <c r="F352" s="1">
        <v>106</v>
      </c>
      <c r="G352" s="2">
        <v>10</v>
      </c>
      <c r="H352" s="33" t="s">
        <v>55</v>
      </c>
      <c r="I352" s="1" t="s">
        <v>54</v>
      </c>
      <c r="J352" s="1" t="s">
        <v>63</v>
      </c>
      <c r="K352" s="1" t="s">
        <v>62</v>
      </c>
      <c r="L352" s="1" t="s">
        <v>61</v>
      </c>
      <c r="M352" s="1" t="s">
        <v>60</v>
      </c>
      <c r="N352" s="19">
        <v>3267.6</v>
      </c>
      <c r="O352" s="19"/>
      <c r="P352" s="19"/>
      <c r="Q352" s="19"/>
      <c r="R352" s="19">
        <v>3267.6</v>
      </c>
      <c r="S352" s="19"/>
      <c r="T352" s="35"/>
      <c r="U352" s="19">
        <v>3267.6</v>
      </c>
      <c r="V352" s="131"/>
      <c r="Z352" s="127"/>
      <c r="AA352" s="156"/>
      <c r="AB352" s="32"/>
      <c r="AC352" s="32"/>
      <c r="AD352" s="28"/>
      <c r="AE352" s="28"/>
      <c r="AF352" s="19"/>
      <c r="AG352" s="19"/>
      <c r="AH352" s="20"/>
    </row>
    <row r="353" spans="1:34" ht="87" customHeight="1" x14ac:dyDescent="0.3">
      <c r="A353" s="116">
        <v>2023</v>
      </c>
      <c r="B353" s="118" t="s">
        <v>57</v>
      </c>
      <c r="C353" s="117" t="s">
        <v>56</v>
      </c>
      <c r="D353" s="117" t="s">
        <v>17</v>
      </c>
      <c r="E353" s="11">
        <v>45112</v>
      </c>
      <c r="F353" s="1">
        <v>106</v>
      </c>
      <c r="G353" s="2">
        <v>10</v>
      </c>
      <c r="H353" s="33" t="s">
        <v>55</v>
      </c>
      <c r="I353" s="1" t="s">
        <v>54</v>
      </c>
      <c r="J353" s="1" t="s">
        <v>30</v>
      </c>
      <c r="K353" s="1" t="s">
        <v>59</v>
      </c>
      <c r="L353" s="1" t="s">
        <v>10</v>
      </c>
      <c r="M353" s="1" t="s">
        <v>58</v>
      </c>
      <c r="N353" s="19">
        <v>0</v>
      </c>
      <c r="O353" s="19"/>
      <c r="P353" s="19"/>
      <c r="Q353" s="19"/>
      <c r="R353" s="19">
        <v>0</v>
      </c>
      <c r="S353" s="19"/>
      <c r="T353" s="35"/>
      <c r="U353" s="19">
        <v>0</v>
      </c>
      <c r="V353" s="131"/>
      <c r="Z353" s="127"/>
      <c r="AA353" s="156"/>
      <c r="AB353" s="32"/>
      <c r="AC353" s="32"/>
      <c r="AD353" s="28"/>
      <c r="AE353" s="28"/>
      <c r="AF353" s="19"/>
      <c r="AG353" s="19"/>
      <c r="AH353" s="20"/>
    </row>
    <row r="354" spans="1:34" ht="87" customHeight="1" x14ac:dyDescent="0.3">
      <c r="A354" s="116">
        <v>2023</v>
      </c>
      <c r="B354" s="118" t="s">
        <v>57</v>
      </c>
      <c r="C354" s="117" t="s">
        <v>56</v>
      </c>
      <c r="D354" s="117" t="s">
        <v>17</v>
      </c>
      <c r="E354" s="11">
        <v>45112</v>
      </c>
      <c r="F354" s="1">
        <v>106</v>
      </c>
      <c r="G354" s="2">
        <v>10</v>
      </c>
      <c r="H354" s="33" t="s">
        <v>55</v>
      </c>
      <c r="I354" s="1" t="s">
        <v>54</v>
      </c>
      <c r="J354" s="1" t="s">
        <v>30</v>
      </c>
      <c r="K354" s="1" t="s">
        <v>53</v>
      </c>
      <c r="L354" s="1" t="s">
        <v>10</v>
      </c>
      <c r="M354" s="1" t="s">
        <v>46</v>
      </c>
      <c r="N354" s="19">
        <v>0</v>
      </c>
      <c r="O354" s="19"/>
      <c r="P354" s="19"/>
      <c r="Q354" s="19"/>
      <c r="R354" s="19">
        <v>0</v>
      </c>
      <c r="S354" s="19"/>
      <c r="T354" s="35"/>
      <c r="U354" s="19">
        <v>0</v>
      </c>
      <c r="V354" s="131"/>
      <c r="Z354" s="127"/>
      <c r="AA354" s="156"/>
      <c r="AB354" s="32"/>
      <c r="AC354" s="32"/>
      <c r="AD354" s="28"/>
      <c r="AE354" s="28"/>
      <c r="AF354" s="19"/>
      <c r="AG354" s="19"/>
      <c r="AH354" s="20"/>
    </row>
    <row r="355" spans="1:34" ht="87" customHeight="1" x14ac:dyDescent="0.3">
      <c r="A355" s="116">
        <v>2022</v>
      </c>
      <c r="B355" s="118" t="s">
        <v>50</v>
      </c>
      <c r="C355" s="118" t="s">
        <v>33</v>
      </c>
      <c r="D355" s="118" t="s">
        <v>33</v>
      </c>
      <c r="E355" s="11">
        <v>44818</v>
      </c>
      <c r="F355" s="1">
        <v>106</v>
      </c>
      <c r="G355" s="1" t="s">
        <v>15</v>
      </c>
      <c r="H355" s="33" t="s">
        <v>49</v>
      </c>
      <c r="I355" s="1" t="s">
        <v>48</v>
      </c>
      <c r="J355" s="1" t="s">
        <v>30</v>
      </c>
      <c r="K355" s="1" t="s">
        <v>52</v>
      </c>
      <c r="L355" s="1" t="s">
        <v>10</v>
      </c>
      <c r="M355" s="1" t="s">
        <v>51</v>
      </c>
      <c r="N355" s="19">
        <v>0</v>
      </c>
      <c r="O355" s="19"/>
      <c r="P355" s="19"/>
      <c r="Q355" s="19"/>
      <c r="R355" s="19">
        <v>0</v>
      </c>
      <c r="S355" s="19"/>
      <c r="T355" s="35"/>
      <c r="U355" s="19">
        <v>0</v>
      </c>
      <c r="V355" s="131"/>
      <c r="Z355" s="127"/>
      <c r="AA355" s="156"/>
      <c r="AB355" s="32"/>
      <c r="AC355" s="32"/>
      <c r="AD355" s="28"/>
      <c r="AE355" s="28"/>
      <c r="AF355" s="19"/>
      <c r="AG355" s="19"/>
      <c r="AH355" s="20"/>
    </row>
    <row r="356" spans="1:34" ht="87" customHeight="1" x14ac:dyDescent="0.3">
      <c r="A356" s="116">
        <v>2022</v>
      </c>
      <c r="B356" s="118" t="s">
        <v>50</v>
      </c>
      <c r="C356" s="118" t="s">
        <v>33</v>
      </c>
      <c r="D356" s="118" t="s">
        <v>33</v>
      </c>
      <c r="E356" s="11">
        <v>44818</v>
      </c>
      <c r="F356" s="1">
        <v>106</v>
      </c>
      <c r="G356" s="1" t="s">
        <v>15</v>
      </c>
      <c r="H356" s="33" t="s">
        <v>49</v>
      </c>
      <c r="I356" s="1" t="s">
        <v>48</v>
      </c>
      <c r="J356" s="1" t="s">
        <v>30</v>
      </c>
      <c r="K356" s="1" t="s">
        <v>47</v>
      </c>
      <c r="L356" s="1" t="s">
        <v>10</v>
      </c>
      <c r="M356" s="1" t="s">
        <v>46</v>
      </c>
      <c r="N356" s="19">
        <v>0</v>
      </c>
      <c r="O356" s="19"/>
      <c r="P356" s="19"/>
      <c r="Q356" s="19"/>
      <c r="R356" s="19">
        <v>0</v>
      </c>
      <c r="S356" s="19"/>
      <c r="T356" s="35"/>
      <c r="U356" s="19">
        <v>0</v>
      </c>
      <c r="V356" s="131"/>
      <c r="Z356" s="127"/>
      <c r="AA356" s="156"/>
      <c r="AB356" s="32"/>
      <c r="AC356" s="32"/>
      <c r="AD356" s="28"/>
      <c r="AE356" s="28"/>
      <c r="AF356" s="19"/>
      <c r="AG356" s="19"/>
      <c r="AH356" s="20"/>
    </row>
    <row r="357" spans="1:34" ht="65.25" customHeight="1" x14ac:dyDescent="0.3">
      <c r="A357" s="116">
        <v>2022</v>
      </c>
      <c r="B357" s="117" t="s">
        <v>45</v>
      </c>
      <c r="C357" s="117" t="s">
        <v>44</v>
      </c>
      <c r="D357" s="117" t="s">
        <v>44</v>
      </c>
      <c r="E357" s="11">
        <v>44809</v>
      </c>
      <c r="F357" s="1" t="s">
        <v>16</v>
      </c>
      <c r="G357" s="1" t="s">
        <v>15</v>
      </c>
      <c r="H357" s="33" t="s">
        <v>43</v>
      </c>
      <c r="I357" s="1" t="s">
        <v>42</v>
      </c>
      <c r="J357" s="1" t="s">
        <v>37</v>
      </c>
      <c r="K357" s="1" t="s">
        <v>41</v>
      </c>
      <c r="M357" s="1" t="s">
        <v>40</v>
      </c>
      <c r="N357" s="19">
        <v>500</v>
      </c>
      <c r="O357" s="19"/>
      <c r="P357" s="20"/>
      <c r="Q357" s="19"/>
      <c r="R357" s="19">
        <v>500</v>
      </c>
      <c r="S357" s="19">
        <v>500</v>
      </c>
      <c r="T357" s="35">
        <v>44833</v>
      </c>
      <c r="U357" s="19">
        <v>0</v>
      </c>
      <c r="V357" s="126" t="s">
        <v>39</v>
      </c>
      <c r="Z357" s="155"/>
      <c r="AA357" s="156"/>
      <c r="AB357" s="32"/>
      <c r="AC357" s="32"/>
      <c r="AD357" s="28"/>
      <c r="AE357" s="28"/>
      <c r="AF357" s="19">
        <v>500</v>
      </c>
      <c r="AG357" s="19"/>
      <c r="AH357" s="20"/>
    </row>
    <row r="358" spans="1:34" ht="65.25" customHeight="1" x14ac:dyDescent="0.3">
      <c r="A358" s="116">
        <v>2022</v>
      </c>
      <c r="B358" s="117" t="s">
        <v>34</v>
      </c>
      <c r="C358" s="117" t="s">
        <v>33</v>
      </c>
      <c r="D358" s="117" t="s">
        <v>33</v>
      </c>
      <c r="E358" s="11">
        <v>44665</v>
      </c>
      <c r="F358" s="1" t="s">
        <v>16</v>
      </c>
      <c r="G358" s="2">
        <v>5</v>
      </c>
      <c r="H358" s="33" t="s">
        <v>32</v>
      </c>
      <c r="I358" s="1" t="s">
        <v>31</v>
      </c>
      <c r="J358" s="1" t="s">
        <v>22</v>
      </c>
      <c r="K358" s="1" t="s">
        <v>38</v>
      </c>
      <c r="L358" s="1" t="s">
        <v>20</v>
      </c>
      <c r="M358" s="1" t="s">
        <v>35</v>
      </c>
      <c r="N358" s="19">
        <v>7800</v>
      </c>
      <c r="O358" s="19"/>
      <c r="P358" s="20"/>
      <c r="Q358" s="19"/>
      <c r="R358" s="19">
        <v>7800</v>
      </c>
      <c r="S358" s="19"/>
      <c r="T358" s="35"/>
      <c r="U358" s="19">
        <v>7800</v>
      </c>
      <c r="V358" s="131"/>
      <c r="Z358" s="127"/>
      <c r="AA358" s="156"/>
      <c r="AB358" s="32"/>
      <c r="AC358" s="32"/>
      <c r="AD358" s="28"/>
      <c r="AE358" s="28"/>
      <c r="AF358" s="19"/>
      <c r="AG358" s="19"/>
      <c r="AH358" s="20"/>
    </row>
    <row r="359" spans="1:34" ht="65.25" customHeight="1" x14ac:dyDescent="0.3">
      <c r="A359" s="116">
        <v>2022</v>
      </c>
      <c r="B359" s="117" t="s">
        <v>34</v>
      </c>
      <c r="C359" s="117" t="s">
        <v>33</v>
      </c>
      <c r="D359" s="117" t="s">
        <v>33</v>
      </c>
      <c r="E359" s="11">
        <v>44665</v>
      </c>
      <c r="F359" s="1" t="s">
        <v>16</v>
      </c>
      <c r="G359" s="2" t="s">
        <v>15</v>
      </c>
      <c r="H359" s="33" t="s">
        <v>32</v>
      </c>
      <c r="I359" s="1" t="s">
        <v>31</v>
      </c>
      <c r="J359" s="1" t="s">
        <v>37</v>
      </c>
      <c r="K359" s="1" t="s">
        <v>36</v>
      </c>
      <c r="L359" s="1" t="s">
        <v>20</v>
      </c>
      <c r="M359" s="1" t="s">
        <v>35</v>
      </c>
      <c r="N359" s="19">
        <v>400</v>
      </c>
      <c r="O359" s="19"/>
      <c r="P359" s="20"/>
      <c r="Q359" s="19"/>
      <c r="R359" s="19">
        <v>400</v>
      </c>
      <c r="S359" s="19"/>
      <c r="T359" s="35"/>
      <c r="U359" s="19">
        <v>400</v>
      </c>
      <c r="V359" s="131"/>
      <c r="Z359" s="127"/>
      <c r="AA359" s="156"/>
      <c r="AB359" s="32"/>
      <c r="AC359" s="32"/>
      <c r="AD359" s="28"/>
      <c r="AE359" s="28"/>
      <c r="AF359" s="19"/>
      <c r="AG359" s="19"/>
      <c r="AH359" s="20"/>
    </row>
    <row r="360" spans="1:34" ht="97.95" customHeight="1" x14ac:dyDescent="0.3">
      <c r="A360" s="116">
        <v>2022</v>
      </c>
      <c r="B360" s="117" t="s">
        <v>34</v>
      </c>
      <c r="C360" s="117" t="s">
        <v>33</v>
      </c>
      <c r="D360" s="117" t="s">
        <v>33</v>
      </c>
      <c r="E360" s="11">
        <v>44665</v>
      </c>
      <c r="F360" s="1" t="s">
        <v>16</v>
      </c>
      <c r="G360" s="2" t="s">
        <v>15</v>
      </c>
      <c r="H360" s="33" t="s">
        <v>32</v>
      </c>
      <c r="I360" s="1" t="s">
        <v>31</v>
      </c>
      <c r="J360" s="1" t="s">
        <v>30</v>
      </c>
      <c r="K360" s="1" t="s">
        <v>29</v>
      </c>
      <c r="L360" s="1" t="s">
        <v>15</v>
      </c>
      <c r="M360" s="1" t="s">
        <v>28</v>
      </c>
      <c r="N360" s="19">
        <v>0</v>
      </c>
      <c r="O360" s="19"/>
      <c r="P360" s="20"/>
      <c r="Q360" s="19"/>
      <c r="R360" s="19">
        <v>0</v>
      </c>
      <c r="S360" s="19"/>
      <c r="T360" s="35"/>
      <c r="U360" s="19">
        <v>0</v>
      </c>
      <c r="V360" s="131"/>
      <c r="Z360" s="127"/>
      <c r="AA360" s="156"/>
      <c r="AB360" s="32"/>
      <c r="AC360" s="32"/>
      <c r="AD360" s="28"/>
      <c r="AE360" s="28"/>
      <c r="AF360" s="19"/>
      <c r="AG360" s="19"/>
      <c r="AH360" s="20"/>
    </row>
    <row r="361" spans="1:34" ht="65.25" customHeight="1" x14ac:dyDescent="0.3">
      <c r="A361" s="116">
        <v>2022</v>
      </c>
      <c r="B361" s="117" t="s">
        <v>27</v>
      </c>
      <c r="C361" s="117"/>
      <c r="D361" s="117" t="s">
        <v>26</v>
      </c>
      <c r="E361" s="11">
        <v>44699</v>
      </c>
      <c r="F361" s="1" t="s">
        <v>25</v>
      </c>
      <c r="H361" s="33" t="s">
        <v>24</v>
      </c>
      <c r="I361" s="1" t="s">
        <v>23</v>
      </c>
      <c r="J361" s="1" t="s">
        <v>22</v>
      </c>
      <c r="K361" s="1" t="s">
        <v>21</v>
      </c>
      <c r="L361" s="1" t="s">
        <v>20</v>
      </c>
      <c r="M361" s="1" t="s">
        <v>19</v>
      </c>
      <c r="N361" s="19">
        <v>17000</v>
      </c>
      <c r="O361" s="19"/>
      <c r="P361" s="20"/>
      <c r="Q361" s="19"/>
      <c r="R361" s="19">
        <v>17000</v>
      </c>
      <c r="S361" s="19"/>
      <c r="T361" s="20"/>
      <c r="U361" s="19">
        <v>17000</v>
      </c>
      <c r="V361" s="131"/>
      <c r="Z361" s="155"/>
      <c r="AA361" s="156"/>
      <c r="AB361" s="32"/>
      <c r="AC361" s="32"/>
      <c r="AD361" s="28"/>
      <c r="AE361" s="28"/>
      <c r="AF361" s="19"/>
      <c r="AG361" s="19"/>
      <c r="AH361" s="20"/>
    </row>
    <row r="362" spans="1:34" ht="65.25" customHeight="1" x14ac:dyDescent="0.3">
      <c r="A362" s="116">
        <v>2023</v>
      </c>
      <c r="B362" s="117" t="s">
        <v>18</v>
      </c>
      <c r="C362" s="117" t="s">
        <v>17</v>
      </c>
      <c r="D362" s="117" t="s">
        <v>17</v>
      </c>
      <c r="E362" s="11">
        <v>45135</v>
      </c>
      <c r="F362" s="1" t="s">
        <v>16</v>
      </c>
      <c r="G362" s="1" t="s">
        <v>15</v>
      </c>
      <c r="H362" s="33" t="s">
        <v>14</v>
      </c>
      <c r="I362" s="1" t="s">
        <v>13</v>
      </c>
      <c r="J362" s="1" t="s">
        <v>12</v>
      </c>
      <c r="K362" s="1" t="s">
        <v>11</v>
      </c>
      <c r="L362" s="1" t="s">
        <v>10</v>
      </c>
      <c r="M362" s="1" t="s">
        <v>9</v>
      </c>
      <c r="N362" s="19">
        <v>0</v>
      </c>
      <c r="O362" s="19"/>
      <c r="P362" s="20"/>
      <c r="Q362" s="19"/>
      <c r="R362" s="19">
        <v>0</v>
      </c>
      <c r="S362" s="19"/>
      <c r="T362" s="20"/>
      <c r="U362" s="19">
        <v>0</v>
      </c>
      <c r="V362" s="131"/>
      <c r="Z362" s="127"/>
      <c r="AA362" s="156"/>
      <c r="AB362" s="32"/>
      <c r="AC362" s="32"/>
      <c r="AD362" s="28"/>
      <c r="AE362" s="28"/>
      <c r="AF362" s="19">
        <v>0</v>
      </c>
      <c r="AG362" s="19"/>
      <c r="AH362" s="20"/>
    </row>
    <row r="363" spans="1:34" ht="65.25" customHeight="1" x14ac:dyDescent="0.3">
      <c r="A363" s="102">
        <v>2018</v>
      </c>
      <c r="B363" s="103" t="s">
        <v>8</v>
      </c>
      <c r="C363" s="103" t="s">
        <v>7</v>
      </c>
      <c r="E363" s="11"/>
      <c r="F363" s="15"/>
      <c r="J363" s="1" t="s">
        <v>6</v>
      </c>
      <c r="K363" s="1" t="s">
        <v>5</v>
      </c>
      <c r="N363" s="19">
        <v>200</v>
      </c>
      <c r="O363" s="19"/>
      <c r="P363" s="20"/>
      <c r="Q363" s="19"/>
      <c r="R363" s="19">
        <f>N363+O363+P363</f>
        <v>200</v>
      </c>
      <c r="S363" s="19">
        <v>200</v>
      </c>
      <c r="T363" s="20" t="s">
        <v>2</v>
      </c>
      <c r="U363" s="19">
        <f>SUM(Table14[[#This Row],[Amount Due with Indexation &amp; Interest]]-Table14[[#This Row],[Received Amount]])</f>
        <v>0</v>
      </c>
      <c r="V363" s="125" t="s">
        <v>1</v>
      </c>
      <c r="Z363" s="127"/>
      <c r="AB363" s="29"/>
      <c r="AC363" s="29"/>
      <c r="AD363" s="28"/>
      <c r="AE363" s="28"/>
      <c r="AF363" s="19"/>
      <c r="AG363" s="19">
        <v>200</v>
      </c>
      <c r="AH363" s="20"/>
    </row>
    <row r="364" spans="1:34" ht="65.25" customHeight="1" x14ac:dyDescent="0.3">
      <c r="A364" s="119"/>
      <c r="E364" s="11"/>
      <c r="N364" s="19"/>
      <c r="O364" s="19"/>
      <c r="P364" s="20"/>
      <c r="Q364" s="30"/>
      <c r="R364" s="19"/>
      <c r="S364" s="30"/>
      <c r="T364" s="20"/>
      <c r="U364" s="19">
        <f>SUM(Table14[[#This Row],[Amount Due with Indexation &amp; Interest]]-Table14[[#This Row],[Received Amount]])</f>
        <v>0</v>
      </c>
      <c r="V364" s="131"/>
      <c r="Z364" s="127"/>
      <c r="AB364" s="29"/>
      <c r="AC364" s="29"/>
      <c r="AD364" s="28"/>
      <c r="AE364" s="28"/>
      <c r="AF364" s="19"/>
      <c r="AG364" s="19"/>
      <c r="AH364" s="20"/>
    </row>
    <row r="365" spans="1:34" s="23" customFormat="1" ht="65.25" customHeight="1" x14ac:dyDescent="0.3">
      <c r="A365" s="120" t="s">
        <v>0</v>
      </c>
      <c r="B365" s="121"/>
      <c r="C365" s="121"/>
      <c r="D365" s="121"/>
      <c r="E365" s="25"/>
      <c r="F365" s="25"/>
      <c r="G365" s="25"/>
      <c r="H365" s="25"/>
      <c r="I365" s="25"/>
      <c r="J365" s="25"/>
      <c r="K365" s="25"/>
      <c r="L365" s="25"/>
      <c r="M365" s="25"/>
      <c r="N365" s="24">
        <f>SUM(N2:N364)</f>
        <v>32159241.740000002</v>
      </c>
      <c r="O365" s="24">
        <f>SUM(O2:O364)</f>
        <v>2310555.29</v>
      </c>
      <c r="P365" s="25"/>
      <c r="Q365" s="27"/>
      <c r="R365" s="24">
        <f>SUM(R2:R364)</f>
        <v>34439352.439999998</v>
      </c>
      <c r="S365" s="24">
        <f>SUM(S2:S364)</f>
        <v>17139704.901999999</v>
      </c>
      <c r="T365" s="25"/>
      <c r="U365" s="24">
        <f>SUM(U2:U364)</f>
        <v>17469091.978</v>
      </c>
      <c r="V365" s="157"/>
      <c r="W365" s="158"/>
      <c r="X365" s="158"/>
      <c r="Y365" s="159"/>
      <c r="Z365" s="159"/>
      <c r="AA365" s="121"/>
      <c r="AB365" s="26">
        <f>SUBTOTAL(9,AB2:AB364)</f>
        <v>9254</v>
      </c>
      <c r="AC365" s="26">
        <f>SUBTOTAL(9,AC2:AC364)</f>
        <v>4035.27</v>
      </c>
      <c r="AD365" s="26">
        <f>SUBTOTAL(9,AD2:AD364)</f>
        <v>1851994.94</v>
      </c>
      <c r="AE365" s="26">
        <f>SUBTOTAL(9,AE2:AE364)</f>
        <v>65543.31</v>
      </c>
      <c r="AF365" s="24">
        <f>SUM(AF2:AF364)</f>
        <v>2219527.13</v>
      </c>
      <c r="AG365" s="24">
        <f>SUM(AG2:AG364)</f>
        <v>13092611.169999998</v>
      </c>
      <c r="AH365" s="24">
        <f>SUM(AH2:AH364)</f>
        <v>78967.5</v>
      </c>
    </row>
    <row r="366" spans="1:34" ht="65.25" customHeight="1" x14ac:dyDescent="0.3">
      <c r="A366" s="119"/>
      <c r="E366" s="11"/>
      <c r="N366" s="17"/>
      <c r="O366" s="17"/>
      <c r="P366" s="22"/>
      <c r="Q366" s="17"/>
      <c r="R366" s="17"/>
      <c r="S366" s="17"/>
      <c r="T366" s="17"/>
      <c r="U366" s="17"/>
      <c r="V366" s="131"/>
      <c r="W366" s="153"/>
      <c r="X366" s="153"/>
      <c r="Z366" s="127"/>
      <c r="AD366" s="10"/>
      <c r="AE366" s="10"/>
      <c r="AF366" s="10"/>
      <c r="AG366" s="10"/>
      <c r="AH366" s="4"/>
    </row>
    <row r="367" spans="1:34" ht="65.25" customHeight="1" x14ac:dyDescent="0.3">
      <c r="A367" s="119"/>
      <c r="E367" s="11"/>
      <c r="N367" s="131"/>
      <c r="O367" s="153"/>
      <c r="P367" s="161"/>
      <c r="Q367" s="153"/>
      <c r="R367" s="17"/>
      <c r="S367" s="17"/>
      <c r="T367" s="17"/>
      <c r="U367" s="17"/>
      <c r="V367" s="131"/>
      <c r="W367" s="153"/>
      <c r="X367" s="153"/>
      <c r="Y367" s="152"/>
      <c r="Z367" s="152"/>
      <c r="AA367" s="153"/>
      <c r="AB367" s="17"/>
      <c r="AC367" s="17"/>
      <c r="AD367" s="10"/>
      <c r="AE367" s="10"/>
      <c r="AF367" s="10"/>
      <c r="AG367" s="10"/>
      <c r="AH367" s="10"/>
    </row>
    <row r="368" spans="1:34" ht="65.25" customHeight="1" x14ac:dyDescent="0.3">
      <c r="A368" s="119"/>
      <c r="E368" s="11"/>
      <c r="N368" s="131"/>
      <c r="O368" s="153"/>
      <c r="P368" s="153"/>
      <c r="Q368" s="153"/>
      <c r="R368" s="17"/>
      <c r="S368" s="17"/>
      <c r="T368" s="17"/>
      <c r="U368" s="17"/>
      <c r="V368" s="131"/>
      <c r="W368" s="153"/>
      <c r="X368" s="153"/>
      <c r="Z368" s="127"/>
      <c r="AD368" s="10"/>
      <c r="AE368" s="10"/>
      <c r="AF368" s="10"/>
      <c r="AG368" s="10"/>
      <c r="AH368" s="4"/>
    </row>
    <row r="369" spans="1:34" ht="65.25" customHeight="1" x14ac:dyDescent="0.3">
      <c r="A369" s="119"/>
      <c r="E369" s="11"/>
      <c r="F369" s="15"/>
      <c r="N369" s="131"/>
      <c r="O369" s="153"/>
      <c r="P369" s="153"/>
      <c r="Q369" s="153"/>
      <c r="R369" s="17"/>
      <c r="S369" s="17"/>
      <c r="T369" s="17"/>
      <c r="U369" s="17"/>
      <c r="V369" s="131"/>
      <c r="W369" s="131"/>
      <c r="X369" s="131"/>
      <c r="Z369" s="127"/>
      <c r="AD369" s="10"/>
      <c r="AE369" s="10"/>
      <c r="AF369" s="10"/>
      <c r="AG369" s="10"/>
      <c r="AH369" s="4"/>
    </row>
    <row r="370" spans="1:34" ht="116.4" customHeight="1" x14ac:dyDescent="0.3">
      <c r="A370" s="119"/>
      <c r="E370" s="11"/>
      <c r="N370" s="153"/>
      <c r="O370" s="153"/>
      <c r="P370" s="103"/>
      <c r="Q370" s="153"/>
      <c r="R370" s="17"/>
      <c r="S370" s="17"/>
      <c r="T370" s="17"/>
      <c r="U370" s="17"/>
      <c r="V370" s="131"/>
      <c r="Z370" s="127"/>
      <c r="AD370" s="10"/>
      <c r="AE370" s="10"/>
      <c r="AF370" s="10"/>
      <c r="AG370" s="10"/>
      <c r="AH370" s="4"/>
    </row>
    <row r="371" spans="1:34" ht="65.25" customHeight="1" x14ac:dyDescent="0.3">
      <c r="A371" s="119"/>
      <c r="E371" s="11"/>
      <c r="N371" s="153"/>
      <c r="O371" s="153"/>
      <c r="P371" s="153"/>
      <c r="Q371" s="153"/>
      <c r="R371" s="17"/>
      <c r="S371" s="17"/>
      <c r="T371" s="17"/>
      <c r="U371" s="17"/>
      <c r="V371" s="131"/>
      <c r="Z371" s="127"/>
      <c r="AD371" s="10"/>
      <c r="AE371" s="10"/>
      <c r="AF371" s="10"/>
      <c r="AG371" s="10"/>
      <c r="AH371" s="4"/>
    </row>
    <row r="372" spans="1:34" ht="65.25" customHeight="1" x14ac:dyDescent="0.3">
      <c r="A372" s="119"/>
      <c r="E372" s="11"/>
      <c r="N372" s="17"/>
      <c r="O372" s="17"/>
      <c r="P372" s="17"/>
      <c r="Q372" s="17"/>
      <c r="R372" s="17"/>
      <c r="S372" s="17"/>
      <c r="T372" s="17"/>
      <c r="U372" s="17"/>
      <c r="V372" s="131"/>
      <c r="Z372" s="127"/>
      <c r="AD372" s="10"/>
      <c r="AE372" s="10"/>
      <c r="AF372" s="10"/>
      <c r="AG372" s="10"/>
      <c r="AH372" s="4"/>
    </row>
    <row r="373" spans="1:34" ht="91.2" customHeight="1" x14ac:dyDescent="0.3">
      <c r="A373" s="119"/>
      <c r="E373" s="11"/>
      <c r="N373" s="17"/>
      <c r="O373" s="17"/>
      <c r="P373" s="17"/>
      <c r="Q373" s="17"/>
      <c r="R373" s="17"/>
      <c r="S373" s="17"/>
      <c r="T373" s="17"/>
      <c r="U373" s="17"/>
      <c r="V373" s="131"/>
      <c r="Z373" s="155"/>
      <c r="AA373" s="156"/>
      <c r="AB373" s="18"/>
      <c r="AC373" s="18"/>
      <c r="AD373" s="10"/>
      <c r="AE373" s="10"/>
      <c r="AF373" s="10"/>
      <c r="AG373" s="10"/>
      <c r="AH373" s="4"/>
    </row>
    <row r="374" spans="1:34" ht="92.4" customHeight="1" x14ac:dyDescent="0.3">
      <c r="A374" s="119"/>
      <c r="E374" s="11"/>
      <c r="F374" s="15"/>
      <c r="N374" s="17"/>
      <c r="O374" s="17"/>
      <c r="P374" s="17"/>
      <c r="Q374" s="17"/>
      <c r="R374" s="17"/>
      <c r="S374" s="17"/>
      <c r="T374" s="17"/>
      <c r="U374" s="17"/>
      <c r="V374" s="131"/>
      <c r="Z374" s="155"/>
      <c r="AA374" s="156"/>
      <c r="AB374" s="18"/>
      <c r="AC374" s="18"/>
      <c r="AD374" s="10"/>
      <c r="AE374" s="10"/>
      <c r="AF374" s="10"/>
      <c r="AG374" s="10"/>
      <c r="AH374" s="4"/>
    </row>
    <row r="375" spans="1:34" ht="65.25" customHeight="1" x14ac:dyDescent="0.3">
      <c r="A375" s="119"/>
      <c r="E375" s="11"/>
      <c r="N375" s="17"/>
      <c r="O375" s="17"/>
      <c r="P375" s="17"/>
      <c r="Q375" s="17"/>
      <c r="R375" s="17"/>
      <c r="S375" s="17"/>
      <c r="T375" s="17"/>
      <c r="U375" s="17"/>
      <c r="V375" s="131"/>
      <c r="Z375" s="155"/>
      <c r="AA375" s="156"/>
      <c r="AB375" s="18"/>
      <c r="AC375" s="18"/>
      <c r="AD375" s="10"/>
      <c r="AE375" s="10"/>
      <c r="AF375" s="10"/>
      <c r="AG375" s="10"/>
      <c r="AH375" s="4"/>
    </row>
    <row r="376" spans="1:34" ht="65.25" customHeight="1" x14ac:dyDescent="0.3">
      <c r="A376" s="119"/>
      <c r="E376" s="11"/>
      <c r="F376" s="15"/>
      <c r="N376" s="17"/>
      <c r="O376" s="17"/>
      <c r="P376" s="17"/>
      <c r="Q376" s="17"/>
      <c r="R376" s="17"/>
      <c r="S376" s="17"/>
      <c r="T376" s="17"/>
      <c r="U376" s="17"/>
      <c r="V376" s="131"/>
      <c r="Z376" s="155"/>
      <c r="AA376" s="156"/>
      <c r="AB376" s="18"/>
      <c r="AC376" s="18"/>
      <c r="AD376" s="10"/>
      <c r="AE376" s="10"/>
      <c r="AF376" s="10"/>
      <c r="AG376" s="10"/>
      <c r="AH376" s="4"/>
    </row>
    <row r="377" spans="1:34" ht="65.25" customHeight="1" x14ac:dyDescent="0.3">
      <c r="A377" s="119"/>
      <c r="E377" s="11"/>
      <c r="F377" s="15"/>
      <c r="N377" s="17"/>
      <c r="O377" s="17"/>
      <c r="P377" s="17"/>
      <c r="Q377" s="17"/>
      <c r="R377" s="17"/>
      <c r="S377" s="17"/>
      <c r="T377" s="17"/>
      <c r="U377" s="17"/>
      <c r="V377" s="131"/>
      <c r="Z377" s="155"/>
      <c r="AA377" s="156"/>
      <c r="AB377" s="18"/>
      <c r="AC377" s="18"/>
      <c r="AD377" s="10"/>
      <c r="AE377" s="10"/>
      <c r="AF377" s="10"/>
      <c r="AG377" s="10"/>
      <c r="AH377" s="4"/>
    </row>
    <row r="378" spans="1:34" ht="65.25" customHeight="1" x14ac:dyDescent="0.3">
      <c r="A378" s="119"/>
      <c r="E378" s="11"/>
      <c r="F378" s="15"/>
      <c r="N378" s="17"/>
      <c r="O378" s="17"/>
      <c r="P378" s="17"/>
      <c r="Q378" s="17"/>
      <c r="R378" s="17"/>
      <c r="S378" s="17"/>
      <c r="T378" s="17"/>
      <c r="U378" s="17"/>
      <c r="V378" s="131"/>
      <c r="W378" s="131"/>
      <c r="X378" s="131"/>
      <c r="Z378" s="127"/>
      <c r="AD378" s="10"/>
      <c r="AE378" s="10"/>
      <c r="AF378" s="10"/>
      <c r="AG378" s="10"/>
      <c r="AH378" s="4"/>
    </row>
    <row r="379" spans="1:34" ht="65.25" customHeight="1" x14ac:dyDescent="0.3">
      <c r="A379" s="116"/>
      <c r="E379" s="11"/>
      <c r="F379" s="15"/>
      <c r="N379" s="17"/>
      <c r="O379" s="17"/>
      <c r="P379" s="17"/>
      <c r="Q379" s="17"/>
      <c r="R379" s="17"/>
      <c r="S379" s="17"/>
      <c r="T379" s="17"/>
      <c r="U379" s="17"/>
      <c r="V379" s="131"/>
      <c r="W379" s="131"/>
      <c r="X379" s="131"/>
      <c r="Z379" s="127"/>
      <c r="AD379" s="10"/>
      <c r="AE379" s="10"/>
      <c r="AF379" s="10"/>
      <c r="AG379" s="10"/>
      <c r="AH379" s="4"/>
    </row>
    <row r="380" spans="1:34" ht="65.25" customHeight="1" x14ac:dyDescent="0.3">
      <c r="A380" s="119"/>
      <c r="E380" s="11"/>
      <c r="F380" s="15"/>
      <c r="N380" s="17"/>
      <c r="O380" s="17"/>
      <c r="P380" s="17"/>
      <c r="Q380" s="17"/>
      <c r="R380" s="17"/>
      <c r="S380" s="17"/>
      <c r="T380" s="17"/>
      <c r="U380" s="17"/>
      <c r="V380" s="131"/>
      <c r="W380" s="131"/>
      <c r="X380" s="131"/>
      <c r="Z380" s="127"/>
      <c r="AD380" s="10"/>
      <c r="AE380" s="10"/>
      <c r="AF380" s="10"/>
      <c r="AG380" s="10"/>
      <c r="AH380" s="4"/>
    </row>
    <row r="381" spans="1:34" ht="65.25" customHeight="1" x14ac:dyDescent="0.3">
      <c r="A381" s="116"/>
      <c r="E381" s="11"/>
      <c r="F381" s="15"/>
      <c r="N381" s="17"/>
      <c r="O381" s="17"/>
      <c r="P381" s="17"/>
      <c r="Q381" s="17"/>
      <c r="R381" s="17"/>
      <c r="S381" s="17"/>
      <c r="T381" s="17"/>
      <c r="U381" s="17"/>
      <c r="V381" s="131"/>
      <c r="Z381" s="127"/>
      <c r="AD381" s="10"/>
      <c r="AE381" s="10"/>
      <c r="AF381" s="10"/>
      <c r="AG381" s="10"/>
      <c r="AH381" s="4"/>
    </row>
    <row r="382" spans="1:34" ht="65.25" customHeight="1" x14ac:dyDescent="0.3">
      <c r="A382" s="116"/>
      <c r="E382" s="11"/>
      <c r="F382" s="15"/>
      <c r="N382" s="17"/>
      <c r="O382" s="17"/>
      <c r="P382" s="17"/>
      <c r="Q382" s="17"/>
      <c r="R382" s="17"/>
      <c r="S382" s="17"/>
      <c r="T382" s="17"/>
      <c r="U382" s="17"/>
      <c r="V382" s="131"/>
      <c r="Z382" s="127"/>
      <c r="AD382" s="10"/>
      <c r="AE382" s="10"/>
      <c r="AF382" s="10"/>
      <c r="AG382" s="10"/>
      <c r="AH382" s="4"/>
    </row>
    <row r="383" spans="1:34" ht="65.25" customHeight="1" x14ac:dyDescent="0.3">
      <c r="A383" s="116"/>
      <c r="E383" s="11"/>
      <c r="F383" s="15"/>
      <c r="N383" s="17"/>
      <c r="O383" s="17"/>
      <c r="P383" s="17"/>
      <c r="Q383" s="17"/>
      <c r="R383" s="17"/>
      <c r="S383" s="17"/>
      <c r="T383" s="17"/>
      <c r="U383" s="17"/>
      <c r="V383" s="131"/>
      <c r="Z383" s="127"/>
      <c r="AD383" s="10"/>
      <c r="AE383" s="10"/>
      <c r="AF383" s="10"/>
      <c r="AG383" s="10"/>
      <c r="AH383" s="4"/>
    </row>
    <row r="384" spans="1:34" ht="65.25" customHeight="1" x14ac:dyDescent="0.3">
      <c r="A384" s="116"/>
      <c r="E384" s="11"/>
      <c r="F384" s="15"/>
      <c r="N384" s="17"/>
      <c r="O384" s="17"/>
      <c r="P384" s="17"/>
      <c r="Q384" s="17"/>
      <c r="R384" s="17"/>
      <c r="S384" s="17"/>
      <c r="T384" s="17"/>
      <c r="U384" s="17"/>
      <c r="V384" s="131"/>
      <c r="Z384" s="127"/>
      <c r="AD384" s="10"/>
      <c r="AE384" s="10"/>
      <c r="AF384" s="10"/>
      <c r="AG384" s="10"/>
      <c r="AH384" s="4"/>
    </row>
    <row r="385" spans="1:34" ht="65.25" customHeight="1" x14ac:dyDescent="0.3">
      <c r="A385" s="116"/>
      <c r="E385" s="11"/>
      <c r="F385" s="15"/>
      <c r="N385" s="17"/>
      <c r="O385" s="17"/>
      <c r="P385" s="17"/>
      <c r="Q385" s="17"/>
      <c r="R385" s="17"/>
      <c r="S385" s="17"/>
      <c r="T385" s="17"/>
      <c r="U385" s="17"/>
      <c r="V385" s="131"/>
      <c r="Z385" s="127"/>
      <c r="AD385" s="10"/>
      <c r="AE385" s="10"/>
      <c r="AF385" s="10"/>
      <c r="AG385" s="10"/>
      <c r="AH385" s="4"/>
    </row>
    <row r="386" spans="1:34" ht="65.25" customHeight="1" x14ac:dyDescent="0.3">
      <c r="A386" s="116"/>
      <c r="E386" s="11"/>
      <c r="F386" s="15"/>
      <c r="N386" s="17"/>
      <c r="O386" s="17"/>
      <c r="P386" s="17"/>
      <c r="Q386" s="17"/>
      <c r="R386" s="17"/>
      <c r="S386" s="17"/>
      <c r="T386" s="17"/>
      <c r="U386" s="17"/>
      <c r="V386" s="131"/>
      <c r="Z386" s="127"/>
      <c r="AD386" s="10"/>
      <c r="AE386" s="10"/>
      <c r="AF386" s="10"/>
      <c r="AG386" s="10"/>
      <c r="AH386" s="4"/>
    </row>
    <row r="387" spans="1:34" ht="65.25" customHeight="1" x14ac:dyDescent="0.3">
      <c r="A387" s="119"/>
      <c r="E387" s="11"/>
      <c r="F387" s="15"/>
      <c r="N387" s="17"/>
      <c r="O387" s="17"/>
      <c r="P387" s="17"/>
      <c r="Q387" s="17"/>
      <c r="R387" s="17"/>
      <c r="S387" s="17"/>
      <c r="T387" s="17"/>
      <c r="U387" s="17"/>
      <c r="V387" s="131"/>
      <c r="W387" s="131"/>
      <c r="X387" s="131"/>
      <c r="Z387" s="127"/>
      <c r="AD387" s="10"/>
      <c r="AE387" s="10"/>
      <c r="AF387" s="10"/>
      <c r="AG387" s="10"/>
      <c r="AH387" s="4"/>
    </row>
    <row r="388" spans="1:34" ht="65.25" customHeight="1" x14ac:dyDescent="0.3">
      <c r="A388" s="119"/>
      <c r="E388" s="11"/>
      <c r="F388" s="15"/>
      <c r="N388" s="17"/>
      <c r="O388" s="17"/>
      <c r="P388" s="17"/>
      <c r="Q388" s="17"/>
      <c r="R388" s="17"/>
      <c r="S388" s="17"/>
      <c r="T388" s="17"/>
      <c r="U388" s="17"/>
      <c r="V388" s="131"/>
      <c r="W388" s="131"/>
      <c r="X388" s="131"/>
      <c r="Z388" s="127"/>
      <c r="AD388" s="10"/>
      <c r="AE388" s="10"/>
      <c r="AF388" s="10"/>
      <c r="AG388" s="10"/>
      <c r="AH388" s="4"/>
    </row>
    <row r="389" spans="1:34" ht="65.25" customHeight="1" x14ac:dyDescent="0.3">
      <c r="A389" s="119"/>
      <c r="E389" s="11"/>
      <c r="N389" s="17"/>
      <c r="O389" s="17"/>
      <c r="P389" s="17"/>
      <c r="Q389" s="17"/>
      <c r="R389" s="17"/>
      <c r="S389" s="17"/>
      <c r="T389" s="17"/>
      <c r="U389" s="17"/>
      <c r="V389" s="131"/>
      <c r="W389" s="131"/>
      <c r="X389" s="131"/>
      <c r="Z389" s="127"/>
      <c r="AD389" s="10"/>
      <c r="AE389" s="10"/>
      <c r="AF389" s="10"/>
      <c r="AG389" s="10"/>
      <c r="AH389" s="4"/>
    </row>
    <row r="390" spans="1:34" ht="65.25" customHeight="1" x14ac:dyDescent="0.3">
      <c r="A390" s="122"/>
      <c r="E390" s="11"/>
      <c r="N390" s="5"/>
      <c r="O390" s="10"/>
      <c r="P390" s="4"/>
      <c r="Q390" s="10"/>
      <c r="R390" s="10"/>
      <c r="S390" s="10"/>
      <c r="T390" s="10"/>
      <c r="U390" s="10"/>
      <c r="V390" s="131"/>
      <c r="W390" s="131"/>
      <c r="X390" s="131"/>
      <c r="Z390" s="127"/>
      <c r="AD390" s="10"/>
      <c r="AE390" s="10"/>
      <c r="AF390" s="10"/>
      <c r="AG390" s="10"/>
      <c r="AH390" s="4"/>
    </row>
    <row r="391" spans="1:34" ht="65.25" customHeight="1" x14ac:dyDescent="0.3">
      <c r="A391" s="122"/>
      <c r="E391" s="11"/>
      <c r="F391" s="15"/>
      <c r="N391" s="5"/>
      <c r="O391" s="10"/>
      <c r="P391" s="4"/>
      <c r="Q391" s="10"/>
      <c r="R391" s="10"/>
      <c r="S391" s="10"/>
      <c r="T391" s="16"/>
      <c r="U391" s="10"/>
      <c r="V391" s="131"/>
      <c r="Z391" s="127"/>
      <c r="AD391" s="10"/>
      <c r="AE391" s="10"/>
      <c r="AF391" s="10"/>
      <c r="AG391" s="10"/>
      <c r="AH391" s="16"/>
    </row>
    <row r="392" spans="1:34" ht="65.25" customHeight="1" x14ac:dyDescent="0.3">
      <c r="A392" s="122"/>
      <c r="E392" s="11"/>
      <c r="F392" s="15"/>
      <c r="N392" s="5"/>
      <c r="O392" s="10"/>
      <c r="P392" s="4"/>
      <c r="Q392" s="10"/>
      <c r="R392" s="10"/>
      <c r="S392" s="10"/>
      <c r="T392" s="4"/>
      <c r="U392" s="10"/>
      <c r="V392" s="131"/>
      <c r="Z392" s="127"/>
      <c r="AD392" s="10"/>
      <c r="AE392" s="10"/>
      <c r="AF392" s="10"/>
      <c r="AG392" s="10"/>
      <c r="AH392" s="4"/>
    </row>
    <row r="393" spans="1:34" ht="65.25" customHeight="1" x14ac:dyDescent="0.3">
      <c r="A393" s="122"/>
      <c r="E393" s="11"/>
      <c r="F393" s="15"/>
      <c r="N393" s="5"/>
      <c r="O393" s="10"/>
      <c r="P393" s="4"/>
      <c r="Q393" s="10"/>
      <c r="R393" s="10"/>
      <c r="S393" s="10"/>
      <c r="T393" s="4"/>
      <c r="U393" s="10"/>
      <c r="V393" s="131"/>
      <c r="Z393" s="127"/>
      <c r="AD393" s="10"/>
      <c r="AE393" s="10"/>
      <c r="AF393" s="10"/>
      <c r="AG393" s="10"/>
      <c r="AH393" s="4"/>
    </row>
    <row r="394" spans="1:34" ht="65.25" customHeight="1" x14ac:dyDescent="0.3">
      <c r="A394" s="122"/>
      <c r="E394" s="11"/>
      <c r="N394" s="5"/>
      <c r="O394" s="10"/>
      <c r="P394" s="4"/>
      <c r="Q394" s="10"/>
      <c r="R394" s="10"/>
      <c r="S394" s="10"/>
      <c r="T394" s="4"/>
      <c r="U394" s="10"/>
      <c r="V394" s="131"/>
      <c r="Z394" s="127"/>
      <c r="AD394" s="10"/>
      <c r="AE394" s="10"/>
      <c r="AF394" s="10"/>
      <c r="AG394" s="10"/>
      <c r="AH394" s="4"/>
    </row>
    <row r="395" spans="1:34" ht="65.25" customHeight="1" x14ac:dyDescent="0.3">
      <c r="A395" s="122"/>
      <c r="E395" s="11"/>
      <c r="H395" s="14"/>
      <c r="I395" s="13"/>
      <c r="N395" s="5"/>
      <c r="O395" s="10"/>
      <c r="P395" s="4"/>
      <c r="Q395" s="10"/>
      <c r="R395" s="10"/>
      <c r="S395" s="10"/>
      <c r="T395" s="4"/>
      <c r="U395" s="10"/>
      <c r="V395" s="131"/>
      <c r="Z395" s="127"/>
      <c r="AD395" s="10"/>
      <c r="AE395" s="10"/>
      <c r="AF395" s="10"/>
      <c r="AG395" s="10"/>
      <c r="AH395" s="4"/>
    </row>
    <row r="396" spans="1:34" ht="65.25" customHeight="1" x14ac:dyDescent="0.3">
      <c r="A396" s="122"/>
      <c r="E396" s="11"/>
      <c r="N396" s="5"/>
      <c r="O396" s="10"/>
      <c r="P396" s="4"/>
      <c r="Q396" s="10"/>
      <c r="R396" s="10"/>
      <c r="S396" s="10"/>
      <c r="T396" s="4"/>
      <c r="U396" s="10"/>
      <c r="V396" s="131"/>
      <c r="Z396" s="127"/>
      <c r="AD396" s="10"/>
      <c r="AE396" s="10"/>
      <c r="AF396" s="10"/>
      <c r="AG396" s="10"/>
      <c r="AH396" s="4"/>
    </row>
    <row r="397" spans="1:34" ht="65.25" customHeight="1" x14ac:dyDescent="0.3">
      <c r="A397" s="119"/>
      <c r="N397" s="5"/>
      <c r="O397" s="10"/>
      <c r="P397" s="4"/>
      <c r="Q397" s="10"/>
      <c r="R397" s="10"/>
      <c r="S397" s="10"/>
      <c r="T397" s="4"/>
      <c r="U397" s="10"/>
      <c r="V397" s="131"/>
      <c r="Z397" s="127"/>
      <c r="AD397" s="10"/>
      <c r="AE397" s="10"/>
      <c r="AF397" s="10"/>
      <c r="AG397" s="10"/>
      <c r="AH397" s="4"/>
    </row>
    <row r="398" spans="1:34" ht="65.25" customHeight="1" x14ac:dyDescent="0.3">
      <c r="A398" s="116"/>
      <c r="N398" s="5"/>
      <c r="O398" s="10"/>
      <c r="P398" s="4"/>
      <c r="Q398" s="10"/>
      <c r="R398" s="10"/>
      <c r="S398" s="10"/>
      <c r="T398" s="4"/>
      <c r="U398" s="10"/>
      <c r="V398" s="131"/>
      <c r="Z398" s="127"/>
      <c r="AD398" s="10"/>
      <c r="AE398" s="10"/>
      <c r="AF398" s="10"/>
      <c r="AG398" s="10"/>
      <c r="AH398" s="4"/>
    </row>
    <row r="399" spans="1:34" ht="65.25" customHeight="1" x14ac:dyDescent="0.3">
      <c r="A399" s="116"/>
      <c r="N399" s="5"/>
      <c r="O399" s="10"/>
      <c r="P399" s="4"/>
      <c r="Q399" s="10"/>
      <c r="R399" s="10"/>
      <c r="S399" s="10"/>
      <c r="T399" s="4"/>
      <c r="U399" s="10"/>
      <c r="V399" s="131"/>
      <c r="Z399" s="127"/>
      <c r="AD399" s="10"/>
      <c r="AE399" s="10"/>
      <c r="AF399" s="10"/>
      <c r="AG399" s="10"/>
      <c r="AH399" s="4"/>
    </row>
    <row r="400" spans="1:34" ht="65.25" customHeight="1" x14ac:dyDescent="0.3">
      <c r="A400" s="116"/>
      <c r="N400" s="5"/>
      <c r="O400" s="10"/>
      <c r="P400" s="4"/>
      <c r="Q400" s="10"/>
      <c r="R400" s="10"/>
      <c r="S400" s="10"/>
      <c r="T400" s="4"/>
      <c r="U400" s="10"/>
      <c r="V400" s="131"/>
      <c r="Z400" s="127"/>
      <c r="AD400" s="10"/>
      <c r="AE400" s="10"/>
      <c r="AF400" s="10"/>
      <c r="AG400" s="10"/>
      <c r="AH400" s="4"/>
    </row>
    <row r="401" spans="1:34" ht="65.25" customHeight="1" x14ac:dyDescent="0.3">
      <c r="A401" s="116"/>
      <c r="N401" s="5"/>
      <c r="O401" s="10"/>
      <c r="P401" s="4"/>
      <c r="Q401" s="10"/>
      <c r="R401" s="10"/>
      <c r="S401" s="10"/>
      <c r="T401" s="4"/>
      <c r="U401" s="10"/>
      <c r="V401" s="131"/>
      <c r="Z401" s="127"/>
      <c r="AD401" s="10"/>
      <c r="AE401" s="10"/>
      <c r="AF401" s="10"/>
      <c r="AG401" s="10"/>
      <c r="AH401" s="4"/>
    </row>
    <row r="402" spans="1:34" ht="65.25" customHeight="1" x14ac:dyDescent="0.3">
      <c r="A402" s="116"/>
      <c r="N402" s="5"/>
      <c r="O402" s="10"/>
      <c r="P402" s="4"/>
      <c r="Q402" s="10"/>
      <c r="R402" s="10"/>
      <c r="S402" s="10"/>
      <c r="T402" s="4"/>
      <c r="U402" s="10"/>
      <c r="V402" s="131"/>
      <c r="Z402" s="127"/>
      <c r="AD402" s="10"/>
      <c r="AE402" s="10"/>
      <c r="AF402" s="10"/>
      <c r="AG402" s="10"/>
      <c r="AH402" s="4"/>
    </row>
    <row r="403" spans="1:34" ht="65.25" customHeight="1" x14ac:dyDescent="0.3">
      <c r="A403" s="116"/>
      <c r="N403" s="5"/>
      <c r="O403" s="10"/>
      <c r="P403" s="4"/>
      <c r="Q403" s="10"/>
      <c r="R403" s="10"/>
      <c r="S403" s="10"/>
      <c r="T403" s="4"/>
      <c r="U403" s="10"/>
      <c r="V403" s="131"/>
      <c r="Z403" s="127"/>
      <c r="AD403" s="10"/>
      <c r="AE403" s="10"/>
      <c r="AF403" s="10"/>
      <c r="AG403" s="10"/>
      <c r="AH403" s="4"/>
    </row>
    <row r="404" spans="1:34" ht="65.25" customHeight="1" x14ac:dyDescent="0.3">
      <c r="A404" s="116"/>
      <c r="N404" s="5"/>
      <c r="O404" s="10"/>
      <c r="P404" s="4"/>
      <c r="Q404" s="10"/>
      <c r="R404" s="10"/>
      <c r="S404" s="10"/>
      <c r="T404" s="4"/>
      <c r="U404" s="10"/>
      <c r="V404" s="131"/>
      <c r="Z404" s="127"/>
      <c r="AD404" s="10"/>
      <c r="AE404" s="10"/>
      <c r="AF404" s="10"/>
      <c r="AG404" s="10"/>
      <c r="AH404" s="4"/>
    </row>
    <row r="405" spans="1:34" ht="65.25" customHeight="1" x14ac:dyDescent="0.3">
      <c r="A405" s="116"/>
      <c r="N405" s="5"/>
      <c r="O405" s="10"/>
      <c r="P405" s="4"/>
      <c r="Q405" s="10"/>
      <c r="R405" s="10"/>
      <c r="S405" s="10"/>
      <c r="T405" s="4"/>
      <c r="U405" s="10"/>
      <c r="V405" s="131"/>
      <c r="Z405" s="127"/>
      <c r="AD405" s="10"/>
      <c r="AE405" s="10"/>
      <c r="AF405" s="10"/>
      <c r="AG405" s="10"/>
      <c r="AH405" s="4"/>
    </row>
    <row r="406" spans="1:34" ht="65.25" customHeight="1" x14ac:dyDescent="0.3">
      <c r="A406" s="116"/>
      <c r="N406" s="5"/>
      <c r="O406" s="10"/>
      <c r="P406" s="4"/>
      <c r="Q406" s="10"/>
      <c r="R406" s="10"/>
      <c r="S406" s="10"/>
      <c r="T406" s="4"/>
      <c r="U406" s="10"/>
      <c r="V406" s="131"/>
      <c r="Z406" s="127"/>
      <c r="AD406" s="10"/>
      <c r="AE406" s="10"/>
      <c r="AF406" s="10"/>
      <c r="AG406" s="10"/>
      <c r="AH406" s="4"/>
    </row>
    <row r="407" spans="1:34" ht="65.25" customHeight="1" x14ac:dyDescent="0.3">
      <c r="A407" s="116"/>
      <c r="N407" s="5"/>
      <c r="O407" s="10"/>
      <c r="P407" s="4"/>
      <c r="Q407" s="10"/>
      <c r="R407" s="10"/>
      <c r="S407" s="10"/>
      <c r="T407" s="4"/>
      <c r="U407" s="10"/>
      <c r="V407" s="131"/>
      <c r="Z407" s="127"/>
      <c r="AD407" s="10"/>
      <c r="AE407" s="10"/>
      <c r="AF407" s="10"/>
      <c r="AG407" s="10"/>
      <c r="AH407" s="4"/>
    </row>
    <row r="408" spans="1:34" ht="65.25" customHeight="1" x14ac:dyDescent="0.3">
      <c r="A408" s="116"/>
      <c r="N408" s="5"/>
      <c r="O408" s="10"/>
      <c r="P408" s="4"/>
      <c r="Q408" s="10"/>
      <c r="R408" s="10"/>
      <c r="S408" s="10"/>
      <c r="T408" s="4"/>
      <c r="U408" s="10"/>
      <c r="V408" s="131"/>
      <c r="Z408" s="127"/>
      <c r="AD408" s="10"/>
      <c r="AE408" s="10"/>
      <c r="AF408" s="10"/>
      <c r="AG408" s="10"/>
      <c r="AH408" s="4"/>
    </row>
    <row r="409" spans="1:34" ht="65.25" customHeight="1" x14ac:dyDescent="0.3">
      <c r="A409" s="116"/>
      <c r="N409" s="5"/>
      <c r="O409" s="10"/>
      <c r="P409" s="4"/>
      <c r="Q409" s="10"/>
      <c r="R409" s="10"/>
      <c r="S409" s="10"/>
      <c r="T409" s="4"/>
      <c r="U409" s="10"/>
      <c r="V409" s="131"/>
      <c r="Z409" s="127"/>
      <c r="AD409" s="10"/>
      <c r="AE409" s="10"/>
      <c r="AF409" s="10"/>
      <c r="AG409" s="10"/>
      <c r="AH409" s="10"/>
    </row>
    <row r="410" spans="1:34" ht="46.2" customHeight="1" x14ac:dyDescent="0.3">
      <c r="A410" s="123"/>
      <c r="B410" s="109"/>
      <c r="C410" s="109"/>
      <c r="D410" s="109"/>
      <c r="E410" s="6"/>
      <c r="F410" s="6"/>
      <c r="G410" s="6"/>
      <c r="H410" s="6"/>
      <c r="I410" s="6"/>
      <c r="J410" s="6"/>
      <c r="K410" s="6"/>
      <c r="L410" s="6"/>
      <c r="M410" s="6"/>
      <c r="N410" s="9"/>
      <c r="O410" s="8"/>
      <c r="P410" s="4"/>
      <c r="Q410" s="4"/>
      <c r="R410" s="4"/>
      <c r="S410" s="4"/>
      <c r="T410" s="7"/>
      <c r="U410" s="8"/>
      <c r="V410" s="143"/>
      <c r="W410" s="160"/>
      <c r="X410" s="160"/>
      <c r="Y410" s="144"/>
      <c r="Z410" s="144"/>
      <c r="AA410" s="109"/>
      <c r="AB410" s="6"/>
      <c r="AC410" s="6"/>
      <c r="AD410" s="8"/>
      <c r="AE410" s="8"/>
      <c r="AF410" s="8"/>
      <c r="AG410" s="8"/>
      <c r="AH410" s="7"/>
    </row>
    <row r="411" spans="1:34" ht="65.25" customHeight="1" x14ac:dyDescent="0.3">
      <c r="N411" s="4"/>
      <c r="O411" s="4"/>
      <c r="P411" s="4"/>
      <c r="Q411" s="4"/>
      <c r="R411" s="4"/>
      <c r="S411" s="4"/>
      <c r="T411" s="4"/>
      <c r="U411" s="4"/>
      <c r="Z411" s="127"/>
      <c r="AD411" s="4"/>
      <c r="AE411" s="4"/>
      <c r="AF411" s="5"/>
      <c r="AG411" s="4"/>
      <c r="AH411" s="4"/>
    </row>
    <row r="412" spans="1:34" ht="65.25" customHeight="1" x14ac:dyDescent="0.3">
      <c r="AB412" s="4"/>
      <c r="AC412" s="4"/>
      <c r="AD412" s="4"/>
      <c r="AE412" s="4"/>
      <c r="AF412" s="4"/>
      <c r="AG412" s="4"/>
    </row>
    <row r="413" spans="1:34" ht="65.25" customHeight="1" x14ac:dyDescent="0.3">
      <c r="AB413" s="4"/>
      <c r="AC413" s="4"/>
      <c r="AD413" s="4"/>
      <c r="AE413" s="4"/>
      <c r="AF413" s="4"/>
      <c r="AG413" s="4"/>
    </row>
    <row r="414" spans="1:34" ht="65.25" customHeight="1" x14ac:dyDescent="0.3">
      <c r="AB414" s="4"/>
      <c r="AC414" s="4"/>
      <c r="AD414" s="4"/>
      <c r="AE414" s="4"/>
      <c r="AF414" s="4"/>
      <c r="AG414" s="4"/>
    </row>
    <row r="415" spans="1:34" ht="65.25" customHeight="1" x14ac:dyDescent="0.3">
      <c r="AB415" s="4"/>
      <c r="AC415" s="4"/>
      <c r="AD415" s="4"/>
      <c r="AE415" s="4"/>
      <c r="AF415" s="4"/>
      <c r="AG415" s="4"/>
    </row>
  </sheetData>
  <hyperlinks>
    <hyperlink ref="H288" r:id="rId1" xr:uid="{9178E68A-B847-4C52-BE63-4655D001EB42}"/>
    <hyperlink ref="H289" r:id="rId2" xr:uid="{0C738C5C-A150-41EE-932D-6FCAE9E8B46D}"/>
    <hyperlink ref="H287" r:id="rId3" xr:uid="{200D70D0-C0FA-475A-BFE9-BDB60157C97C}"/>
    <hyperlink ref="H290" r:id="rId4" xr:uid="{CE6DA7F9-142A-436A-BE55-4738DB6182C6}"/>
    <hyperlink ref="H283" r:id="rId5" xr:uid="{9A909331-155A-44D9-A7EB-690166E3AE9C}"/>
    <hyperlink ref="H282" r:id="rId6" xr:uid="{FF804D5C-6DAD-42FF-A1E6-FEE52B40761E}"/>
    <hyperlink ref="H281" r:id="rId7" xr:uid="{B2B4A6A2-B015-443D-AFC6-7DE06ADC1861}"/>
    <hyperlink ref="H284" r:id="rId8" xr:uid="{00FAD836-7E46-4FD9-BC62-05E54B341014}"/>
    <hyperlink ref="H279" r:id="rId9" xr:uid="{F7127B55-F98D-4744-8701-35244474F45C}"/>
    <hyperlink ref="H286" r:id="rId10" xr:uid="{FA0F386D-8B80-4C8C-A588-C9E2EA74D603}"/>
    <hyperlink ref="H280" r:id="rId11" xr:uid="{915830A0-04F7-47A9-B6E8-D595ADD00948}"/>
    <hyperlink ref="H277" r:id="rId12" xr:uid="{0EB2EBAB-A502-4253-A80E-8F0FA52F3EB9}"/>
    <hyperlink ref="H278" r:id="rId13" xr:uid="{FDB2C4FA-EF90-458A-9382-7F19876ADA93}"/>
    <hyperlink ref="H19:H25" r:id="rId14" display="19/01208/FUL" xr:uid="{ED83D992-91F3-4FB4-B8E7-A36E24BAD32C}"/>
    <hyperlink ref="H224" r:id="rId15" xr:uid="{0B4BFF22-B443-4110-9878-1E05415EA983}"/>
    <hyperlink ref="H62:H65" r:id="rId16" display="16/00299/FUL" xr:uid="{198C6502-24B5-4207-B75C-DB85A0F97D85}"/>
    <hyperlink ref="H221" r:id="rId17" xr:uid="{41C7DF9F-F810-4933-ACEF-1BF588423523}"/>
    <hyperlink ref="H222" r:id="rId18" xr:uid="{AD7CCEC7-8C2C-490B-B71B-336B7991B1E7}"/>
    <hyperlink ref="H95" r:id="rId19" xr:uid="{09CFD666-B49E-41C9-9774-14C698DBED03}"/>
    <hyperlink ref="H285" r:id="rId20" xr:uid="{18A52905-9992-497D-B4F6-DD456FF08004}"/>
  </hyperlinks>
  <pageMargins left="0.70866141732283472" right="0.70866141732283472" top="0.74803149606299213" bottom="0.74803149606299213" header="0.31496062992125984" footer="0.31496062992125984"/>
  <pageSetup paperSize="8" scale="75" orientation="landscape" horizontalDpi="1200" verticalDpi="1200" r:id="rId21"/>
  <legacyDrawing r:id="rId22"/>
  <tableParts count="1">
    <tablePart r:id="rId2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042DB3DC72F4EBB8EE50700BEF9C7" ma:contentTypeVersion="21" ma:contentTypeDescription="Create a new document." ma:contentTypeScope="" ma:versionID="d5da23d1f7a7a0a6097c0e59cc04ec4a">
  <xsd:schema xmlns:xsd="http://www.w3.org/2001/XMLSchema" xmlns:xs="http://www.w3.org/2001/XMLSchema" xmlns:p="http://schemas.microsoft.com/office/2006/metadata/properties" xmlns:ns2="75786df3-7f57-4610-81f7-1ebd9a7fdb32" xmlns:ns3="045859f0-5896-4844-a3a8-de18241ef712" targetNamespace="http://schemas.microsoft.com/office/2006/metadata/properties" ma:root="true" ma:fieldsID="1ff53677abcdda5218cabb3d5726581f" ns2:_="" ns3:_="">
    <xsd:import namespace="75786df3-7f57-4610-81f7-1ebd9a7fdb32"/>
    <xsd:import namespace="045859f0-5896-4844-a3a8-de18241ef712"/>
    <xsd:element name="properties">
      <xsd:complexType>
        <xsd:sequence>
          <xsd:element name="documentManagement">
            <xsd:complexType>
              <xsd:all>
                <xsd:element ref="ns2:Stage"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86df3-7f57-4610-81f7-1ebd9a7fdb32" elementFormDefault="qualified">
    <xsd:import namespace="http://schemas.microsoft.com/office/2006/documentManagement/types"/>
    <xsd:import namespace="http://schemas.microsoft.com/office/infopath/2007/PartnerControls"/>
    <xsd:element name="Stage" ma:index="8" nillable="true" ma:displayName="Stage" ma:default="Background" ma:description="What type of document is this?" ma:format="Dropdown" ma:indexed="true" ma:internalName="Stage">
      <xsd:simpleType>
        <xsd:union memberTypes="dms:Text">
          <xsd:simpleType>
            <xsd:restriction base="dms:Choice">
              <xsd:enumeration value="Background"/>
              <xsd:enumeration value="Draft"/>
              <xsd:enumeration value="Final"/>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Notes" ma:index="21" nillable="true" ma:displayName="Notes" ma:description="This a dummy copy for reference the proper copy is on line." ma:format="Dropdown" ma:internalName="Notes">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7caecb2-a7f1-42be-9f97-1f6579dc0fff"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ropdown" ma:internalName="Date">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5859f0-5896-4844-a3a8-de18241ef71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10e1b3d-6bde-48e9-920c-803d2eb55d11}" ma:internalName="TaxCatchAll" ma:showField="CatchAllData" ma:web="045859f0-5896-4844-a3a8-de18241ef7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5859f0-5896-4844-a3a8-de18241ef712" xsi:nil="true"/>
    <Date xmlns="75786df3-7f57-4610-81f7-1ebd9a7fdb32" xsi:nil="true"/>
    <Notes xmlns="75786df3-7f57-4610-81f7-1ebd9a7fdb32" xsi:nil="true"/>
    <Stage xmlns="75786df3-7f57-4610-81f7-1ebd9a7fdb32">Background</Stage>
    <lcf76f155ced4ddcb4097134ff3c332f xmlns="75786df3-7f57-4610-81f7-1ebd9a7fdb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B6ADA0-F4F2-4DC2-9F50-2466C473B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86df3-7f57-4610-81f7-1ebd9a7fdb32"/>
    <ds:schemaRef ds:uri="045859f0-5896-4844-a3a8-de18241ef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E029B8-F96C-4878-8B29-4D594296F2B7}">
  <ds:schemaRefs>
    <ds:schemaRef ds:uri="http://schemas.microsoft.com/sharepoint/v3/contenttype/forms"/>
  </ds:schemaRefs>
</ds:datastoreItem>
</file>

<file path=customXml/itemProps3.xml><?xml version="1.0" encoding="utf-8"?>
<ds:datastoreItem xmlns:ds="http://schemas.openxmlformats.org/officeDocument/2006/customXml" ds:itemID="{1AD21FCB-A107-46C5-BA34-F18972EB9BC8}">
  <ds:schemaRefs>
    <ds:schemaRef ds:uri="http://schemas.microsoft.com/office/2006/metadata/properties"/>
    <ds:schemaRef ds:uri="http://schemas.microsoft.com/office/infopath/2007/PartnerControls"/>
    <ds:schemaRef ds:uri="045859f0-5896-4844-a3a8-de18241ef712"/>
    <ds:schemaRef ds:uri="75786df3-7f57-4610-81f7-1ebd9a7fdb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S106 spreadsheet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Altoft-Shorland</dc:creator>
  <cp:lastModifiedBy>Holly Deacon</cp:lastModifiedBy>
  <dcterms:created xsi:type="dcterms:W3CDTF">2024-04-25T07:12:41Z</dcterms:created>
  <dcterms:modified xsi:type="dcterms:W3CDTF">2024-07-04T11:10:12Z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0x0101002B8042DB3DC72F4EBB8EE50700BEF9C7</vt:lpwstr>
  </property>
  <property fmtid="{D5CDD505-2E9C-101B-9397-08002B2CF9AE}" pid="3" name="MediaServiceImageTags">
    <vt:lpwstr/>
  </property>
</Properties>
</file>