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worksheets/sheet1.xml" ContentType="application/vnd.openxmlformats-officedocument.spreadsheetml.worksheet+xml"/>
  <Override PartName="/xl/worksheets/sheet2.xml" ContentType="application/vnd.openxmlformats-officedocument.spreadsheetml.workshee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231"/>
  <workbookPr codeName="ThisWorkbook" defaultThemeVersion="124226"/>
  <mc:AlternateContent xmlns:mc="http://schemas.openxmlformats.org/markup-compatibility/2006">
    <mc:Choice Requires="x15">
      <x15ac:absPath xmlns:x15ac="http://schemas.microsoft.com/office/spreadsheetml/2010/11/ac" url="C:\Users\paul.dolphin\Live\25356 MALDON\04 DATA\02 CLIENT\"/>
    </mc:Choice>
  </mc:AlternateContent>
  <xr:revisionPtr revIDLastSave="0" documentId="13_ncr:1_{79887FE9-ED27-4071-A587-2372361A7163}" xr6:coauthVersionLast="47" xr6:coauthVersionMax="47" xr10:uidLastSave="{00000000-0000-0000-0000-000000000000}"/>
  <bookViews>
    <workbookView xWindow="1035" yWindow="3315" windowWidth="23265" windowHeight="11670" tabRatio="696" xr2:uid="{00000000-000D-0000-FFFF-FFFF00000000}"/>
  </bookViews>
  <sheets>
    <sheet name="SUMMARY" sheetId="7" r:id="rId1"/>
    <sheet name="15MIN" sheetId="2" r:id="rId2"/>
    <sheet name="60MIN" sheetId="4" r:id="rId3"/>
    <sheet name="MATRIX" sheetId="8" r:id="rId4"/>
    <sheet name="config" sheetId="3" state="hidden" r:id="rId5"/>
  </sheets>
  <definedNames>
    <definedName name="_xlnm.Print_Area" localSheetId="1">'15MIN'!$B$1:$BI$440</definedName>
    <definedName name="_xlnm.Print_Area" localSheetId="2">'60MIN'!$B$1:$BI$167</definedName>
    <definedName name="_xlnm.Print_Area" localSheetId="3">MATRIX!$B$1:$U$541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K33" i="7" l="1"/>
  <c r="K34" i="7"/>
  <c r="K35" i="7"/>
  <c r="J33" i="7"/>
  <c r="J34" i="7"/>
  <c r="J35" i="7"/>
  <c r="I33" i="7"/>
  <c r="I34" i="7"/>
  <c r="I35" i="7"/>
  <c r="H33" i="7"/>
  <c r="H34" i="7"/>
  <c r="H35" i="7"/>
  <c r="D33" i="7"/>
  <c r="D34" i="7"/>
  <c r="D35" i="7"/>
  <c r="C31" i="7"/>
  <c r="K31" i="7" s="1"/>
  <c r="C32" i="7"/>
  <c r="K32" i="7" s="1"/>
  <c r="C33" i="7"/>
  <c r="C34" i="7"/>
  <c r="C35" i="7"/>
  <c r="C30" i="7"/>
  <c r="I32" i="7" l="1"/>
  <c r="I31" i="7"/>
  <c r="N18" i="7"/>
  <c r="E10" i="7"/>
  <c r="C57" i="3"/>
  <c r="C37" i="3" l="1"/>
  <c r="C60" i="3" s="1"/>
  <c r="C3" i="3" s="1"/>
  <c r="C15" i="4"/>
  <c r="O15" i="4"/>
  <c r="AA15" i="4"/>
  <c r="AM15" i="4"/>
  <c r="AY15" i="4"/>
  <c r="BK15" i="4"/>
  <c r="D15" i="4"/>
  <c r="P15" i="4"/>
  <c r="AB15" i="4"/>
  <c r="AN15" i="4"/>
  <c r="AZ15" i="4"/>
  <c r="BL15" i="4"/>
  <c r="E15" i="4"/>
  <c r="Q15" i="4"/>
  <c r="AC15" i="4"/>
  <c r="AO15" i="4"/>
  <c r="BA15" i="4"/>
  <c r="BM15" i="4"/>
  <c r="F15" i="4"/>
  <c r="R15" i="4"/>
  <c r="AD15" i="4"/>
  <c r="AP15" i="4"/>
  <c r="BB15" i="4"/>
  <c r="BN15" i="4"/>
  <c r="G15" i="4"/>
  <c r="S15" i="4"/>
  <c r="AE15" i="4"/>
  <c r="AQ15" i="4"/>
  <c r="BC15" i="4"/>
  <c r="BO15" i="4"/>
  <c r="H15" i="4"/>
  <c r="T15" i="4"/>
  <c r="AF15" i="4"/>
  <c r="AR15" i="4"/>
  <c r="BD15" i="4"/>
  <c r="BP15" i="4"/>
  <c r="I15" i="4"/>
  <c r="U15" i="4"/>
  <c r="AG15" i="4"/>
  <c r="AS15" i="4"/>
  <c r="BE15" i="4"/>
  <c r="BQ15" i="4"/>
  <c r="J15" i="4"/>
  <c r="V15" i="4"/>
  <c r="AH15" i="4"/>
  <c r="AT15" i="4"/>
  <c r="BF15" i="4"/>
  <c r="BR15" i="4"/>
  <c r="K15" i="4"/>
  <c r="W15" i="4"/>
  <c r="AI15" i="4"/>
  <c r="AU15" i="4"/>
  <c r="BG15" i="4"/>
  <c r="BS15" i="4"/>
  <c r="C16" i="4"/>
  <c r="O16" i="4"/>
  <c r="AA16" i="4"/>
  <c r="AM16" i="4"/>
  <c r="AY16" i="4"/>
  <c r="BK16" i="4"/>
  <c r="D16" i="4"/>
  <c r="P16" i="4"/>
  <c r="AB16" i="4"/>
  <c r="AN16" i="4"/>
  <c r="AZ16" i="4"/>
  <c r="BL16" i="4"/>
  <c r="E16" i="4"/>
  <c r="Q16" i="4"/>
  <c r="AC16" i="4"/>
  <c r="AO16" i="4"/>
  <c r="BA16" i="4"/>
  <c r="BM16" i="4"/>
  <c r="F16" i="4"/>
  <c r="R16" i="4"/>
  <c r="AD16" i="4"/>
  <c r="AP16" i="4"/>
  <c r="BB16" i="4"/>
  <c r="BN16" i="4"/>
  <c r="G16" i="4"/>
  <c r="S16" i="4"/>
  <c r="AE16" i="4"/>
  <c r="AQ16" i="4"/>
  <c r="BC16" i="4"/>
  <c r="BO16" i="4"/>
  <c r="H16" i="4"/>
  <c r="T16" i="4"/>
  <c r="AF16" i="4"/>
  <c r="AR16" i="4"/>
  <c r="BD16" i="4"/>
  <c r="BP16" i="4"/>
  <c r="I16" i="4"/>
  <c r="U16" i="4"/>
  <c r="AG16" i="4"/>
  <c r="AS16" i="4"/>
  <c r="BE16" i="4"/>
  <c r="BQ16" i="4"/>
  <c r="J16" i="4"/>
  <c r="V16" i="4"/>
  <c r="AH16" i="4"/>
  <c r="AT16" i="4"/>
  <c r="BF16" i="4"/>
  <c r="BR16" i="4"/>
  <c r="K16" i="4"/>
  <c r="W16" i="4"/>
  <c r="AI16" i="4"/>
  <c r="AU16" i="4"/>
  <c r="BG16" i="4"/>
  <c r="BS16" i="4"/>
  <c r="C17" i="4"/>
  <c r="O17" i="4"/>
  <c r="AA17" i="4"/>
  <c r="AM17" i="4"/>
  <c r="AY17" i="4"/>
  <c r="BK17" i="4"/>
  <c r="D17" i="4"/>
  <c r="P17" i="4"/>
  <c r="AB17" i="4"/>
  <c r="AN17" i="4"/>
  <c r="AZ17" i="4"/>
  <c r="BL17" i="4"/>
  <c r="E17" i="4"/>
  <c r="Q17" i="4"/>
  <c r="AC17" i="4"/>
  <c r="AO17" i="4"/>
  <c r="BA17" i="4"/>
  <c r="BM17" i="4"/>
  <c r="F17" i="4"/>
  <c r="R17" i="4"/>
  <c r="AD17" i="4"/>
  <c r="AP17" i="4"/>
  <c r="BB17" i="4"/>
  <c r="BN17" i="4"/>
  <c r="G17" i="4"/>
  <c r="S17" i="4"/>
  <c r="AE17" i="4"/>
  <c r="AQ17" i="4"/>
  <c r="BC17" i="4"/>
  <c r="BO17" i="4"/>
  <c r="H17" i="4"/>
  <c r="T17" i="4"/>
  <c r="AF17" i="4"/>
  <c r="AR17" i="4"/>
  <c r="BD17" i="4"/>
  <c r="BP17" i="4"/>
  <c r="I17" i="4"/>
  <c r="U17" i="4"/>
  <c r="AG17" i="4"/>
  <c r="AS17" i="4"/>
  <c r="BE17" i="4"/>
  <c r="BQ17" i="4"/>
  <c r="J17" i="4"/>
  <c r="V17" i="4"/>
  <c r="AH17" i="4"/>
  <c r="AT17" i="4"/>
  <c r="BF17" i="4"/>
  <c r="BR17" i="4"/>
  <c r="K17" i="4"/>
  <c r="W17" i="4"/>
  <c r="AI17" i="4"/>
  <c r="AU17" i="4"/>
  <c r="BG17" i="4"/>
  <c r="BS17" i="4"/>
  <c r="C18" i="4"/>
  <c r="O18" i="4"/>
  <c r="AA18" i="4"/>
  <c r="AM18" i="4"/>
  <c r="AY18" i="4"/>
  <c r="BK18" i="4"/>
  <c r="D18" i="4"/>
  <c r="P18" i="4"/>
  <c r="AB18" i="4"/>
  <c r="AN18" i="4"/>
  <c r="AZ18" i="4"/>
  <c r="BL18" i="4"/>
  <c r="E18" i="4"/>
  <c r="Q18" i="4"/>
  <c r="AC18" i="4"/>
  <c r="AO18" i="4"/>
  <c r="BA18" i="4"/>
  <c r="BM18" i="4"/>
  <c r="F18" i="4"/>
  <c r="R18" i="4"/>
  <c r="AD18" i="4"/>
  <c r="AP18" i="4"/>
  <c r="BB18" i="4"/>
  <c r="BN18" i="4"/>
  <c r="G18" i="4"/>
  <c r="S18" i="4"/>
  <c r="AE18" i="4"/>
  <c r="AQ18" i="4"/>
  <c r="BC18" i="4"/>
  <c r="BO18" i="4"/>
  <c r="H18" i="4"/>
  <c r="T18" i="4"/>
  <c r="AF18" i="4"/>
  <c r="AR18" i="4"/>
  <c r="BD18" i="4"/>
  <c r="BP18" i="4"/>
  <c r="I18" i="4"/>
  <c r="U18" i="4"/>
  <c r="AG18" i="4"/>
  <c r="AS18" i="4"/>
  <c r="BE18" i="4"/>
  <c r="BQ18" i="4"/>
  <c r="J18" i="4"/>
  <c r="V18" i="4"/>
  <c r="AH18" i="4"/>
  <c r="AT18" i="4"/>
  <c r="BF18" i="4"/>
  <c r="BR18" i="4"/>
  <c r="K18" i="4"/>
  <c r="W18" i="4"/>
  <c r="AI18" i="4"/>
  <c r="AU18" i="4"/>
  <c r="BG18" i="4"/>
  <c r="BS18" i="4"/>
  <c r="C19" i="4"/>
  <c r="O19" i="4"/>
  <c r="AA19" i="4"/>
  <c r="AM19" i="4"/>
  <c r="AY19" i="4"/>
  <c r="BK19" i="4"/>
  <c r="D19" i="4"/>
  <c r="P19" i="4"/>
  <c r="AB19" i="4"/>
  <c r="AN19" i="4"/>
  <c r="AZ19" i="4"/>
  <c r="BL19" i="4"/>
  <c r="E19" i="4"/>
  <c r="Q19" i="4"/>
  <c r="AC19" i="4"/>
  <c r="AO19" i="4"/>
  <c r="BA19" i="4"/>
  <c r="BM19" i="4"/>
  <c r="F19" i="4"/>
  <c r="R19" i="4"/>
  <c r="AD19" i="4"/>
  <c r="AP19" i="4"/>
  <c r="BB19" i="4"/>
  <c r="BN19" i="4"/>
  <c r="G19" i="4"/>
  <c r="S19" i="4"/>
  <c r="AE19" i="4"/>
  <c r="AQ19" i="4"/>
  <c r="BC19" i="4"/>
  <c r="BO19" i="4"/>
  <c r="H19" i="4"/>
  <c r="T19" i="4"/>
  <c r="AF19" i="4"/>
  <c r="AR19" i="4"/>
  <c r="BD19" i="4"/>
  <c r="BP19" i="4"/>
  <c r="I19" i="4"/>
  <c r="U19" i="4"/>
  <c r="AG19" i="4"/>
  <c r="AS19" i="4"/>
  <c r="BE19" i="4"/>
  <c r="BQ19" i="4"/>
  <c r="J19" i="4"/>
  <c r="V19" i="4"/>
  <c r="AH19" i="4"/>
  <c r="AT19" i="4"/>
  <c r="BF19" i="4"/>
  <c r="BR19" i="4"/>
  <c r="K19" i="4"/>
  <c r="W19" i="4"/>
  <c r="AI19" i="4"/>
  <c r="AU19" i="4"/>
  <c r="BG19" i="4"/>
  <c r="BS19" i="4"/>
  <c r="C20" i="4"/>
  <c r="O20" i="4"/>
  <c r="AA20" i="4"/>
  <c r="AM20" i="4"/>
  <c r="AY20" i="4"/>
  <c r="BK20" i="4"/>
  <c r="D20" i="4"/>
  <c r="P20" i="4"/>
  <c r="AB20" i="4"/>
  <c r="AN20" i="4"/>
  <c r="AZ20" i="4"/>
  <c r="BL20" i="4"/>
  <c r="E20" i="4"/>
  <c r="Q20" i="4"/>
  <c r="AC20" i="4"/>
  <c r="AO20" i="4"/>
  <c r="BA20" i="4"/>
  <c r="BM20" i="4"/>
  <c r="F20" i="4"/>
  <c r="R20" i="4"/>
  <c r="AD20" i="4"/>
  <c r="AP20" i="4"/>
  <c r="BB20" i="4"/>
  <c r="BN20" i="4"/>
  <c r="G20" i="4"/>
  <c r="S20" i="4"/>
  <c r="AE20" i="4"/>
  <c r="AQ20" i="4"/>
  <c r="BC20" i="4"/>
  <c r="BO20" i="4"/>
  <c r="H20" i="4"/>
  <c r="T20" i="4"/>
  <c r="AF20" i="4"/>
  <c r="AR20" i="4"/>
  <c r="BD20" i="4"/>
  <c r="BP20" i="4"/>
  <c r="I20" i="4"/>
  <c r="U20" i="4"/>
  <c r="AG20" i="4"/>
  <c r="AS20" i="4"/>
  <c r="BE20" i="4"/>
  <c r="BQ20" i="4"/>
  <c r="J20" i="4"/>
  <c r="V20" i="4"/>
  <c r="AH20" i="4"/>
  <c r="AT20" i="4"/>
  <c r="BF20" i="4"/>
  <c r="BR20" i="4"/>
  <c r="K20" i="4"/>
  <c r="W20" i="4"/>
  <c r="AI20" i="4"/>
  <c r="AU20" i="4"/>
  <c r="BG20" i="4"/>
  <c r="BS20" i="4"/>
  <c r="C21" i="4"/>
  <c r="O21" i="4"/>
  <c r="AA21" i="4"/>
  <c r="AM21" i="4"/>
  <c r="AY21" i="4"/>
  <c r="BK21" i="4"/>
  <c r="D21" i="4"/>
  <c r="P21" i="4"/>
  <c r="AB21" i="4"/>
  <c r="AN21" i="4"/>
  <c r="AZ21" i="4"/>
  <c r="BL21" i="4"/>
  <c r="E21" i="4"/>
  <c r="Q21" i="4"/>
  <c r="AC21" i="4"/>
  <c r="AO21" i="4"/>
  <c r="BA21" i="4"/>
  <c r="BM21" i="4"/>
  <c r="F21" i="4"/>
  <c r="R21" i="4"/>
  <c r="AD21" i="4"/>
  <c r="AP21" i="4"/>
  <c r="BB21" i="4"/>
  <c r="BN21" i="4"/>
  <c r="G21" i="4"/>
  <c r="S21" i="4"/>
  <c r="AE21" i="4"/>
  <c r="AQ21" i="4"/>
  <c r="BC21" i="4"/>
  <c r="BO21" i="4"/>
  <c r="H21" i="4"/>
  <c r="T21" i="4"/>
  <c r="AF21" i="4"/>
  <c r="AR21" i="4"/>
  <c r="BD21" i="4"/>
  <c r="BP21" i="4"/>
  <c r="I21" i="4"/>
  <c r="U21" i="4"/>
  <c r="AG21" i="4"/>
  <c r="AS21" i="4"/>
  <c r="BE21" i="4"/>
  <c r="BQ21" i="4"/>
  <c r="J21" i="4"/>
  <c r="V21" i="4"/>
  <c r="AH21" i="4"/>
  <c r="AT21" i="4"/>
  <c r="BF21" i="4"/>
  <c r="BR21" i="4"/>
  <c r="K21" i="4"/>
  <c r="W21" i="4"/>
  <c r="AI21" i="4"/>
  <c r="AU21" i="4"/>
  <c r="BG21" i="4"/>
  <c r="BS21" i="4"/>
  <c r="C22" i="4"/>
  <c r="O22" i="4"/>
  <c r="AA22" i="4"/>
  <c r="AM22" i="4"/>
  <c r="AY22" i="4"/>
  <c r="BK22" i="4"/>
  <c r="D22" i="4"/>
  <c r="P22" i="4"/>
  <c r="AB22" i="4"/>
  <c r="AN22" i="4"/>
  <c r="AZ22" i="4"/>
  <c r="BL22" i="4"/>
  <c r="E22" i="4"/>
  <c r="Q22" i="4"/>
  <c r="AC22" i="4"/>
  <c r="AO22" i="4"/>
  <c r="BA22" i="4"/>
  <c r="BM22" i="4"/>
  <c r="F22" i="4"/>
  <c r="R22" i="4"/>
  <c r="AD22" i="4"/>
  <c r="AP22" i="4"/>
  <c r="BB22" i="4"/>
  <c r="BN22" i="4"/>
  <c r="G22" i="4"/>
  <c r="S22" i="4"/>
  <c r="AE22" i="4"/>
  <c r="AQ22" i="4"/>
  <c r="BC22" i="4"/>
  <c r="BO22" i="4"/>
  <c r="H22" i="4"/>
  <c r="T22" i="4"/>
  <c r="AF22" i="4"/>
  <c r="AR22" i="4"/>
  <c r="BD22" i="4"/>
  <c r="BP22" i="4"/>
  <c r="I22" i="4"/>
  <c r="U22" i="4"/>
  <c r="AG22" i="4"/>
  <c r="AS22" i="4"/>
  <c r="BE22" i="4"/>
  <c r="BQ22" i="4"/>
  <c r="J22" i="4"/>
  <c r="V22" i="4"/>
  <c r="AH22" i="4"/>
  <c r="AT22" i="4"/>
  <c r="BF22" i="4"/>
  <c r="BR22" i="4"/>
  <c r="K22" i="4"/>
  <c r="W22" i="4"/>
  <c r="AI22" i="4"/>
  <c r="AU22" i="4"/>
  <c r="BG22" i="4"/>
  <c r="BS22" i="4"/>
  <c r="C23" i="4"/>
  <c r="O23" i="4"/>
  <c r="AA23" i="4"/>
  <c r="AM23" i="4"/>
  <c r="AY23" i="4"/>
  <c r="BK23" i="4"/>
  <c r="D23" i="4"/>
  <c r="P23" i="4"/>
  <c r="AB23" i="4"/>
  <c r="AN23" i="4"/>
  <c r="AZ23" i="4"/>
  <c r="BL23" i="4"/>
  <c r="E23" i="4"/>
  <c r="Q23" i="4"/>
  <c r="AC23" i="4"/>
  <c r="AO23" i="4"/>
  <c r="BA23" i="4"/>
  <c r="BM23" i="4"/>
  <c r="F23" i="4"/>
  <c r="R23" i="4"/>
  <c r="AD23" i="4"/>
  <c r="AP23" i="4"/>
  <c r="BB23" i="4"/>
  <c r="BN23" i="4"/>
  <c r="G23" i="4"/>
  <c r="S23" i="4"/>
  <c r="AE23" i="4"/>
  <c r="AQ23" i="4"/>
  <c r="BC23" i="4"/>
  <c r="BO23" i="4"/>
  <c r="H23" i="4"/>
  <c r="T23" i="4"/>
  <c r="AF23" i="4"/>
  <c r="AR23" i="4"/>
  <c r="BD23" i="4"/>
  <c r="BP23" i="4"/>
  <c r="I23" i="4"/>
  <c r="U23" i="4"/>
  <c r="AG23" i="4"/>
  <c r="AS23" i="4"/>
  <c r="BE23" i="4"/>
  <c r="BQ23" i="4"/>
  <c r="J23" i="4"/>
  <c r="V23" i="4"/>
  <c r="AH23" i="4"/>
  <c r="AT23" i="4"/>
  <c r="BF23" i="4"/>
  <c r="BR23" i="4"/>
  <c r="K23" i="4"/>
  <c r="W23" i="4"/>
  <c r="AI23" i="4"/>
  <c r="AU23" i="4"/>
  <c r="BG23" i="4"/>
  <c r="BS23" i="4"/>
  <c r="C24" i="4"/>
  <c r="O24" i="4"/>
  <c r="AA24" i="4"/>
  <c r="AM24" i="4"/>
  <c r="AY24" i="4"/>
  <c r="BK24" i="4"/>
  <c r="D24" i="4"/>
  <c r="P24" i="4"/>
  <c r="AB24" i="4"/>
  <c r="AN24" i="4"/>
  <c r="AZ24" i="4"/>
  <c r="BL24" i="4"/>
  <c r="E24" i="4"/>
  <c r="Q24" i="4"/>
  <c r="AC24" i="4"/>
  <c r="AO24" i="4"/>
  <c r="BA24" i="4"/>
  <c r="BM24" i="4"/>
  <c r="F24" i="4"/>
  <c r="R24" i="4"/>
  <c r="AD24" i="4"/>
  <c r="AP24" i="4"/>
  <c r="BB24" i="4"/>
  <c r="BN24" i="4"/>
  <c r="G24" i="4"/>
  <c r="S24" i="4"/>
  <c r="AE24" i="4"/>
  <c r="AQ24" i="4"/>
  <c r="BC24" i="4"/>
  <c r="BO24" i="4"/>
  <c r="H24" i="4"/>
  <c r="T24" i="4"/>
  <c r="AF24" i="4"/>
  <c r="AR24" i="4"/>
  <c r="BD24" i="4"/>
  <c r="BP24" i="4"/>
  <c r="I24" i="4"/>
  <c r="U24" i="4"/>
  <c r="AG24" i="4"/>
  <c r="AS24" i="4"/>
  <c r="BE24" i="4"/>
  <c r="BQ24" i="4"/>
  <c r="J24" i="4"/>
  <c r="V24" i="4"/>
  <c r="AH24" i="4"/>
  <c r="AT24" i="4"/>
  <c r="BF24" i="4"/>
  <c r="BR24" i="4"/>
  <c r="K24" i="4"/>
  <c r="W24" i="4"/>
  <c r="AI24" i="4"/>
  <c r="AU24" i="4"/>
  <c r="BG24" i="4"/>
  <c r="BS24" i="4"/>
  <c r="C25" i="4"/>
  <c r="O25" i="4"/>
  <c r="AA25" i="4"/>
  <c r="AM25" i="4"/>
  <c r="AY25" i="4"/>
  <c r="BK25" i="4"/>
  <c r="D25" i="4"/>
  <c r="P25" i="4"/>
  <c r="AB25" i="4"/>
  <c r="AN25" i="4"/>
  <c r="AZ25" i="4"/>
  <c r="BL25" i="4"/>
  <c r="E25" i="4"/>
  <c r="Q25" i="4"/>
  <c r="AC25" i="4"/>
  <c r="AO25" i="4"/>
  <c r="BA25" i="4"/>
  <c r="BM25" i="4"/>
  <c r="F25" i="4"/>
  <c r="R25" i="4"/>
  <c r="AD25" i="4"/>
  <c r="AP25" i="4"/>
  <c r="BB25" i="4"/>
  <c r="BN25" i="4"/>
  <c r="G25" i="4"/>
  <c r="S25" i="4"/>
  <c r="AE25" i="4"/>
  <c r="AQ25" i="4"/>
  <c r="BC25" i="4"/>
  <c r="BO25" i="4"/>
  <c r="H25" i="4"/>
  <c r="T25" i="4"/>
  <c r="AF25" i="4"/>
  <c r="AR25" i="4"/>
  <c r="BD25" i="4"/>
  <c r="BP25" i="4"/>
  <c r="I25" i="4"/>
  <c r="U25" i="4"/>
  <c r="AG25" i="4"/>
  <c r="AS25" i="4"/>
  <c r="BE25" i="4"/>
  <c r="BQ25" i="4"/>
  <c r="J25" i="4"/>
  <c r="V25" i="4"/>
  <c r="AH25" i="4"/>
  <c r="AT25" i="4"/>
  <c r="BF25" i="4"/>
  <c r="BR25" i="4"/>
  <c r="K25" i="4"/>
  <c r="W25" i="4"/>
  <c r="AI25" i="4"/>
  <c r="AU25" i="4"/>
  <c r="BG25" i="4"/>
  <c r="BS25" i="4"/>
  <c r="C26" i="4"/>
  <c r="O26" i="4"/>
  <c r="AA26" i="4"/>
  <c r="AM26" i="4"/>
  <c r="AY26" i="4"/>
  <c r="BK26" i="4"/>
  <c r="D26" i="4"/>
  <c r="P26" i="4"/>
  <c r="AB26" i="4"/>
  <c r="AN26" i="4"/>
  <c r="AZ26" i="4"/>
  <c r="BL26" i="4"/>
  <c r="E26" i="4"/>
  <c r="Q26" i="4"/>
  <c r="AC26" i="4"/>
  <c r="AO26" i="4"/>
  <c r="BA26" i="4"/>
  <c r="BM26" i="4"/>
  <c r="F26" i="4"/>
  <c r="R26" i="4"/>
  <c r="AD26" i="4"/>
  <c r="AP26" i="4"/>
  <c r="BB26" i="4"/>
  <c r="BN26" i="4"/>
  <c r="G26" i="4"/>
  <c r="S26" i="4"/>
  <c r="AE26" i="4"/>
  <c r="AQ26" i="4"/>
  <c r="BC26" i="4"/>
  <c r="BO26" i="4"/>
  <c r="H26" i="4"/>
  <c r="T26" i="4"/>
  <c r="AF26" i="4"/>
  <c r="AR26" i="4"/>
  <c r="BD26" i="4"/>
  <c r="BP26" i="4"/>
  <c r="I26" i="4"/>
  <c r="U26" i="4"/>
  <c r="AG26" i="4"/>
  <c r="AS26" i="4"/>
  <c r="BE26" i="4"/>
  <c r="BQ26" i="4"/>
  <c r="J26" i="4"/>
  <c r="V26" i="4"/>
  <c r="AH26" i="4"/>
  <c r="AT26" i="4"/>
  <c r="BF26" i="4"/>
  <c r="BR26" i="4"/>
  <c r="K26" i="4"/>
  <c r="W26" i="4"/>
  <c r="AI26" i="4"/>
  <c r="AU26" i="4"/>
  <c r="BG26" i="4"/>
  <c r="BS26" i="4"/>
  <c r="C27" i="4"/>
  <c r="O27" i="4"/>
  <c r="AA27" i="4"/>
  <c r="AM27" i="4"/>
  <c r="AY27" i="4"/>
  <c r="BK27" i="4"/>
  <c r="D27" i="4"/>
  <c r="P27" i="4"/>
  <c r="AB27" i="4"/>
  <c r="AN27" i="4"/>
  <c r="AZ27" i="4"/>
  <c r="BL27" i="4"/>
  <c r="E27" i="4"/>
  <c r="Q27" i="4"/>
  <c r="AC27" i="4"/>
  <c r="AO27" i="4"/>
  <c r="BA27" i="4"/>
  <c r="BM27" i="4"/>
  <c r="F27" i="4"/>
  <c r="R27" i="4"/>
  <c r="AD27" i="4"/>
  <c r="AP27" i="4"/>
  <c r="BB27" i="4"/>
  <c r="BN27" i="4"/>
  <c r="G27" i="4"/>
  <c r="S27" i="4"/>
  <c r="AE27" i="4"/>
  <c r="AQ27" i="4"/>
  <c r="BC27" i="4"/>
  <c r="BO27" i="4"/>
  <c r="H27" i="4"/>
  <c r="T27" i="4"/>
  <c r="AF27" i="4"/>
  <c r="AR27" i="4"/>
  <c r="BD27" i="4"/>
  <c r="BP27" i="4"/>
  <c r="I27" i="4"/>
  <c r="U27" i="4"/>
  <c r="AG27" i="4"/>
  <c r="AS27" i="4"/>
  <c r="BE27" i="4"/>
  <c r="BQ27" i="4"/>
  <c r="J27" i="4"/>
  <c r="V27" i="4"/>
  <c r="AH27" i="4"/>
  <c r="AT27" i="4"/>
  <c r="BF27" i="4"/>
  <c r="BR27" i="4"/>
  <c r="K27" i="4"/>
  <c r="W27" i="4"/>
  <c r="AI27" i="4"/>
  <c r="AU27" i="4"/>
  <c r="BG27" i="4"/>
  <c r="BS27" i="4"/>
  <c r="C38" i="4"/>
  <c r="O38" i="4"/>
  <c r="AA38" i="4"/>
  <c r="AM38" i="4"/>
  <c r="AY38" i="4"/>
  <c r="BK38" i="4"/>
  <c r="D38" i="4"/>
  <c r="P38" i="4"/>
  <c r="AB38" i="4"/>
  <c r="AN38" i="4"/>
  <c r="AZ38" i="4"/>
  <c r="BL38" i="4"/>
  <c r="E38" i="4"/>
  <c r="Q38" i="4"/>
  <c r="AC38" i="4"/>
  <c r="AO38" i="4"/>
  <c r="BA38" i="4"/>
  <c r="BM38" i="4"/>
  <c r="F38" i="4"/>
  <c r="R38" i="4"/>
  <c r="AD38" i="4"/>
  <c r="AP38" i="4"/>
  <c r="BB38" i="4"/>
  <c r="BN38" i="4"/>
  <c r="G38" i="4"/>
  <c r="S38" i="4"/>
  <c r="AE38" i="4"/>
  <c r="AQ38" i="4"/>
  <c r="BC38" i="4"/>
  <c r="BO38" i="4"/>
  <c r="H38" i="4"/>
  <c r="L38" i="4" s="1"/>
  <c r="T38" i="4"/>
  <c r="AF38" i="4"/>
  <c r="AR38" i="4"/>
  <c r="BD38" i="4"/>
  <c r="BP38" i="4"/>
  <c r="I38" i="4"/>
  <c r="U38" i="4"/>
  <c r="AG38" i="4"/>
  <c r="AS38" i="4"/>
  <c r="BE38" i="4"/>
  <c r="BQ38" i="4"/>
  <c r="J38" i="4"/>
  <c r="V38" i="4"/>
  <c r="AH38" i="4"/>
  <c r="AT38" i="4"/>
  <c r="BF38" i="4"/>
  <c r="BR38" i="4"/>
  <c r="K38" i="4"/>
  <c r="W38" i="4"/>
  <c r="AI38" i="4"/>
  <c r="AU38" i="4"/>
  <c r="BG38" i="4"/>
  <c r="BS38" i="4"/>
  <c r="C39" i="4"/>
  <c r="O39" i="4"/>
  <c r="AA39" i="4"/>
  <c r="AM39" i="4"/>
  <c r="AY39" i="4"/>
  <c r="BK39" i="4"/>
  <c r="D39" i="4"/>
  <c r="P39" i="4"/>
  <c r="AB39" i="4"/>
  <c r="AN39" i="4"/>
  <c r="AZ39" i="4"/>
  <c r="BL39" i="4"/>
  <c r="E39" i="4"/>
  <c r="Q39" i="4"/>
  <c r="AC39" i="4"/>
  <c r="AO39" i="4"/>
  <c r="BA39" i="4"/>
  <c r="BM39" i="4"/>
  <c r="F39" i="4"/>
  <c r="R39" i="4"/>
  <c r="AD39" i="4"/>
  <c r="AP39" i="4"/>
  <c r="BB39" i="4"/>
  <c r="BN39" i="4"/>
  <c r="G39" i="4"/>
  <c r="S39" i="4"/>
  <c r="AE39" i="4"/>
  <c r="AQ39" i="4"/>
  <c r="BC39" i="4"/>
  <c r="BO39" i="4"/>
  <c r="H39" i="4"/>
  <c r="T39" i="4"/>
  <c r="AF39" i="4"/>
  <c r="AR39" i="4"/>
  <c r="BD39" i="4"/>
  <c r="BP39" i="4"/>
  <c r="I39" i="4"/>
  <c r="U39" i="4"/>
  <c r="AG39" i="4"/>
  <c r="AS39" i="4"/>
  <c r="BE39" i="4"/>
  <c r="BQ39" i="4"/>
  <c r="J39" i="4"/>
  <c r="V39" i="4"/>
  <c r="AH39" i="4"/>
  <c r="AT39" i="4"/>
  <c r="BF39" i="4"/>
  <c r="BR39" i="4"/>
  <c r="K39" i="4"/>
  <c r="W39" i="4"/>
  <c r="AI39" i="4"/>
  <c r="AU39" i="4"/>
  <c r="BG39" i="4"/>
  <c r="BS39" i="4"/>
  <c r="C40" i="4"/>
  <c r="O40" i="4"/>
  <c r="AA40" i="4"/>
  <c r="AM40" i="4"/>
  <c r="AY40" i="4"/>
  <c r="BK40" i="4"/>
  <c r="D40" i="4"/>
  <c r="P40" i="4"/>
  <c r="AB40" i="4"/>
  <c r="AN40" i="4"/>
  <c r="AZ40" i="4"/>
  <c r="BL40" i="4"/>
  <c r="E40" i="4"/>
  <c r="Q40" i="4"/>
  <c r="AC40" i="4"/>
  <c r="AO40" i="4"/>
  <c r="BA40" i="4"/>
  <c r="BM40" i="4"/>
  <c r="F40" i="4"/>
  <c r="R40" i="4"/>
  <c r="AD40" i="4"/>
  <c r="AP40" i="4"/>
  <c r="BB40" i="4"/>
  <c r="BN40" i="4"/>
  <c r="G40" i="4"/>
  <c r="S40" i="4"/>
  <c r="AE40" i="4"/>
  <c r="AQ40" i="4"/>
  <c r="BC40" i="4"/>
  <c r="BO40" i="4"/>
  <c r="H40" i="4"/>
  <c r="T40" i="4"/>
  <c r="AF40" i="4"/>
  <c r="AR40" i="4"/>
  <c r="BD40" i="4"/>
  <c r="BP40" i="4"/>
  <c r="I40" i="4"/>
  <c r="U40" i="4"/>
  <c r="AG40" i="4"/>
  <c r="AS40" i="4"/>
  <c r="BE40" i="4"/>
  <c r="BQ40" i="4"/>
  <c r="J40" i="4"/>
  <c r="V40" i="4"/>
  <c r="AH40" i="4"/>
  <c r="AT40" i="4"/>
  <c r="BF40" i="4"/>
  <c r="BR40" i="4"/>
  <c r="K40" i="4"/>
  <c r="W40" i="4"/>
  <c r="AI40" i="4"/>
  <c r="AU40" i="4"/>
  <c r="BG40" i="4"/>
  <c r="BS40" i="4"/>
  <c r="C41" i="4"/>
  <c r="O41" i="4"/>
  <c r="AA41" i="4"/>
  <c r="AM41" i="4"/>
  <c r="AY41" i="4"/>
  <c r="BK41" i="4"/>
  <c r="D41" i="4"/>
  <c r="P41" i="4"/>
  <c r="AB41" i="4"/>
  <c r="AN41" i="4"/>
  <c r="AZ41" i="4"/>
  <c r="BL41" i="4"/>
  <c r="E41" i="4"/>
  <c r="Q41" i="4"/>
  <c r="AC41" i="4"/>
  <c r="AO41" i="4"/>
  <c r="BA41" i="4"/>
  <c r="BM41" i="4"/>
  <c r="F41" i="4"/>
  <c r="R41" i="4"/>
  <c r="AD41" i="4"/>
  <c r="AP41" i="4"/>
  <c r="BB41" i="4"/>
  <c r="BN41" i="4"/>
  <c r="G41" i="4"/>
  <c r="S41" i="4"/>
  <c r="AE41" i="4"/>
  <c r="AQ41" i="4"/>
  <c r="BC41" i="4"/>
  <c r="BO41" i="4"/>
  <c r="H41" i="4"/>
  <c r="T41" i="4"/>
  <c r="AF41" i="4"/>
  <c r="AR41" i="4"/>
  <c r="BD41" i="4"/>
  <c r="BP41" i="4"/>
  <c r="I41" i="4"/>
  <c r="U41" i="4"/>
  <c r="AG41" i="4"/>
  <c r="AS41" i="4"/>
  <c r="BE41" i="4"/>
  <c r="BQ41" i="4"/>
  <c r="J41" i="4"/>
  <c r="V41" i="4"/>
  <c r="AH41" i="4"/>
  <c r="AT41" i="4"/>
  <c r="BF41" i="4"/>
  <c r="BR41" i="4"/>
  <c r="K41" i="4"/>
  <c r="W41" i="4"/>
  <c r="AI41" i="4"/>
  <c r="AU41" i="4"/>
  <c r="BG41" i="4"/>
  <c r="BS41" i="4"/>
  <c r="C42" i="4"/>
  <c r="O42" i="4"/>
  <c r="AA42" i="4"/>
  <c r="AM42" i="4"/>
  <c r="AY42" i="4"/>
  <c r="BK42" i="4"/>
  <c r="D42" i="4"/>
  <c r="P42" i="4"/>
  <c r="AB42" i="4"/>
  <c r="AN42" i="4"/>
  <c r="AZ42" i="4"/>
  <c r="BL42" i="4"/>
  <c r="E42" i="4"/>
  <c r="Q42" i="4"/>
  <c r="AC42" i="4"/>
  <c r="AO42" i="4"/>
  <c r="BA42" i="4"/>
  <c r="BM42" i="4"/>
  <c r="F42" i="4"/>
  <c r="R42" i="4"/>
  <c r="AD42" i="4"/>
  <c r="AP42" i="4"/>
  <c r="BB42" i="4"/>
  <c r="BN42" i="4"/>
  <c r="G42" i="4"/>
  <c r="S42" i="4"/>
  <c r="AE42" i="4"/>
  <c r="AQ42" i="4"/>
  <c r="BC42" i="4"/>
  <c r="BO42" i="4"/>
  <c r="H42" i="4"/>
  <c r="T42" i="4"/>
  <c r="AF42" i="4"/>
  <c r="AR42" i="4"/>
  <c r="BD42" i="4"/>
  <c r="BP42" i="4"/>
  <c r="I42" i="4"/>
  <c r="U42" i="4"/>
  <c r="AG42" i="4"/>
  <c r="AS42" i="4"/>
  <c r="BE42" i="4"/>
  <c r="BQ42" i="4"/>
  <c r="J42" i="4"/>
  <c r="V42" i="4"/>
  <c r="AH42" i="4"/>
  <c r="AT42" i="4"/>
  <c r="BF42" i="4"/>
  <c r="BR42" i="4"/>
  <c r="K42" i="4"/>
  <c r="W42" i="4"/>
  <c r="AI42" i="4"/>
  <c r="AU42" i="4"/>
  <c r="BG42" i="4"/>
  <c r="BS42" i="4"/>
  <c r="C43" i="4"/>
  <c r="O43" i="4"/>
  <c r="AA43" i="4"/>
  <c r="AM43" i="4"/>
  <c r="AY43" i="4"/>
  <c r="BK43" i="4"/>
  <c r="D43" i="4"/>
  <c r="P43" i="4"/>
  <c r="AB43" i="4"/>
  <c r="AN43" i="4"/>
  <c r="AZ43" i="4"/>
  <c r="BL43" i="4"/>
  <c r="E43" i="4"/>
  <c r="Q43" i="4"/>
  <c r="AC43" i="4"/>
  <c r="AO43" i="4"/>
  <c r="BA43" i="4"/>
  <c r="BM43" i="4"/>
  <c r="F43" i="4"/>
  <c r="R43" i="4"/>
  <c r="AD43" i="4"/>
  <c r="AP43" i="4"/>
  <c r="BB43" i="4"/>
  <c r="BN43" i="4"/>
  <c r="G43" i="4"/>
  <c r="S43" i="4"/>
  <c r="AE43" i="4"/>
  <c r="AQ43" i="4"/>
  <c r="BC43" i="4"/>
  <c r="BO43" i="4"/>
  <c r="H43" i="4"/>
  <c r="T43" i="4"/>
  <c r="AF43" i="4"/>
  <c r="AR43" i="4"/>
  <c r="BD43" i="4"/>
  <c r="BP43" i="4"/>
  <c r="I43" i="4"/>
  <c r="U43" i="4"/>
  <c r="AG43" i="4"/>
  <c r="AS43" i="4"/>
  <c r="BE43" i="4"/>
  <c r="BQ43" i="4"/>
  <c r="J43" i="4"/>
  <c r="V43" i="4"/>
  <c r="AH43" i="4"/>
  <c r="AT43" i="4"/>
  <c r="BF43" i="4"/>
  <c r="BR43" i="4"/>
  <c r="K43" i="4"/>
  <c r="W43" i="4"/>
  <c r="AI43" i="4"/>
  <c r="AU43" i="4"/>
  <c r="BG43" i="4"/>
  <c r="BS43" i="4"/>
  <c r="C44" i="4"/>
  <c r="O44" i="4"/>
  <c r="AA44" i="4"/>
  <c r="AM44" i="4"/>
  <c r="AY44" i="4"/>
  <c r="BK44" i="4"/>
  <c r="D44" i="4"/>
  <c r="P44" i="4"/>
  <c r="AB44" i="4"/>
  <c r="AN44" i="4"/>
  <c r="AZ44" i="4"/>
  <c r="BL44" i="4"/>
  <c r="E44" i="4"/>
  <c r="Q44" i="4"/>
  <c r="AC44" i="4"/>
  <c r="AO44" i="4"/>
  <c r="BA44" i="4"/>
  <c r="BM44" i="4"/>
  <c r="F44" i="4"/>
  <c r="R44" i="4"/>
  <c r="AD44" i="4"/>
  <c r="AP44" i="4"/>
  <c r="BB44" i="4"/>
  <c r="BN44" i="4"/>
  <c r="G44" i="4"/>
  <c r="S44" i="4"/>
  <c r="AE44" i="4"/>
  <c r="AQ44" i="4"/>
  <c r="BC44" i="4"/>
  <c r="BO44" i="4"/>
  <c r="H44" i="4"/>
  <c r="T44" i="4"/>
  <c r="AF44" i="4"/>
  <c r="AR44" i="4"/>
  <c r="BD44" i="4"/>
  <c r="BP44" i="4"/>
  <c r="I44" i="4"/>
  <c r="U44" i="4"/>
  <c r="AG44" i="4"/>
  <c r="AS44" i="4"/>
  <c r="BE44" i="4"/>
  <c r="BQ44" i="4"/>
  <c r="J44" i="4"/>
  <c r="V44" i="4"/>
  <c r="AH44" i="4"/>
  <c r="AT44" i="4"/>
  <c r="BF44" i="4"/>
  <c r="BR44" i="4"/>
  <c r="K44" i="4"/>
  <c r="W44" i="4"/>
  <c r="AI44" i="4"/>
  <c r="AU44" i="4"/>
  <c r="BG44" i="4"/>
  <c r="BS44" i="4"/>
  <c r="C45" i="4"/>
  <c r="O45" i="4"/>
  <c r="AA45" i="4"/>
  <c r="AM45" i="4"/>
  <c r="AY45" i="4"/>
  <c r="BK45" i="4"/>
  <c r="D45" i="4"/>
  <c r="P45" i="4"/>
  <c r="AB45" i="4"/>
  <c r="AN45" i="4"/>
  <c r="AZ45" i="4"/>
  <c r="BL45" i="4"/>
  <c r="E45" i="4"/>
  <c r="Q45" i="4"/>
  <c r="AC45" i="4"/>
  <c r="AO45" i="4"/>
  <c r="BA45" i="4"/>
  <c r="BM45" i="4"/>
  <c r="F45" i="4"/>
  <c r="R45" i="4"/>
  <c r="AD45" i="4"/>
  <c r="AP45" i="4"/>
  <c r="BB45" i="4"/>
  <c r="BN45" i="4"/>
  <c r="G45" i="4"/>
  <c r="S45" i="4"/>
  <c r="AE45" i="4"/>
  <c r="AQ45" i="4"/>
  <c r="BC45" i="4"/>
  <c r="BO45" i="4"/>
  <c r="H45" i="4"/>
  <c r="T45" i="4"/>
  <c r="AF45" i="4"/>
  <c r="AR45" i="4"/>
  <c r="BD45" i="4"/>
  <c r="BP45" i="4"/>
  <c r="I45" i="4"/>
  <c r="U45" i="4"/>
  <c r="AG45" i="4"/>
  <c r="AS45" i="4"/>
  <c r="BE45" i="4"/>
  <c r="BQ45" i="4"/>
  <c r="J45" i="4"/>
  <c r="V45" i="4"/>
  <c r="AH45" i="4"/>
  <c r="AT45" i="4"/>
  <c r="BF45" i="4"/>
  <c r="BR45" i="4"/>
  <c r="K45" i="4"/>
  <c r="W45" i="4"/>
  <c r="AI45" i="4"/>
  <c r="AU45" i="4"/>
  <c r="BG45" i="4"/>
  <c r="BS45" i="4"/>
  <c r="C46" i="4"/>
  <c r="O46" i="4"/>
  <c r="AA46" i="4"/>
  <c r="AM46" i="4"/>
  <c r="AY46" i="4"/>
  <c r="BK46" i="4"/>
  <c r="D46" i="4"/>
  <c r="P46" i="4"/>
  <c r="AB46" i="4"/>
  <c r="AN46" i="4"/>
  <c r="AZ46" i="4"/>
  <c r="BL46" i="4"/>
  <c r="E46" i="4"/>
  <c r="Q46" i="4"/>
  <c r="AC46" i="4"/>
  <c r="AO46" i="4"/>
  <c r="BA46" i="4"/>
  <c r="BM46" i="4"/>
  <c r="F46" i="4"/>
  <c r="R46" i="4"/>
  <c r="AD46" i="4"/>
  <c r="AP46" i="4"/>
  <c r="BB46" i="4"/>
  <c r="BN46" i="4"/>
  <c r="G46" i="4"/>
  <c r="S46" i="4"/>
  <c r="AE46" i="4"/>
  <c r="AQ46" i="4"/>
  <c r="BC46" i="4"/>
  <c r="BO46" i="4"/>
  <c r="H46" i="4"/>
  <c r="T46" i="4"/>
  <c r="AF46" i="4"/>
  <c r="AR46" i="4"/>
  <c r="BD46" i="4"/>
  <c r="BP46" i="4"/>
  <c r="I46" i="4"/>
  <c r="U46" i="4"/>
  <c r="AG46" i="4"/>
  <c r="AS46" i="4"/>
  <c r="BE46" i="4"/>
  <c r="BQ46" i="4"/>
  <c r="J46" i="4"/>
  <c r="V46" i="4"/>
  <c r="AH46" i="4"/>
  <c r="AT46" i="4"/>
  <c r="BF46" i="4"/>
  <c r="BR46" i="4"/>
  <c r="K46" i="4"/>
  <c r="W46" i="4"/>
  <c r="AI46" i="4"/>
  <c r="AU46" i="4"/>
  <c r="BG46" i="4"/>
  <c r="BS46" i="4"/>
  <c r="C47" i="4"/>
  <c r="O47" i="4"/>
  <c r="AA47" i="4"/>
  <c r="AM47" i="4"/>
  <c r="AY47" i="4"/>
  <c r="BK47" i="4"/>
  <c r="D47" i="4"/>
  <c r="P47" i="4"/>
  <c r="AB47" i="4"/>
  <c r="AN47" i="4"/>
  <c r="AZ47" i="4"/>
  <c r="BL47" i="4"/>
  <c r="E47" i="4"/>
  <c r="Q47" i="4"/>
  <c r="AC47" i="4"/>
  <c r="AO47" i="4"/>
  <c r="BA47" i="4"/>
  <c r="BM47" i="4"/>
  <c r="F47" i="4"/>
  <c r="R47" i="4"/>
  <c r="AD47" i="4"/>
  <c r="AP47" i="4"/>
  <c r="BB47" i="4"/>
  <c r="BN47" i="4"/>
  <c r="G47" i="4"/>
  <c r="S47" i="4"/>
  <c r="AE47" i="4"/>
  <c r="AQ47" i="4"/>
  <c r="BC47" i="4"/>
  <c r="BO47" i="4"/>
  <c r="H47" i="4"/>
  <c r="T47" i="4"/>
  <c r="AF47" i="4"/>
  <c r="AR47" i="4"/>
  <c r="BD47" i="4"/>
  <c r="BP47" i="4"/>
  <c r="I47" i="4"/>
  <c r="U47" i="4"/>
  <c r="AG47" i="4"/>
  <c r="AS47" i="4"/>
  <c r="BE47" i="4"/>
  <c r="BQ47" i="4"/>
  <c r="J47" i="4"/>
  <c r="V47" i="4"/>
  <c r="AH47" i="4"/>
  <c r="AT47" i="4"/>
  <c r="BF47" i="4"/>
  <c r="BR47" i="4"/>
  <c r="K47" i="4"/>
  <c r="W47" i="4"/>
  <c r="AI47" i="4"/>
  <c r="AU47" i="4"/>
  <c r="BG47" i="4"/>
  <c r="BS47" i="4"/>
  <c r="C48" i="4"/>
  <c r="O48" i="4"/>
  <c r="AA48" i="4"/>
  <c r="AM48" i="4"/>
  <c r="AY48" i="4"/>
  <c r="BK48" i="4"/>
  <c r="D48" i="4"/>
  <c r="P48" i="4"/>
  <c r="AB48" i="4"/>
  <c r="AN48" i="4"/>
  <c r="AZ48" i="4"/>
  <c r="BL48" i="4"/>
  <c r="E48" i="4"/>
  <c r="Q48" i="4"/>
  <c r="AC48" i="4"/>
  <c r="AO48" i="4"/>
  <c r="BA48" i="4"/>
  <c r="BM48" i="4"/>
  <c r="F48" i="4"/>
  <c r="R48" i="4"/>
  <c r="AD48" i="4"/>
  <c r="AP48" i="4"/>
  <c r="BB48" i="4"/>
  <c r="BN48" i="4"/>
  <c r="G48" i="4"/>
  <c r="S48" i="4"/>
  <c r="AE48" i="4"/>
  <c r="AQ48" i="4"/>
  <c r="BC48" i="4"/>
  <c r="BO48" i="4"/>
  <c r="H48" i="4"/>
  <c r="T48" i="4"/>
  <c r="AF48" i="4"/>
  <c r="AR48" i="4"/>
  <c r="BD48" i="4"/>
  <c r="BP48" i="4"/>
  <c r="I48" i="4"/>
  <c r="U48" i="4"/>
  <c r="AG48" i="4"/>
  <c r="AS48" i="4"/>
  <c r="BE48" i="4"/>
  <c r="BQ48" i="4"/>
  <c r="J48" i="4"/>
  <c r="V48" i="4"/>
  <c r="AH48" i="4"/>
  <c r="AT48" i="4"/>
  <c r="BF48" i="4"/>
  <c r="BR48" i="4"/>
  <c r="K48" i="4"/>
  <c r="W48" i="4"/>
  <c r="AI48" i="4"/>
  <c r="AU48" i="4"/>
  <c r="BG48" i="4"/>
  <c r="BS48" i="4"/>
  <c r="C49" i="4"/>
  <c r="O49" i="4"/>
  <c r="AA49" i="4"/>
  <c r="AM49" i="4"/>
  <c r="AY49" i="4"/>
  <c r="BK49" i="4"/>
  <c r="D49" i="4"/>
  <c r="P49" i="4"/>
  <c r="AB49" i="4"/>
  <c r="AN49" i="4"/>
  <c r="AZ49" i="4"/>
  <c r="BL49" i="4"/>
  <c r="E49" i="4"/>
  <c r="Q49" i="4"/>
  <c r="AC49" i="4"/>
  <c r="AO49" i="4"/>
  <c r="BA49" i="4"/>
  <c r="BM49" i="4"/>
  <c r="F49" i="4"/>
  <c r="R49" i="4"/>
  <c r="AD49" i="4"/>
  <c r="AP49" i="4"/>
  <c r="BB49" i="4"/>
  <c r="BN49" i="4"/>
  <c r="G49" i="4"/>
  <c r="S49" i="4"/>
  <c r="AE49" i="4"/>
  <c r="AQ49" i="4"/>
  <c r="BC49" i="4"/>
  <c r="BO49" i="4"/>
  <c r="H49" i="4"/>
  <c r="T49" i="4"/>
  <c r="AF49" i="4"/>
  <c r="AR49" i="4"/>
  <c r="BD49" i="4"/>
  <c r="BP49" i="4"/>
  <c r="I49" i="4"/>
  <c r="U49" i="4"/>
  <c r="AG49" i="4"/>
  <c r="AS49" i="4"/>
  <c r="BE49" i="4"/>
  <c r="BQ49" i="4"/>
  <c r="J49" i="4"/>
  <c r="V49" i="4"/>
  <c r="AH49" i="4"/>
  <c r="AT49" i="4"/>
  <c r="BF49" i="4"/>
  <c r="BR49" i="4"/>
  <c r="K49" i="4"/>
  <c r="W49" i="4"/>
  <c r="AI49" i="4"/>
  <c r="AU49" i="4"/>
  <c r="BG49" i="4"/>
  <c r="BS49" i="4"/>
  <c r="C50" i="4"/>
  <c r="O50" i="4"/>
  <c r="AA50" i="4"/>
  <c r="AM50" i="4"/>
  <c r="AY50" i="4"/>
  <c r="BK50" i="4"/>
  <c r="D50" i="4"/>
  <c r="P50" i="4"/>
  <c r="AB50" i="4"/>
  <c r="AN50" i="4"/>
  <c r="AZ50" i="4"/>
  <c r="BL50" i="4"/>
  <c r="E50" i="4"/>
  <c r="Q50" i="4"/>
  <c r="AC50" i="4"/>
  <c r="AO50" i="4"/>
  <c r="BA50" i="4"/>
  <c r="BM50" i="4"/>
  <c r="F50" i="4"/>
  <c r="R50" i="4"/>
  <c r="AD50" i="4"/>
  <c r="AP50" i="4"/>
  <c r="BB50" i="4"/>
  <c r="BN50" i="4"/>
  <c r="G50" i="4"/>
  <c r="S50" i="4"/>
  <c r="AE50" i="4"/>
  <c r="AQ50" i="4"/>
  <c r="BC50" i="4"/>
  <c r="BO50" i="4"/>
  <c r="H50" i="4"/>
  <c r="T50" i="4"/>
  <c r="AF50" i="4"/>
  <c r="AR50" i="4"/>
  <c r="BD50" i="4"/>
  <c r="BP50" i="4"/>
  <c r="I50" i="4"/>
  <c r="U50" i="4"/>
  <c r="AG50" i="4"/>
  <c r="AS50" i="4"/>
  <c r="BE50" i="4"/>
  <c r="BQ50" i="4"/>
  <c r="J50" i="4"/>
  <c r="V50" i="4"/>
  <c r="AH50" i="4"/>
  <c r="AT50" i="4"/>
  <c r="BF50" i="4"/>
  <c r="BR50" i="4"/>
  <c r="K50" i="4"/>
  <c r="W50" i="4"/>
  <c r="AI50" i="4"/>
  <c r="AU50" i="4"/>
  <c r="BG50" i="4"/>
  <c r="BS50" i="4"/>
  <c r="C61" i="4"/>
  <c r="O61" i="4"/>
  <c r="AA61" i="4"/>
  <c r="AJ61" i="4" s="1"/>
  <c r="AM61" i="4"/>
  <c r="AY61" i="4"/>
  <c r="BK61" i="4"/>
  <c r="D61" i="4"/>
  <c r="P61" i="4"/>
  <c r="AB61" i="4"/>
  <c r="AN61" i="4"/>
  <c r="AZ61" i="4"/>
  <c r="BL61" i="4"/>
  <c r="E61" i="4"/>
  <c r="Q61" i="4"/>
  <c r="AC61" i="4"/>
  <c r="AO61" i="4"/>
  <c r="BA61" i="4"/>
  <c r="BM61" i="4"/>
  <c r="F61" i="4"/>
  <c r="R61" i="4"/>
  <c r="AD61" i="4"/>
  <c r="AP61" i="4"/>
  <c r="BB61" i="4"/>
  <c r="BN61" i="4"/>
  <c r="G61" i="4"/>
  <c r="S61" i="4"/>
  <c r="AE61" i="4"/>
  <c r="AQ61" i="4"/>
  <c r="BC61" i="4"/>
  <c r="BO61" i="4"/>
  <c r="H61" i="4"/>
  <c r="T61" i="4"/>
  <c r="AF61" i="4"/>
  <c r="AR61" i="4"/>
  <c r="BD61" i="4"/>
  <c r="BP61" i="4"/>
  <c r="I61" i="4"/>
  <c r="U61" i="4"/>
  <c r="AG61" i="4"/>
  <c r="AS61" i="4"/>
  <c r="BE61" i="4"/>
  <c r="BQ61" i="4"/>
  <c r="J61" i="4"/>
  <c r="V61" i="4"/>
  <c r="AH61" i="4"/>
  <c r="AT61" i="4"/>
  <c r="BF61" i="4"/>
  <c r="BR61" i="4"/>
  <c r="K61" i="4"/>
  <c r="W61" i="4"/>
  <c r="AI61" i="4"/>
  <c r="AU61" i="4"/>
  <c r="BG61" i="4"/>
  <c r="BS61" i="4"/>
  <c r="C62" i="4"/>
  <c r="O62" i="4"/>
  <c r="AA62" i="4"/>
  <c r="AM62" i="4"/>
  <c r="AY62" i="4"/>
  <c r="BK62" i="4"/>
  <c r="D62" i="4"/>
  <c r="P62" i="4"/>
  <c r="AB62" i="4"/>
  <c r="AN62" i="4"/>
  <c r="AZ62" i="4"/>
  <c r="BL62" i="4"/>
  <c r="E62" i="4"/>
  <c r="Q62" i="4"/>
  <c r="AC62" i="4"/>
  <c r="AO62" i="4"/>
  <c r="BA62" i="4"/>
  <c r="BM62" i="4"/>
  <c r="F62" i="4"/>
  <c r="R62" i="4"/>
  <c r="AD62" i="4"/>
  <c r="AP62" i="4"/>
  <c r="BB62" i="4"/>
  <c r="BN62" i="4"/>
  <c r="G62" i="4"/>
  <c r="S62" i="4"/>
  <c r="AE62" i="4"/>
  <c r="AQ62" i="4"/>
  <c r="BC62" i="4"/>
  <c r="BO62" i="4"/>
  <c r="H62" i="4"/>
  <c r="T62" i="4"/>
  <c r="AF62" i="4"/>
  <c r="AR62" i="4"/>
  <c r="BD62" i="4"/>
  <c r="BP62" i="4"/>
  <c r="I62" i="4"/>
  <c r="U62" i="4"/>
  <c r="AG62" i="4"/>
  <c r="AS62" i="4"/>
  <c r="BE62" i="4"/>
  <c r="BQ62" i="4"/>
  <c r="J62" i="4"/>
  <c r="V62" i="4"/>
  <c r="AH62" i="4"/>
  <c r="AT62" i="4"/>
  <c r="BF62" i="4"/>
  <c r="BR62" i="4"/>
  <c r="K62" i="4"/>
  <c r="W62" i="4"/>
  <c r="AI62" i="4"/>
  <c r="AU62" i="4"/>
  <c r="BG62" i="4"/>
  <c r="BS62" i="4"/>
  <c r="C63" i="4"/>
  <c r="O63" i="4"/>
  <c r="AA63" i="4"/>
  <c r="AM63" i="4"/>
  <c r="AY63" i="4"/>
  <c r="BK63" i="4"/>
  <c r="D63" i="4"/>
  <c r="P63" i="4"/>
  <c r="AB63" i="4"/>
  <c r="AN63" i="4"/>
  <c r="AZ63" i="4"/>
  <c r="BL63" i="4"/>
  <c r="E63" i="4"/>
  <c r="Q63" i="4"/>
  <c r="AC63" i="4"/>
  <c r="AO63" i="4"/>
  <c r="BA63" i="4"/>
  <c r="BM63" i="4"/>
  <c r="F63" i="4"/>
  <c r="R63" i="4"/>
  <c r="AD63" i="4"/>
  <c r="AP63" i="4"/>
  <c r="BB63" i="4"/>
  <c r="BN63" i="4"/>
  <c r="G63" i="4"/>
  <c r="S63" i="4"/>
  <c r="AE63" i="4"/>
  <c r="AQ63" i="4"/>
  <c r="BC63" i="4"/>
  <c r="BO63" i="4"/>
  <c r="H63" i="4"/>
  <c r="T63" i="4"/>
  <c r="AF63" i="4"/>
  <c r="AR63" i="4"/>
  <c r="BD63" i="4"/>
  <c r="BP63" i="4"/>
  <c r="I63" i="4"/>
  <c r="U63" i="4"/>
  <c r="AG63" i="4"/>
  <c r="AS63" i="4"/>
  <c r="BE63" i="4"/>
  <c r="BQ63" i="4"/>
  <c r="J63" i="4"/>
  <c r="V63" i="4"/>
  <c r="AH63" i="4"/>
  <c r="AT63" i="4"/>
  <c r="BF63" i="4"/>
  <c r="BR63" i="4"/>
  <c r="K63" i="4"/>
  <c r="W63" i="4"/>
  <c r="AI63" i="4"/>
  <c r="AU63" i="4"/>
  <c r="BG63" i="4"/>
  <c r="BS63" i="4"/>
  <c r="C64" i="4"/>
  <c r="O64" i="4"/>
  <c r="AA64" i="4"/>
  <c r="AM64" i="4"/>
  <c r="AY64" i="4"/>
  <c r="BK64" i="4"/>
  <c r="D64" i="4"/>
  <c r="P64" i="4"/>
  <c r="AB64" i="4"/>
  <c r="AN64" i="4"/>
  <c r="AZ64" i="4"/>
  <c r="BL64" i="4"/>
  <c r="E64" i="4"/>
  <c r="Q64" i="4"/>
  <c r="AC64" i="4"/>
  <c r="AO64" i="4"/>
  <c r="BA64" i="4"/>
  <c r="BM64" i="4"/>
  <c r="F64" i="4"/>
  <c r="R64" i="4"/>
  <c r="AD64" i="4"/>
  <c r="AP64" i="4"/>
  <c r="BB64" i="4"/>
  <c r="BN64" i="4"/>
  <c r="G64" i="4"/>
  <c r="S64" i="4"/>
  <c r="AE64" i="4"/>
  <c r="AQ64" i="4"/>
  <c r="BC64" i="4"/>
  <c r="BO64" i="4"/>
  <c r="H64" i="4"/>
  <c r="T64" i="4"/>
  <c r="AF64" i="4"/>
  <c r="AR64" i="4"/>
  <c r="BD64" i="4"/>
  <c r="BP64" i="4"/>
  <c r="I64" i="4"/>
  <c r="U64" i="4"/>
  <c r="AG64" i="4"/>
  <c r="AS64" i="4"/>
  <c r="BE64" i="4"/>
  <c r="BQ64" i="4"/>
  <c r="J64" i="4"/>
  <c r="V64" i="4"/>
  <c r="AH64" i="4"/>
  <c r="AT64" i="4"/>
  <c r="BF64" i="4"/>
  <c r="BR64" i="4"/>
  <c r="K64" i="4"/>
  <c r="W64" i="4"/>
  <c r="AI64" i="4"/>
  <c r="AU64" i="4"/>
  <c r="BG64" i="4"/>
  <c r="BS64" i="4"/>
  <c r="C65" i="4"/>
  <c r="O65" i="4"/>
  <c r="AA65" i="4"/>
  <c r="AM65" i="4"/>
  <c r="AY65" i="4"/>
  <c r="BK65" i="4"/>
  <c r="D65" i="4"/>
  <c r="P65" i="4"/>
  <c r="AB65" i="4"/>
  <c r="AN65" i="4"/>
  <c r="AZ65" i="4"/>
  <c r="BL65" i="4"/>
  <c r="E65" i="4"/>
  <c r="Q65" i="4"/>
  <c r="AC65" i="4"/>
  <c r="AO65" i="4"/>
  <c r="BA65" i="4"/>
  <c r="BM65" i="4"/>
  <c r="F65" i="4"/>
  <c r="R65" i="4"/>
  <c r="AD65" i="4"/>
  <c r="AP65" i="4"/>
  <c r="BB65" i="4"/>
  <c r="BN65" i="4"/>
  <c r="G65" i="4"/>
  <c r="S65" i="4"/>
  <c r="AE65" i="4"/>
  <c r="AQ65" i="4"/>
  <c r="BC65" i="4"/>
  <c r="BO65" i="4"/>
  <c r="H65" i="4"/>
  <c r="T65" i="4"/>
  <c r="AF65" i="4"/>
  <c r="AR65" i="4"/>
  <c r="BD65" i="4"/>
  <c r="BP65" i="4"/>
  <c r="I65" i="4"/>
  <c r="U65" i="4"/>
  <c r="AG65" i="4"/>
  <c r="AS65" i="4"/>
  <c r="BE65" i="4"/>
  <c r="BQ65" i="4"/>
  <c r="J65" i="4"/>
  <c r="V65" i="4"/>
  <c r="AH65" i="4"/>
  <c r="AT65" i="4"/>
  <c r="BF65" i="4"/>
  <c r="BR65" i="4"/>
  <c r="K65" i="4"/>
  <c r="W65" i="4"/>
  <c r="AI65" i="4"/>
  <c r="AU65" i="4"/>
  <c r="BG65" i="4"/>
  <c r="BS65" i="4"/>
  <c r="C66" i="4"/>
  <c r="O66" i="4"/>
  <c r="AA66" i="4"/>
  <c r="AM66" i="4"/>
  <c r="AY66" i="4"/>
  <c r="BK66" i="4"/>
  <c r="D66" i="4"/>
  <c r="P66" i="4"/>
  <c r="AB66" i="4"/>
  <c r="AN66" i="4"/>
  <c r="AZ66" i="4"/>
  <c r="BL66" i="4"/>
  <c r="E66" i="4"/>
  <c r="Q66" i="4"/>
  <c r="AC66" i="4"/>
  <c r="AO66" i="4"/>
  <c r="BA66" i="4"/>
  <c r="BM66" i="4"/>
  <c r="F66" i="4"/>
  <c r="R66" i="4"/>
  <c r="AD66" i="4"/>
  <c r="AP66" i="4"/>
  <c r="BB66" i="4"/>
  <c r="BN66" i="4"/>
  <c r="G66" i="4"/>
  <c r="S66" i="4"/>
  <c r="AE66" i="4"/>
  <c r="AQ66" i="4"/>
  <c r="BC66" i="4"/>
  <c r="BO66" i="4"/>
  <c r="H66" i="4"/>
  <c r="T66" i="4"/>
  <c r="AF66" i="4"/>
  <c r="AR66" i="4"/>
  <c r="BD66" i="4"/>
  <c r="BP66" i="4"/>
  <c r="I66" i="4"/>
  <c r="U66" i="4"/>
  <c r="AG66" i="4"/>
  <c r="AS66" i="4"/>
  <c r="BE66" i="4"/>
  <c r="BQ66" i="4"/>
  <c r="J66" i="4"/>
  <c r="V66" i="4"/>
  <c r="AH66" i="4"/>
  <c r="AT66" i="4"/>
  <c r="BF66" i="4"/>
  <c r="BR66" i="4"/>
  <c r="K66" i="4"/>
  <c r="W66" i="4"/>
  <c r="AI66" i="4"/>
  <c r="AU66" i="4"/>
  <c r="BG66" i="4"/>
  <c r="BS66" i="4"/>
  <c r="C67" i="4"/>
  <c r="O67" i="4"/>
  <c r="AA67" i="4"/>
  <c r="AM67" i="4"/>
  <c r="AY67" i="4"/>
  <c r="BK67" i="4"/>
  <c r="D67" i="4"/>
  <c r="P67" i="4"/>
  <c r="AB67" i="4"/>
  <c r="AN67" i="4"/>
  <c r="AZ67" i="4"/>
  <c r="BL67" i="4"/>
  <c r="E67" i="4"/>
  <c r="Q67" i="4"/>
  <c r="AC67" i="4"/>
  <c r="AO67" i="4"/>
  <c r="BA67" i="4"/>
  <c r="BM67" i="4"/>
  <c r="F67" i="4"/>
  <c r="R67" i="4"/>
  <c r="AD67" i="4"/>
  <c r="AP67" i="4"/>
  <c r="BB67" i="4"/>
  <c r="BN67" i="4"/>
  <c r="G67" i="4"/>
  <c r="S67" i="4"/>
  <c r="AE67" i="4"/>
  <c r="AQ67" i="4"/>
  <c r="BC67" i="4"/>
  <c r="BO67" i="4"/>
  <c r="H67" i="4"/>
  <c r="T67" i="4"/>
  <c r="AF67" i="4"/>
  <c r="AR67" i="4"/>
  <c r="BD67" i="4"/>
  <c r="BP67" i="4"/>
  <c r="I67" i="4"/>
  <c r="U67" i="4"/>
  <c r="AG67" i="4"/>
  <c r="AS67" i="4"/>
  <c r="BE67" i="4"/>
  <c r="BQ67" i="4"/>
  <c r="J67" i="4"/>
  <c r="V67" i="4"/>
  <c r="AH67" i="4"/>
  <c r="AT67" i="4"/>
  <c r="BF67" i="4"/>
  <c r="BR67" i="4"/>
  <c r="K67" i="4"/>
  <c r="W67" i="4"/>
  <c r="AI67" i="4"/>
  <c r="AU67" i="4"/>
  <c r="BG67" i="4"/>
  <c r="BS67" i="4"/>
  <c r="C68" i="4"/>
  <c r="O68" i="4"/>
  <c r="AA68" i="4"/>
  <c r="AM68" i="4"/>
  <c r="AY68" i="4"/>
  <c r="BK68" i="4"/>
  <c r="D68" i="4"/>
  <c r="P68" i="4"/>
  <c r="AB68" i="4"/>
  <c r="AN68" i="4"/>
  <c r="AZ68" i="4"/>
  <c r="BL68" i="4"/>
  <c r="E68" i="4"/>
  <c r="Q68" i="4"/>
  <c r="AC68" i="4"/>
  <c r="AO68" i="4"/>
  <c r="BA68" i="4"/>
  <c r="BM68" i="4"/>
  <c r="F68" i="4"/>
  <c r="R68" i="4"/>
  <c r="AD68" i="4"/>
  <c r="AP68" i="4"/>
  <c r="BB68" i="4"/>
  <c r="BN68" i="4"/>
  <c r="G68" i="4"/>
  <c r="S68" i="4"/>
  <c r="AE68" i="4"/>
  <c r="AQ68" i="4"/>
  <c r="BC68" i="4"/>
  <c r="BO68" i="4"/>
  <c r="H68" i="4"/>
  <c r="T68" i="4"/>
  <c r="AF68" i="4"/>
  <c r="AR68" i="4"/>
  <c r="BD68" i="4"/>
  <c r="BP68" i="4"/>
  <c r="I68" i="4"/>
  <c r="U68" i="4"/>
  <c r="AG68" i="4"/>
  <c r="AS68" i="4"/>
  <c r="BE68" i="4"/>
  <c r="BQ68" i="4"/>
  <c r="J68" i="4"/>
  <c r="V68" i="4"/>
  <c r="AH68" i="4"/>
  <c r="AT68" i="4"/>
  <c r="BF68" i="4"/>
  <c r="BR68" i="4"/>
  <c r="K68" i="4"/>
  <c r="W68" i="4"/>
  <c r="AI68" i="4"/>
  <c r="AU68" i="4"/>
  <c r="BG68" i="4"/>
  <c r="BS68" i="4"/>
  <c r="C69" i="4"/>
  <c r="O69" i="4"/>
  <c r="AA69" i="4"/>
  <c r="AM69" i="4"/>
  <c r="AY69" i="4"/>
  <c r="BK69" i="4"/>
  <c r="D69" i="4"/>
  <c r="P69" i="4"/>
  <c r="AB69" i="4"/>
  <c r="AN69" i="4"/>
  <c r="AZ69" i="4"/>
  <c r="BL69" i="4"/>
  <c r="E69" i="4"/>
  <c r="Q69" i="4"/>
  <c r="AC69" i="4"/>
  <c r="AO69" i="4"/>
  <c r="BA69" i="4"/>
  <c r="BM69" i="4"/>
  <c r="F69" i="4"/>
  <c r="R69" i="4"/>
  <c r="AD69" i="4"/>
  <c r="AP69" i="4"/>
  <c r="BB69" i="4"/>
  <c r="BN69" i="4"/>
  <c r="G69" i="4"/>
  <c r="S69" i="4"/>
  <c r="AE69" i="4"/>
  <c r="AQ69" i="4"/>
  <c r="BC69" i="4"/>
  <c r="BO69" i="4"/>
  <c r="H69" i="4"/>
  <c r="T69" i="4"/>
  <c r="AF69" i="4"/>
  <c r="AR69" i="4"/>
  <c r="BD69" i="4"/>
  <c r="BP69" i="4"/>
  <c r="I69" i="4"/>
  <c r="U69" i="4"/>
  <c r="AG69" i="4"/>
  <c r="AS69" i="4"/>
  <c r="BE69" i="4"/>
  <c r="BQ69" i="4"/>
  <c r="J69" i="4"/>
  <c r="V69" i="4"/>
  <c r="AH69" i="4"/>
  <c r="AT69" i="4"/>
  <c r="BF69" i="4"/>
  <c r="BR69" i="4"/>
  <c r="K69" i="4"/>
  <c r="W69" i="4"/>
  <c r="AI69" i="4"/>
  <c r="AU69" i="4"/>
  <c r="BG69" i="4"/>
  <c r="BS69" i="4"/>
  <c r="C70" i="4"/>
  <c r="O70" i="4"/>
  <c r="AA70" i="4"/>
  <c r="AM70" i="4"/>
  <c r="AY70" i="4"/>
  <c r="BK70" i="4"/>
  <c r="D70" i="4"/>
  <c r="P70" i="4"/>
  <c r="AB70" i="4"/>
  <c r="AN70" i="4"/>
  <c r="AZ70" i="4"/>
  <c r="BL70" i="4"/>
  <c r="E70" i="4"/>
  <c r="Q70" i="4"/>
  <c r="AC70" i="4"/>
  <c r="AO70" i="4"/>
  <c r="BA70" i="4"/>
  <c r="BM70" i="4"/>
  <c r="F70" i="4"/>
  <c r="R70" i="4"/>
  <c r="AD70" i="4"/>
  <c r="AP70" i="4"/>
  <c r="BB70" i="4"/>
  <c r="BN70" i="4"/>
  <c r="G70" i="4"/>
  <c r="S70" i="4"/>
  <c r="AE70" i="4"/>
  <c r="AQ70" i="4"/>
  <c r="BC70" i="4"/>
  <c r="BO70" i="4"/>
  <c r="H70" i="4"/>
  <c r="T70" i="4"/>
  <c r="AF70" i="4"/>
  <c r="AR70" i="4"/>
  <c r="BD70" i="4"/>
  <c r="BP70" i="4"/>
  <c r="I70" i="4"/>
  <c r="U70" i="4"/>
  <c r="AG70" i="4"/>
  <c r="AS70" i="4"/>
  <c r="BE70" i="4"/>
  <c r="BQ70" i="4"/>
  <c r="J70" i="4"/>
  <c r="V70" i="4"/>
  <c r="AH70" i="4"/>
  <c r="AT70" i="4"/>
  <c r="BF70" i="4"/>
  <c r="BR70" i="4"/>
  <c r="K70" i="4"/>
  <c r="W70" i="4"/>
  <c r="AI70" i="4"/>
  <c r="AU70" i="4"/>
  <c r="BG70" i="4"/>
  <c r="BS70" i="4"/>
  <c r="C71" i="4"/>
  <c r="O71" i="4"/>
  <c r="AA71" i="4"/>
  <c r="AM71" i="4"/>
  <c r="AY71" i="4"/>
  <c r="BK71" i="4"/>
  <c r="D71" i="4"/>
  <c r="P71" i="4"/>
  <c r="AB71" i="4"/>
  <c r="AN71" i="4"/>
  <c r="AZ71" i="4"/>
  <c r="BL71" i="4"/>
  <c r="E71" i="4"/>
  <c r="Q71" i="4"/>
  <c r="AC71" i="4"/>
  <c r="AO71" i="4"/>
  <c r="BA71" i="4"/>
  <c r="BM71" i="4"/>
  <c r="F71" i="4"/>
  <c r="R71" i="4"/>
  <c r="AD71" i="4"/>
  <c r="AP71" i="4"/>
  <c r="BB71" i="4"/>
  <c r="BN71" i="4"/>
  <c r="G71" i="4"/>
  <c r="S71" i="4"/>
  <c r="AE71" i="4"/>
  <c r="AQ71" i="4"/>
  <c r="BC71" i="4"/>
  <c r="BO71" i="4"/>
  <c r="H71" i="4"/>
  <c r="T71" i="4"/>
  <c r="AF71" i="4"/>
  <c r="AR71" i="4"/>
  <c r="BD71" i="4"/>
  <c r="BP71" i="4"/>
  <c r="I71" i="4"/>
  <c r="U71" i="4"/>
  <c r="AG71" i="4"/>
  <c r="AS71" i="4"/>
  <c r="BE71" i="4"/>
  <c r="BQ71" i="4"/>
  <c r="J71" i="4"/>
  <c r="V71" i="4"/>
  <c r="AH71" i="4"/>
  <c r="AT71" i="4"/>
  <c r="BF71" i="4"/>
  <c r="BR71" i="4"/>
  <c r="K71" i="4"/>
  <c r="W71" i="4"/>
  <c r="AI71" i="4"/>
  <c r="AU71" i="4"/>
  <c r="BG71" i="4"/>
  <c r="BS71" i="4"/>
  <c r="C72" i="4"/>
  <c r="O72" i="4"/>
  <c r="AA72" i="4"/>
  <c r="AM72" i="4"/>
  <c r="AY72" i="4"/>
  <c r="BK72" i="4"/>
  <c r="D72" i="4"/>
  <c r="P72" i="4"/>
  <c r="AB72" i="4"/>
  <c r="AN72" i="4"/>
  <c r="AZ72" i="4"/>
  <c r="BL72" i="4"/>
  <c r="E72" i="4"/>
  <c r="Q72" i="4"/>
  <c r="AC72" i="4"/>
  <c r="AO72" i="4"/>
  <c r="BA72" i="4"/>
  <c r="BM72" i="4"/>
  <c r="F72" i="4"/>
  <c r="R72" i="4"/>
  <c r="AD72" i="4"/>
  <c r="AP72" i="4"/>
  <c r="BB72" i="4"/>
  <c r="BN72" i="4"/>
  <c r="G72" i="4"/>
  <c r="S72" i="4"/>
  <c r="AE72" i="4"/>
  <c r="AQ72" i="4"/>
  <c r="BC72" i="4"/>
  <c r="BO72" i="4"/>
  <c r="H72" i="4"/>
  <c r="T72" i="4"/>
  <c r="AF72" i="4"/>
  <c r="AR72" i="4"/>
  <c r="BD72" i="4"/>
  <c r="BP72" i="4"/>
  <c r="I72" i="4"/>
  <c r="U72" i="4"/>
  <c r="AG72" i="4"/>
  <c r="AS72" i="4"/>
  <c r="BE72" i="4"/>
  <c r="BQ72" i="4"/>
  <c r="J72" i="4"/>
  <c r="V72" i="4"/>
  <c r="AH72" i="4"/>
  <c r="AT72" i="4"/>
  <c r="BF72" i="4"/>
  <c r="BR72" i="4"/>
  <c r="K72" i="4"/>
  <c r="W72" i="4"/>
  <c r="AI72" i="4"/>
  <c r="AU72" i="4"/>
  <c r="BG72" i="4"/>
  <c r="BS72" i="4"/>
  <c r="C73" i="4"/>
  <c r="O73" i="4"/>
  <c r="AA73" i="4"/>
  <c r="AM73" i="4"/>
  <c r="AY73" i="4"/>
  <c r="BK73" i="4"/>
  <c r="D73" i="4"/>
  <c r="P73" i="4"/>
  <c r="AB73" i="4"/>
  <c r="AN73" i="4"/>
  <c r="AZ73" i="4"/>
  <c r="BL73" i="4"/>
  <c r="E73" i="4"/>
  <c r="Q73" i="4"/>
  <c r="AC73" i="4"/>
  <c r="AO73" i="4"/>
  <c r="BA73" i="4"/>
  <c r="BM73" i="4"/>
  <c r="F73" i="4"/>
  <c r="R73" i="4"/>
  <c r="AD73" i="4"/>
  <c r="AP73" i="4"/>
  <c r="BB73" i="4"/>
  <c r="BN73" i="4"/>
  <c r="G73" i="4"/>
  <c r="S73" i="4"/>
  <c r="AE73" i="4"/>
  <c r="AQ73" i="4"/>
  <c r="BC73" i="4"/>
  <c r="BO73" i="4"/>
  <c r="H73" i="4"/>
  <c r="T73" i="4"/>
  <c r="AF73" i="4"/>
  <c r="AR73" i="4"/>
  <c r="BD73" i="4"/>
  <c r="BP73" i="4"/>
  <c r="I73" i="4"/>
  <c r="U73" i="4"/>
  <c r="AG73" i="4"/>
  <c r="AS73" i="4"/>
  <c r="BE73" i="4"/>
  <c r="BQ73" i="4"/>
  <c r="J73" i="4"/>
  <c r="V73" i="4"/>
  <c r="AH73" i="4"/>
  <c r="AT73" i="4"/>
  <c r="BF73" i="4"/>
  <c r="BR73" i="4"/>
  <c r="K73" i="4"/>
  <c r="W73" i="4"/>
  <c r="AI73" i="4"/>
  <c r="AU73" i="4"/>
  <c r="BG73" i="4"/>
  <c r="BS73" i="4"/>
  <c r="C84" i="4"/>
  <c r="O84" i="4"/>
  <c r="AA84" i="4"/>
  <c r="AM84" i="4"/>
  <c r="AY84" i="4"/>
  <c r="BK84" i="4"/>
  <c r="D84" i="4"/>
  <c r="P84" i="4"/>
  <c r="AB84" i="4"/>
  <c r="AN84" i="4"/>
  <c r="AZ84" i="4"/>
  <c r="BL84" i="4"/>
  <c r="E84" i="4"/>
  <c r="Q84" i="4"/>
  <c r="AC84" i="4"/>
  <c r="AO84" i="4"/>
  <c r="BA84" i="4"/>
  <c r="BM84" i="4"/>
  <c r="F84" i="4"/>
  <c r="L84" i="4" s="1"/>
  <c r="R84" i="4"/>
  <c r="AD84" i="4"/>
  <c r="AP84" i="4"/>
  <c r="BB84" i="4"/>
  <c r="BN84" i="4"/>
  <c r="G84" i="4"/>
  <c r="S84" i="4"/>
  <c r="AE84" i="4"/>
  <c r="AQ84" i="4"/>
  <c r="BC84" i="4"/>
  <c r="BO84" i="4"/>
  <c r="H84" i="4"/>
  <c r="T84" i="4"/>
  <c r="AF84" i="4"/>
  <c r="AR84" i="4"/>
  <c r="BD84" i="4"/>
  <c r="BP84" i="4"/>
  <c r="I84" i="4"/>
  <c r="U84" i="4"/>
  <c r="AG84" i="4"/>
  <c r="AS84" i="4"/>
  <c r="BE84" i="4"/>
  <c r="BQ84" i="4"/>
  <c r="J84" i="4"/>
  <c r="V84" i="4"/>
  <c r="AH84" i="4"/>
  <c r="AT84" i="4"/>
  <c r="BF84" i="4"/>
  <c r="BR84" i="4"/>
  <c r="K84" i="4"/>
  <c r="W84" i="4"/>
  <c r="AI84" i="4"/>
  <c r="AU84" i="4"/>
  <c r="BG84" i="4"/>
  <c r="BS84" i="4"/>
  <c r="C85" i="4"/>
  <c r="O85" i="4"/>
  <c r="AA85" i="4"/>
  <c r="AM85" i="4"/>
  <c r="AY85" i="4"/>
  <c r="BK85" i="4"/>
  <c r="D85" i="4"/>
  <c r="P85" i="4"/>
  <c r="AB85" i="4"/>
  <c r="AN85" i="4"/>
  <c r="AZ85" i="4"/>
  <c r="BL85" i="4"/>
  <c r="E85" i="4"/>
  <c r="Q85" i="4"/>
  <c r="AC85" i="4"/>
  <c r="AO85" i="4"/>
  <c r="BA85" i="4"/>
  <c r="BM85" i="4"/>
  <c r="F85" i="4"/>
  <c r="R85" i="4"/>
  <c r="AD85" i="4"/>
  <c r="AP85" i="4"/>
  <c r="BB85" i="4"/>
  <c r="BN85" i="4"/>
  <c r="G85" i="4"/>
  <c r="S85" i="4"/>
  <c r="AE85" i="4"/>
  <c r="AQ85" i="4"/>
  <c r="BC85" i="4"/>
  <c r="BO85" i="4"/>
  <c r="H85" i="4"/>
  <c r="T85" i="4"/>
  <c r="AF85" i="4"/>
  <c r="AR85" i="4"/>
  <c r="BD85" i="4"/>
  <c r="BP85" i="4"/>
  <c r="I85" i="4"/>
  <c r="U85" i="4"/>
  <c r="AG85" i="4"/>
  <c r="AS85" i="4"/>
  <c r="BE85" i="4"/>
  <c r="BQ85" i="4"/>
  <c r="J85" i="4"/>
  <c r="V85" i="4"/>
  <c r="AH85" i="4"/>
  <c r="AT85" i="4"/>
  <c r="BF85" i="4"/>
  <c r="BR85" i="4"/>
  <c r="K85" i="4"/>
  <c r="W85" i="4"/>
  <c r="AI85" i="4"/>
  <c r="AU85" i="4"/>
  <c r="BG85" i="4"/>
  <c r="BS85" i="4"/>
  <c r="C86" i="4"/>
  <c r="O86" i="4"/>
  <c r="AA86" i="4"/>
  <c r="AM86" i="4"/>
  <c r="AY86" i="4"/>
  <c r="BK86" i="4"/>
  <c r="D86" i="4"/>
  <c r="P86" i="4"/>
  <c r="AB86" i="4"/>
  <c r="AN86" i="4"/>
  <c r="AZ86" i="4"/>
  <c r="BL86" i="4"/>
  <c r="E86" i="4"/>
  <c r="Q86" i="4"/>
  <c r="AC86" i="4"/>
  <c r="AO86" i="4"/>
  <c r="BA86" i="4"/>
  <c r="BM86" i="4"/>
  <c r="F86" i="4"/>
  <c r="R86" i="4"/>
  <c r="AD86" i="4"/>
  <c r="AP86" i="4"/>
  <c r="BB86" i="4"/>
  <c r="BH86" i="4" s="1"/>
  <c r="BN86" i="4"/>
  <c r="G86" i="4"/>
  <c r="S86" i="4"/>
  <c r="AE86" i="4"/>
  <c r="AQ86" i="4"/>
  <c r="BC86" i="4"/>
  <c r="BO86" i="4"/>
  <c r="H86" i="4"/>
  <c r="T86" i="4"/>
  <c r="AF86" i="4"/>
  <c r="AR86" i="4"/>
  <c r="BD86" i="4"/>
  <c r="BP86" i="4"/>
  <c r="I86" i="4"/>
  <c r="U86" i="4"/>
  <c r="AG86" i="4"/>
  <c r="AS86" i="4"/>
  <c r="BE86" i="4"/>
  <c r="BQ86" i="4"/>
  <c r="J86" i="4"/>
  <c r="V86" i="4"/>
  <c r="AH86" i="4"/>
  <c r="AT86" i="4"/>
  <c r="BF86" i="4"/>
  <c r="BR86" i="4"/>
  <c r="K86" i="4"/>
  <c r="W86" i="4"/>
  <c r="AI86" i="4"/>
  <c r="AU86" i="4"/>
  <c r="BG86" i="4"/>
  <c r="BS86" i="4"/>
  <c r="C87" i="4"/>
  <c r="O87" i="4"/>
  <c r="AA87" i="4"/>
  <c r="AM87" i="4"/>
  <c r="AY87" i="4"/>
  <c r="BK87" i="4"/>
  <c r="D87" i="4"/>
  <c r="P87" i="4"/>
  <c r="AB87" i="4"/>
  <c r="AN87" i="4"/>
  <c r="AZ87" i="4"/>
  <c r="BL87" i="4"/>
  <c r="E87" i="4"/>
  <c r="Q87" i="4"/>
  <c r="AC87" i="4"/>
  <c r="AO87" i="4"/>
  <c r="BA87" i="4"/>
  <c r="BM87" i="4"/>
  <c r="F87" i="4"/>
  <c r="R87" i="4"/>
  <c r="AD87" i="4"/>
  <c r="AP87" i="4"/>
  <c r="BB87" i="4"/>
  <c r="BN87" i="4"/>
  <c r="G87" i="4"/>
  <c r="S87" i="4"/>
  <c r="AE87" i="4"/>
  <c r="AQ87" i="4"/>
  <c r="BC87" i="4"/>
  <c r="BO87" i="4"/>
  <c r="H87" i="4"/>
  <c r="T87" i="4"/>
  <c r="AF87" i="4"/>
  <c r="AR87" i="4"/>
  <c r="BD87" i="4"/>
  <c r="BP87" i="4"/>
  <c r="I87" i="4"/>
  <c r="U87" i="4"/>
  <c r="AG87" i="4"/>
  <c r="AS87" i="4"/>
  <c r="BE87" i="4"/>
  <c r="BQ87" i="4"/>
  <c r="J87" i="4"/>
  <c r="V87" i="4"/>
  <c r="AH87" i="4"/>
  <c r="AT87" i="4"/>
  <c r="BF87" i="4"/>
  <c r="BR87" i="4"/>
  <c r="K87" i="4"/>
  <c r="W87" i="4"/>
  <c r="AI87" i="4"/>
  <c r="AU87" i="4"/>
  <c r="BG87" i="4"/>
  <c r="BS87" i="4"/>
  <c r="C88" i="4"/>
  <c r="O88" i="4"/>
  <c r="AA88" i="4"/>
  <c r="AM88" i="4"/>
  <c r="AY88" i="4"/>
  <c r="BK88" i="4"/>
  <c r="D88" i="4"/>
  <c r="P88" i="4"/>
  <c r="AB88" i="4"/>
  <c r="AN88" i="4"/>
  <c r="AZ88" i="4"/>
  <c r="BL88" i="4"/>
  <c r="E88" i="4"/>
  <c r="Q88" i="4"/>
  <c r="AC88" i="4"/>
  <c r="AO88" i="4"/>
  <c r="BA88" i="4"/>
  <c r="BM88" i="4"/>
  <c r="F88" i="4"/>
  <c r="R88" i="4"/>
  <c r="AD88" i="4"/>
  <c r="AP88" i="4"/>
  <c r="BB88" i="4"/>
  <c r="BN88" i="4"/>
  <c r="G88" i="4"/>
  <c r="S88" i="4"/>
  <c r="AE88" i="4"/>
  <c r="AQ88" i="4"/>
  <c r="BC88" i="4"/>
  <c r="BO88" i="4"/>
  <c r="H88" i="4"/>
  <c r="T88" i="4"/>
  <c r="AF88" i="4"/>
  <c r="AR88" i="4"/>
  <c r="BD88" i="4"/>
  <c r="BP88" i="4"/>
  <c r="I88" i="4"/>
  <c r="U88" i="4"/>
  <c r="AG88" i="4"/>
  <c r="AS88" i="4"/>
  <c r="BE88" i="4"/>
  <c r="BQ88" i="4"/>
  <c r="J88" i="4"/>
  <c r="V88" i="4"/>
  <c r="AH88" i="4"/>
  <c r="AT88" i="4"/>
  <c r="BF88" i="4"/>
  <c r="BR88" i="4"/>
  <c r="K88" i="4"/>
  <c r="W88" i="4"/>
  <c r="AI88" i="4"/>
  <c r="AU88" i="4"/>
  <c r="BG88" i="4"/>
  <c r="BS88" i="4"/>
  <c r="C89" i="4"/>
  <c r="O89" i="4"/>
  <c r="AA89" i="4"/>
  <c r="AM89" i="4"/>
  <c r="AY89" i="4"/>
  <c r="BK89" i="4"/>
  <c r="D89" i="4"/>
  <c r="P89" i="4"/>
  <c r="AB89" i="4"/>
  <c r="AN89" i="4"/>
  <c r="AZ89" i="4"/>
  <c r="BL89" i="4"/>
  <c r="E89" i="4"/>
  <c r="Q89" i="4"/>
  <c r="AC89" i="4"/>
  <c r="AO89" i="4"/>
  <c r="BA89" i="4"/>
  <c r="BM89" i="4"/>
  <c r="F89" i="4"/>
  <c r="R89" i="4"/>
  <c r="AD89" i="4"/>
  <c r="AP89" i="4"/>
  <c r="BB89" i="4"/>
  <c r="BN89" i="4"/>
  <c r="G89" i="4"/>
  <c r="S89" i="4"/>
  <c r="AE89" i="4"/>
  <c r="AQ89" i="4"/>
  <c r="BC89" i="4"/>
  <c r="BO89" i="4"/>
  <c r="H89" i="4"/>
  <c r="T89" i="4"/>
  <c r="AF89" i="4"/>
  <c r="AR89" i="4"/>
  <c r="BD89" i="4"/>
  <c r="BP89" i="4"/>
  <c r="I89" i="4"/>
  <c r="U89" i="4"/>
  <c r="AG89" i="4"/>
  <c r="AS89" i="4"/>
  <c r="BE89" i="4"/>
  <c r="BQ89" i="4"/>
  <c r="J89" i="4"/>
  <c r="V89" i="4"/>
  <c r="AH89" i="4"/>
  <c r="AT89" i="4"/>
  <c r="BF89" i="4"/>
  <c r="BR89" i="4"/>
  <c r="K89" i="4"/>
  <c r="W89" i="4"/>
  <c r="AI89" i="4"/>
  <c r="AU89" i="4"/>
  <c r="BG89" i="4"/>
  <c r="BS89" i="4"/>
  <c r="C90" i="4"/>
  <c r="O90" i="4"/>
  <c r="AA90" i="4"/>
  <c r="AM90" i="4"/>
  <c r="AY90" i="4"/>
  <c r="BK90" i="4"/>
  <c r="D90" i="4"/>
  <c r="P90" i="4"/>
  <c r="AB90" i="4"/>
  <c r="AN90" i="4"/>
  <c r="AZ90" i="4"/>
  <c r="BL90" i="4"/>
  <c r="E90" i="4"/>
  <c r="Q90" i="4"/>
  <c r="AC90" i="4"/>
  <c r="AO90" i="4"/>
  <c r="BA90" i="4"/>
  <c r="BM90" i="4"/>
  <c r="F90" i="4"/>
  <c r="R90" i="4"/>
  <c r="AD90" i="4"/>
  <c r="AP90" i="4"/>
  <c r="BB90" i="4"/>
  <c r="BN90" i="4"/>
  <c r="G90" i="4"/>
  <c r="S90" i="4"/>
  <c r="AE90" i="4"/>
  <c r="AQ90" i="4"/>
  <c r="BC90" i="4"/>
  <c r="BO90" i="4"/>
  <c r="H90" i="4"/>
  <c r="T90" i="4"/>
  <c r="AF90" i="4"/>
  <c r="AR90" i="4"/>
  <c r="BD90" i="4"/>
  <c r="BP90" i="4"/>
  <c r="I90" i="4"/>
  <c r="U90" i="4"/>
  <c r="AG90" i="4"/>
  <c r="AS90" i="4"/>
  <c r="BE90" i="4"/>
  <c r="BQ90" i="4"/>
  <c r="J90" i="4"/>
  <c r="V90" i="4"/>
  <c r="AH90" i="4"/>
  <c r="AT90" i="4"/>
  <c r="BF90" i="4"/>
  <c r="BR90" i="4"/>
  <c r="K90" i="4"/>
  <c r="W90" i="4"/>
  <c r="AI90" i="4"/>
  <c r="AU90" i="4"/>
  <c r="BG90" i="4"/>
  <c r="BS90" i="4"/>
  <c r="C91" i="4"/>
  <c r="O91" i="4"/>
  <c r="AA91" i="4"/>
  <c r="AM91" i="4"/>
  <c r="AY91" i="4"/>
  <c r="BK91" i="4"/>
  <c r="D91" i="4"/>
  <c r="P91" i="4"/>
  <c r="AB91" i="4"/>
  <c r="AN91" i="4"/>
  <c r="AZ91" i="4"/>
  <c r="BL91" i="4"/>
  <c r="E91" i="4"/>
  <c r="Q91" i="4"/>
  <c r="AC91" i="4"/>
  <c r="AO91" i="4"/>
  <c r="BA91" i="4"/>
  <c r="BM91" i="4"/>
  <c r="F91" i="4"/>
  <c r="R91" i="4"/>
  <c r="AD91" i="4"/>
  <c r="AP91" i="4"/>
  <c r="BB91" i="4"/>
  <c r="BN91" i="4"/>
  <c r="G91" i="4"/>
  <c r="S91" i="4"/>
  <c r="AE91" i="4"/>
  <c r="AQ91" i="4"/>
  <c r="BC91" i="4"/>
  <c r="BO91" i="4"/>
  <c r="H91" i="4"/>
  <c r="T91" i="4"/>
  <c r="AF91" i="4"/>
  <c r="AR91" i="4"/>
  <c r="BD91" i="4"/>
  <c r="BP91" i="4"/>
  <c r="I91" i="4"/>
  <c r="U91" i="4"/>
  <c r="AG91" i="4"/>
  <c r="AS91" i="4"/>
  <c r="BE91" i="4"/>
  <c r="BQ91" i="4"/>
  <c r="J91" i="4"/>
  <c r="V91" i="4"/>
  <c r="AH91" i="4"/>
  <c r="AT91" i="4"/>
  <c r="BF91" i="4"/>
  <c r="BR91" i="4"/>
  <c r="K91" i="4"/>
  <c r="W91" i="4"/>
  <c r="AI91" i="4"/>
  <c r="AU91" i="4"/>
  <c r="BG91" i="4"/>
  <c r="BS91" i="4"/>
  <c r="C92" i="4"/>
  <c r="O92" i="4"/>
  <c r="AA92" i="4"/>
  <c r="AM92" i="4"/>
  <c r="AY92" i="4"/>
  <c r="BK92" i="4"/>
  <c r="D92" i="4"/>
  <c r="P92" i="4"/>
  <c r="AB92" i="4"/>
  <c r="AN92" i="4"/>
  <c r="AZ92" i="4"/>
  <c r="BL92" i="4"/>
  <c r="E92" i="4"/>
  <c r="Q92" i="4"/>
  <c r="AC92" i="4"/>
  <c r="AO92" i="4"/>
  <c r="BA92" i="4"/>
  <c r="BM92" i="4"/>
  <c r="F92" i="4"/>
  <c r="R92" i="4"/>
  <c r="AD92" i="4"/>
  <c r="AP92" i="4"/>
  <c r="BB92" i="4"/>
  <c r="BN92" i="4"/>
  <c r="G92" i="4"/>
  <c r="S92" i="4"/>
  <c r="AE92" i="4"/>
  <c r="AQ92" i="4"/>
  <c r="BC92" i="4"/>
  <c r="BO92" i="4"/>
  <c r="H92" i="4"/>
  <c r="T92" i="4"/>
  <c r="AF92" i="4"/>
  <c r="AR92" i="4"/>
  <c r="BD92" i="4"/>
  <c r="BP92" i="4"/>
  <c r="I92" i="4"/>
  <c r="U92" i="4"/>
  <c r="AG92" i="4"/>
  <c r="AS92" i="4"/>
  <c r="BE92" i="4"/>
  <c r="BQ92" i="4"/>
  <c r="J92" i="4"/>
  <c r="V92" i="4"/>
  <c r="AH92" i="4"/>
  <c r="AT92" i="4"/>
  <c r="BF92" i="4"/>
  <c r="BR92" i="4"/>
  <c r="K92" i="4"/>
  <c r="W92" i="4"/>
  <c r="AI92" i="4"/>
  <c r="AU92" i="4"/>
  <c r="BG92" i="4"/>
  <c r="BS92" i="4"/>
  <c r="C93" i="4"/>
  <c r="O93" i="4"/>
  <c r="AA93" i="4"/>
  <c r="AM93" i="4"/>
  <c r="AY93" i="4"/>
  <c r="BK93" i="4"/>
  <c r="D93" i="4"/>
  <c r="P93" i="4"/>
  <c r="AB93" i="4"/>
  <c r="AN93" i="4"/>
  <c r="AZ93" i="4"/>
  <c r="BL93" i="4"/>
  <c r="E93" i="4"/>
  <c r="Q93" i="4"/>
  <c r="AC93" i="4"/>
  <c r="AO93" i="4"/>
  <c r="BA93" i="4"/>
  <c r="BM93" i="4"/>
  <c r="F93" i="4"/>
  <c r="R93" i="4"/>
  <c r="AD93" i="4"/>
  <c r="AP93" i="4"/>
  <c r="BB93" i="4"/>
  <c r="BN93" i="4"/>
  <c r="G93" i="4"/>
  <c r="S93" i="4"/>
  <c r="AE93" i="4"/>
  <c r="AQ93" i="4"/>
  <c r="BC93" i="4"/>
  <c r="BO93" i="4"/>
  <c r="H93" i="4"/>
  <c r="T93" i="4"/>
  <c r="AF93" i="4"/>
  <c r="AR93" i="4"/>
  <c r="BD93" i="4"/>
  <c r="BP93" i="4"/>
  <c r="I93" i="4"/>
  <c r="U93" i="4"/>
  <c r="AG93" i="4"/>
  <c r="AS93" i="4"/>
  <c r="BE93" i="4"/>
  <c r="BQ93" i="4"/>
  <c r="J93" i="4"/>
  <c r="V93" i="4"/>
  <c r="AH93" i="4"/>
  <c r="AT93" i="4"/>
  <c r="BF93" i="4"/>
  <c r="BR93" i="4"/>
  <c r="K93" i="4"/>
  <c r="W93" i="4"/>
  <c r="AI93" i="4"/>
  <c r="AU93" i="4"/>
  <c r="BG93" i="4"/>
  <c r="BS93" i="4"/>
  <c r="C94" i="4"/>
  <c r="O94" i="4"/>
  <c r="AA94" i="4"/>
  <c r="AM94" i="4"/>
  <c r="AY94" i="4"/>
  <c r="BK94" i="4"/>
  <c r="D94" i="4"/>
  <c r="P94" i="4"/>
  <c r="AB94" i="4"/>
  <c r="AN94" i="4"/>
  <c r="AZ94" i="4"/>
  <c r="BL94" i="4"/>
  <c r="E94" i="4"/>
  <c r="Q94" i="4"/>
  <c r="AC94" i="4"/>
  <c r="AO94" i="4"/>
  <c r="BA94" i="4"/>
  <c r="BM94" i="4"/>
  <c r="F94" i="4"/>
  <c r="R94" i="4"/>
  <c r="AD94" i="4"/>
  <c r="AP94" i="4"/>
  <c r="BB94" i="4"/>
  <c r="BN94" i="4"/>
  <c r="G94" i="4"/>
  <c r="S94" i="4"/>
  <c r="AE94" i="4"/>
  <c r="AQ94" i="4"/>
  <c r="BC94" i="4"/>
  <c r="BO94" i="4"/>
  <c r="H94" i="4"/>
  <c r="T94" i="4"/>
  <c r="AF94" i="4"/>
  <c r="AR94" i="4"/>
  <c r="BD94" i="4"/>
  <c r="BP94" i="4"/>
  <c r="I94" i="4"/>
  <c r="U94" i="4"/>
  <c r="AG94" i="4"/>
  <c r="AS94" i="4"/>
  <c r="BE94" i="4"/>
  <c r="BQ94" i="4"/>
  <c r="J94" i="4"/>
  <c r="V94" i="4"/>
  <c r="AH94" i="4"/>
  <c r="AT94" i="4"/>
  <c r="BF94" i="4"/>
  <c r="BR94" i="4"/>
  <c r="K94" i="4"/>
  <c r="W94" i="4"/>
  <c r="AI94" i="4"/>
  <c r="AU94" i="4"/>
  <c r="BG94" i="4"/>
  <c r="BS94" i="4"/>
  <c r="C95" i="4"/>
  <c r="O95" i="4"/>
  <c r="AA95" i="4"/>
  <c r="AM95" i="4"/>
  <c r="AY95" i="4"/>
  <c r="BK95" i="4"/>
  <c r="D95" i="4"/>
  <c r="P95" i="4"/>
  <c r="AB95" i="4"/>
  <c r="AN95" i="4"/>
  <c r="AZ95" i="4"/>
  <c r="BL95" i="4"/>
  <c r="E95" i="4"/>
  <c r="Q95" i="4"/>
  <c r="AC95" i="4"/>
  <c r="AO95" i="4"/>
  <c r="BA95" i="4"/>
  <c r="BM95" i="4"/>
  <c r="F95" i="4"/>
  <c r="R95" i="4"/>
  <c r="AD95" i="4"/>
  <c r="AP95" i="4"/>
  <c r="BB95" i="4"/>
  <c r="BN95" i="4"/>
  <c r="G95" i="4"/>
  <c r="S95" i="4"/>
  <c r="AE95" i="4"/>
  <c r="AQ95" i="4"/>
  <c r="BC95" i="4"/>
  <c r="BO95" i="4"/>
  <c r="H95" i="4"/>
  <c r="T95" i="4"/>
  <c r="AF95" i="4"/>
  <c r="AR95" i="4"/>
  <c r="BD95" i="4"/>
  <c r="BP95" i="4"/>
  <c r="I95" i="4"/>
  <c r="U95" i="4"/>
  <c r="AG95" i="4"/>
  <c r="AS95" i="4"/>
  <c r="BE95" i="4"/>
  <c r="BQ95" i="4"/>
  <c r="J95" i="4"/>
  <c r="V95" i="4"/>
  <c r="AH95" i="4"/>
  <c r="AT95" i="4"/>
  <c r="BF95" i="4"/>
  <c r="BR95" i="4"/>
  <c r="K95" i="4"/>
  <c r="W95" i="4"/>
  <c r="AI95" i="4"/>
  <c r="AU95" i="4"/>
  <c r="BG95" i="4"/>
  <c r="BS95" i="4"/>
  <c r="C96" i="4"/>
  <c r="O96" i="4"/>
  <c r="AA96" i="4"/>
  <c r="AM96" i="4"/>
  <c r="AY96" i="4"/>
  <c r="BK96" i="4"/>
  <c r="D96" i="4"/>
  <c r="P96" i="4"/>
  <c r="AB96" i="4"/>
  <c r="AN96" i="4"/>
  <c r="AZ96" i="4"/>
  <c r="BL96" i="4"/>
  <c r="E96" i="4"/>
  <c r="Q96" i="4"/>
  <c r="AC96" i="4"/>
  <c r="AO96" i="4"/>
  <c r="BA96" i="4"/>
  <c r="BM96" i="4"/>
  <c r="F96" i="4"/>
  <c r="R96" i="4"/>
  <c r="AD96" i="4"/>
  <c r="AP96" i="4"/>
  <c r="BB96" i="4"/>
  <c r="BN96" i="4"/>
  <c r="G96" i="4"/>
  <c r="S96" i="4"/>
  <c r="AE96" i="4"/>
  <c r="AQ96" i="4"/>
  <c r="BC96" i="4"/>
  <c r="BO96" i="4"/>
  <c r="H96" i="4"/>
  <c r="T96" i="4"/>
  <c r="AF96" i="4"/>
  <c r="AR96" i="4"/>
  <c r="BD96" i="4"/>
  <c r="BP96" i="4"/>
  <c r="I96" i="4"/>
  <c r="U96" i="4"/>
  <c r="AG96" i="4"/>
  <c r="AS96" i="4"/>
  <c r="BE96" i="4"/>
  <c r="BQ96" i="4"/>
  <c r="J96" i="4"/>
  <c r="V96" i="4"/>
  <c r="AH96" i="4"/>
  <c r="AT96" i="4"/>
  <c r="BF96" i="4"/>
  <c r="BR96" i="4"/>
  <c r="K96" i="4"/>
  <c r="W96" i="4"/>
  <c r="AI96" i="4"/>
  <c r="AU96" i="4"/>
  <c r="BG96" i="4"/>
  <c r="BS96" i="4"/>
  <c r="C107" i="4"/>
  <c r="O107" i="4"/>
  <c r="AA107" i="4"/>
  <c r="AM107" i="4"/>
  <c r="AY107" i="4"/>
  <c r="BK107" i="4"/>
  <c r="D107" i="4"/>
  <c r="P107" i="4"/>
  <c r="AB107" i="4"/>
  <c r="AN107" i="4"/>
  <c r="AZ107" i="4"/>
  <c r="BL107" i="4"/>
  <c r="E107" i="4"/>
  <c r="Q107" i="4"/>
  <c r="AC107" i="4"/>
  <c r="AO107" i="4"/>
  <c r="BA107" i="4"/>
  <c r="BM107" i="4"/>
  <c r="F107" i="4"/>
  <c r="R107" i="4"/>
  <c r="AD107" i="4"/>
  <c r="AP107" i="4"/>
  <c r="BB107" i="4"/>
  <c r="BN107" i="4"/>
  <c r="G107" i="4"/>
  <c r="S107" i="4"/>
  <c r="AE107" i="4"/>
  <c r="AQ107" i="4"/>
  <c r="BC107" i="4"/>
  <c r="BO107" i="4"/>
  <c r="H107" i="4"/>
  <c r="T107" i="4"/>
  <c r="AF107" i="4"/>
  <c r="AR107" i="4"/>
  <c r="BD107" i="4"/>
  <c r="BP107" i="4"/>
  <c r="I107" i="4"/>
  <c r="I120" i="4" s="1"/>
  <c r="U107" i="4"/>
  <c r="AG107" i="4"/>
  <c r="AS107" i="4"/>
  <c r="BE107" i="4"/>
  <c r="BQ107" i="4"/>
  <c r="J107" i="4"/>
  <c r="V107" i="4"/>
  <c r="AH107" i="4"/>
  <c r="AT107" i="4"/>
  <c r="BF107" i="4"/>
  <c r="BR107" i="4"/>
  <c r="K107" i="4"/>
  <c r="W107" i="4"/>
  <c r="AI107" i="4"/>
  <c r="AU107" i="4"/>
  <c r="BG107" i="4"/>
  <c r="BS107" i="4"/>
  <c r="C108" i="4"/>
  <c r="O108" i="4"/>
  <c r="AA108" i="4"/>
  <c r="AM108" i="4"/>
  <c r="AY108" i="4"/>
  <c r="BK108" i="4"/>
  <c r="D108" i="4"/>
  <c r="P108" i="4"/>
  <c r="AB108" i="4"/>
  <c r="AN108" i="4"/>
  <c r="AZ108" i="4"/>
  <c r="BL108" i="4"/>
  <c r="E108" i="4"/>
  <c r="Q108" i="4"/>
  <c r="AC108" i="4"/>
  <c r="AO108" i="4"/>
  <c r="BA108" i="4"/>
  <c r="BM108" i="4"/>
  <c r="F108" i="4"/>
  <c r="R108" i="4"/>
  <c r="AD108" i="4"/>
  <c r="AP108" i="4"/>
  <c r="BB108" i="4"/>
  <c r="BN108" i="4"/>
  <c r="G108" i="4"/>
  <c r="S108" i="4"/>
  <c r="AE108" i="4"/>
  <c r="AQ108" i="4"/>
  <c r="BC108" i="4"/>
  <c r="BO108" i="4"/>
  <c r="H108" i="4"/>
  <c r="T108" i="4"/>
  <c r="AF108" i="4"/>
  <c r="AR108" i="4"/>
  <c r="BD108" i="4"/>
  <c r="BP108" i="4"/>
  <c r="I108" i="4"/>
  <c r="U108" i="4"/>
  <c r="AG108" i="4"/>
  <c r="AS108" i="4"/>
  <c r="BE108" i="4"/>
  <c r="BQ108" i="4"/>
  <c r="J108" i="4"/>
  <c r="V108" i="4"/>
  <c r="AH108" i="4"/>
  <c r="AT108" i="4"/>
  <c r="BF108" i="4"/>
  <c r="BF120" i="4" s="1"/>
  <c r="BR108" i="4"/>
  <c r="K108" i="4"/>
  <c r="W108" i="4"/>
  <c r="AI108" i="4"/>
  <c r="AU108" i="4"/>
  <c r="BG108" i="4"/>
  <c r="BS108" i="4"/>
  <c r="C109" i="4"/>
  <c r="O109" i="4"/>
  <c r="AA109" i="4"/>
  <c r="AM109" i="4"/>
  <c r="AY109" i="4"/>
  <c r="BK109" i="4"/>
  <c r="D109" i="4"/>
  <c r="P109" i="4"/>
  <c r="AB109" i="4"/>
  <c r="AB120" i="4" s="1"/>
  <c r="AN109" i="4"/>
  <c r="AZ109" i="4"/>
  <c r="BL109" i="4"/>
  <c r="E109" i="4"/>
  <c r="Q109" i="4"/>
  <c r="AC109" i="4"/>
  <c r="AO109" i="4"/>
  <c r="BA109" i="4"/>
  <c r="BM109" i="4"/>
  <c r="F109" i="4"/>
  <c r="R109" i="4"/>
  <c r="AD109" i="4"/>
  <c r="AP109" i="4"/>
  <c r="BB109" i="4"/>
  <c r="BN109" i="4"/>
  <c r="G109" i="4"/>
  <c r="S109" i="4"/>
  <c r="AE109" i="4"/>
  <c r="AQ109" i="4"/>
  <c r="BC109" i="4"/>
  <c r="BO109" i="4"/>
  <c r="H109" i="4"/>
  <c r="T109" i="4"/>
  <c r="AF109" i="4"/>
  <c r="AR109" i="4"/>
  <c r="BD109" i="4"/>
  <c r="BP109" i="4"/>
  <c r="I109" i="4"/>
  <c r="U109" i="4"/>
  <c r="AG109" i="4"/>
  <c r="AS109" i="4"/>
  <c r="BE109" i="4"/>
  <c r="BQ109" i="4"/>
  <c r="J109" i="4"/>
  <c r="V109" i="4"/>
  <c r="AH109" i="4"/>
  <c r="AT109" i="4"/>
  <c r="BF109" i="4"/>
  <c r="BR109" i="4"/>
  <c r="K109" i="4"/>
  <c r="W109" i="4"/>
  <c r="AI109" i="4"/>
  <c r="AU109" i="4"/>
  <c r="BG109" i="4"/>
  <c r="BS109" i="4"/>
  <c r="C110" i="4"/>
  <c r="O110" i="4"/>
  <c r="AA110" i="4"/>
  <c r="AM110" i="4"/>
  <c r="AY110" i="4"/>
  <c r="BK110" i="4"/>
  <c r="D110" i="4"/>
  <c r="P110" i="4"/>
  <c r="AB110" i="4"/>
  <c r="AN110" i="4"/>
  <c r="AZ110" i="4"/>
  <c r="BL110" i="4"/>
  <c r="E110" i="4"/>
  <c r="Q110" i="4"/>
  <c r="AC110" i="4"/>
  <c r="AO110" i="4"/>
  <c r="BA110" i="4"/>
  <c r="BM110" i="4"/>
  <c r="F110" i="4"/>
  <c r="R110" i="4"/>
  <c r="AD110" i="4"/>
  <c r="AP110" i="4"/>
  <c r="BB110" i="4"/>
  <c r="BN110" i="4"/>
  <c r="G110" i="4"/>
  <c r="S110" i="4"/>
  <c r="AE110" i="4"/>
  <c r="AQ110" i="4"/>
  <c r="BC110" i="4"/>
  <c r="BO110" i="4"/>
  <c r="H110" i="4"/>
  <c r="T110" i="4"/>
  <c r="AF110" i="4"/>
  <c r="AR110" i="4"/>
  <c r="BD110" i="4"/>
  <c r="BD120" i="4" s="1"/>
  <c r="BP110" i="4"/>
  <c r="I110" i="4"/>
  <c r="U110" i="4"/>
  <c r="AG110" i="4"/>
  <c r="AS110" i="4"/>
  <c r="BE110" i="4"/>
  <c r="BQ110" i="4"/>
  <c r="J110" i="4"/>
  <c r="V110" i="4"/>
  <c r="AH110" i="4"/>
  <c r="AT110" i="4"/>
  <c r="BF110" i="4"/>
  <c r="BR110" i="4"/>
  <c r="K110" i="4"/>
  <c r="W110" i="4"/>
  <c r="AI110" i="4"/>
  <c r="AU110" i="4"/>
  <c r="BG110" i="4"/>
  <c r="BS110" i="4"/>
  <c r="C111" i="4"/>
  <c r="O111" i="4"/>
  <c r="AA111" i="4"/>
  <c r="AM111" i="4"/>
  <c r="AY111" i="4"/>
  <c r="BK111" i="4"/>
  <c r="D111" i="4"/>
  <c r="P111" i="4"/>
  <c r="AB111" i="4"/>
  <c r="AN111" i="4"/>
  <c r="AZ111" i="4"/>
  <c r="BL111" i="4"/>
  <c r="E111" i="4"/>
  <c r="Q111" i="4"/>
  <c r="AC111" i="4"/>
  <c r="AO111" i="4"/>
  <c r="BA111" i="4"/>
  <c r="BM111" i="4"/>
  <c r="F111" i="4"/>
  <c r="R111" i="4"/>
  <c r="AD111" i="4"/>
  <c r="AP111" i="4"/>
  <c r="BB111" i="4"/>
  <c r="BN111" i="4"/>
  <c r="G111" i="4"/>
  <c r="S111" i="4"/>
  <c r="AE111" i="4"/>
  <c r="AQ111" i="4"/>
  <c r="BC111" i="4"/>
  <c r="BO111" i="4"/>
  <c r="H111" i="4"/>
  <c r="T111" i="4"/>
  <c r="AF111" i="4"/>
  <c r="AR111" i="4"/>
  <c r="BD111" i="4"/>
  <c r="BP111" i="4"/>
  <c r="I111" i="4"/>
  <c r="U111" i="4"/>
  <c r="AG111" i="4"/>
  <c r="AS111" i="4"/>
  <c r="BE111" i="4"/>
  <c r="BQ111" i="4"/>
  <c r="J111" i="4"/>
  <c r="V111" i="4"/>
  <c r="AH111" i="4"/>
  <c r="AT111" i="4"/>
  <c r="BF111" i="4"/>
  <c r="BR111" i="4"/>
  <c r="K111" i="4"/>
  <c r="W111" i="4"/>
  <c r="AI111" i="4"/>
  <c r="AU111" i="4"/>
  <c r="BG111" i="4"/>
  <c r="BS111" i="4"/>
  <c r="C112" i="4"/>
  <c r="O112" i="4"/>
  <c r="AA112" i="4"/>
  <c r="AM112" i="4"/>
  <c r="AY112" i="4"/>
  <c r="BK112" i="4"/>
  <c r="D112" i="4"/>
  <c r="L112" i="4" s="1"/>
  <c r="P112" i="4"/>
  <c r="AB112" i="4"/>
  <c r="AN112" i="4"/>
  <c r="AZ112" i="4"/>
  <c r="BL112" i="4"/>
  <c r="E112" i="4"/>
  <c r="Q112" i="4"/>
  <c r="AC112" i="4"/>
  <c r="AO112" i="4"/>
  <c r="BA112" i="4"/>
  <c r="BM112" i="4"/>
  <c r="F112" i="4"/>
  <c r="R112" i="4"/>
  <c r="AD112" i="4"/>
  <c r="AP112" i="4"/>
  <c r="BB112" i="4"/>
  <c r="BN112" i="4"/>
  <c r="G112" i="4"/>
  <c r="S112" i="4"/>
  <c r="AE112" i="4"/>
  <c r="AQ112" i="4"/>
  <c r="BC112" i="4"/>
  <c r="BO112" i="4"/>
  <c r="H112" i="4"/>
  <c r="T112" i="4"/>
  <c r="AF112" i="4"/>
  <c r="AR112" i="4"/>
  <c r="BD112" i="4"/>
  <c r="BP112" i="4"/>
  <c r="I112" i="4"/>
  <c r="U112" i="4"/>
  <c r="AG112" i="4"/>
  <c r="AJ112" i="4" s="1"/>
  <c r="AS112" i="4"/>
  <c r="BE112" i="4"/>
  <c r="BQ112" i="4"/>
  <c r="J112" i="4"/>
  <c r="V112" i="4"/>
  <c r="AH112" i="4"/>
  <c r="AT112" i="4"/>
  <c r="BF112" i="4"/>
  <c r="BR112" i="4"/>
  <c r="K112" i="4"/>
  <c r="W112" i="4"/>
  <c r="AI112" i="4"/>
  <c r="AU112" i="4"/>
  <c r="BG112" i="4"/>
  <c r="BS112" i="4"/>
  <c r="C113" i="4"/>
  <c r="O113" i="4"/>
  <c r="AA113" i="4"/>
  <c r="AM113" i="4"/>
  <c r="AY113" i="4"/>
  <c r="BK113" i="4"/>
  <c r="D113" i="4"/>
  <c r="P113" i="4"/>
  <c r="AB113" i="4"/>
  <c r="AN113" i="4"/>
  <c r="AZ113" i="4"/>
  <c r="BL113" i="4"/>
  <c r="E113" i="4"/>
  <c r="Q113" i="4"/>
  <c r="AC113" i="4"/>
  <c r="AO113" i="4"/>
  <c r="BA113" i="4"/>
  <c r="BM113" i="4"/>
  <c r="F113" i="4"/>
  <c r="R113" i="4"/>
  <c r="AD113" i="4"/>
  <c r="AP113" i="4"/>
  <c r="BB113" i="4"/>
  <c r="BN113" i="4"/>
  <c r="G113" i="4"/>
  <c r="S113" i="4"/>
  <c r="AE113" i="4"/>
  <c r="AQ113" i="4"/>
  <c r="BC113" i="4"/>
  <c r="BO113" i="4"/>
  <c r="H113" i="4"/>
  <c r="T113" i="4"/>
  <c r="AF113" i="4"/>
  <c r="AJ113" i="4" s="1"/>
  <c r="AR113" i="4"/>
  <c r="BD113" i="4"/>
  <c r="BP113" i="4"/>
  <c r="I113" i="4"/>
  <c r="U113" i="4"/>
  <c r="AG113" i="4"/>
  <c r="AS113" i="4"/>
  <c r="BE113" i="4"/>
  <c r="BQ113" i="4"/>
  <c r="J113" i="4"/>
  <c r="V113" i="4"/>
  <c r="AH113" i="4"/>
  <c r="AT113" i="4"/>
  <c r="BF113" i="4"/>
  <c r="BR113" i="4"/>
  <c r="K113" i="4"/>
  <c r="W113" i="4"/>
  <c r="AI113" i="4"/>
  <c r="AU113" i="4"/>
  <c r="BG113" i="4"/>
  <c r="BS113" i="4"/>
  <c r="C114" i="4"/>
  <c r="O114" i="4"/>
  <c r="AA114" i="4"/>
  <c r="AM114" i="4"/>
  <c r="AY114" i="4"/>
  <c r="BK114" i="4"/>
  <c r="D114" i="4"/>
  <c r="P114" i="4"/>
  <c r="AB114" i="4"/>
  <c r="AN114" i="4"/>
  <c r="AZ114" i="4"/>
  <c r="BL114" i="4"/>
  <c r="E114" i="4"/>
  <c r="Q114" i="4"/>
  <c r="AC114" i="4"/>
  <c r="AO114" i="4"/>
  <c r="BA114" i="4"/>
  <c r="BM114" i="4"/>
  <c r="F114" i="4"/>
  <c r="R114" i="4"/>
  <c r="AD114" i="4"/>
  <c r="AP114" i="4"/>
  <c r="BB114" i="4"/>
  <c r="BN114" i="4"/>
  <c r="G114" i="4"/>
  <c r="S114" i="4"/>
  <c r="AE114" i="4"/>
  <c r="AQ114" i="4"/>
  <c r="BC114" i="4"/>
  <c r="BO114" i="4"/>
  <c r="H114" i="4"/>
  <c r="T114" i="4"/>
  <c r="AF114" i="4"/>
  <c r="AR114" i="4"/>
  <c r="BD114" i="4"/>
  <c r="BP114" i="4"/>
  <c r="I114" i="4"/>
  <c r="U114" i="4"/>
  <c r="AG114" i="4"/>
  <c r="AS114" i="4"/>
  <c r="BE114" i="4"/>
  <c r="BQ114" i="4"/>
  <c r="J114" i="4"/>
  <c r="L114" i="4" s="1"/>
  <c r="V114" i="4"/>
  <c r="AH114" i="4"/>
  <c r="AT114" i="4"/>
  <c r="BF114" i="4"/>
  <c r="BR114" i="4"/>
  <c r="K114" i="4"/>
  <c r="W114" i="4"/>
  <c r="AI114" i="4"/>
  <c r="AU114" i="4"/>
  <c r="BG114" i="4"/>
  <c r="BS114" i="4"/>
  <c r="C115" i="4"/>
  <c r="O115" i="4"/>
  <c r="AA115" i="4"/>
  <c r="AM115" i="4"/>
  <c r="AY115" i="4"/>
  <c r="BK115" i="4"/>
  <c r="D115" i="4"/>
  <c r="P115" i="4"/>
  <c r="AB115" i="4"/>
  <c r="AN115" i="4"/>
  <c r="AZ115" i="4"/>
  <c r="BL115" i="4"/>
  <c r="E115" i="4"/>
  <c r="Q115" i="4"/>
  <c r="AC115" i="4"/>
  <c r="AO115" i="4"/>
  <c r="BA115" i="4"/>
  <c r="BM115" i="4"/>
  <c r="F115" i="4"/>
  <c r="R115" i="4"/>
  <c r="AD115" i="4"/>
  <c r="AP115" i="4"/>
  <c r="BB115" i="4"/>
  <c r="BN115" i="4"/>
  <c r="G115" i="4"/>
  <c r="S115" i="4"/>
  <c r="AE115" i="4"/>
  <c r="AQ115" i="4"/>
  <c r="BC115" i="4"/>
  <c r="BO115" i="4"/>
  <c r="H115" i="4"/>
  <c r="T115" i="4"/>
  <c r="AF115" i="4"/>
  <c r="AR115" i="4"/>
  <c r="BD115" i="4"/>
  <c r="BP115" i="4"/>
  <c r="I115" i="4"/>
  <c r="U115" i="4"/>
  <c r="AG115" i="4"/>
  <c r="AS115" i="4"/>
  <c r="BE115" i="4"/>
  <c r="BQ115" i="4"/>
  <c r="J115" i="4"/>
  <c r="V115" i="4"/>
  <c r="AH115" i="4"/>
  <c r="AT115" i="4"/>
  <c r="BF115" i="4"/>
  <c r="BR115" i="4"/>
  <c r="K115" i="4"/>
  <c r="W115" i="4"/>
  <c r="AI115" i="4"/>
  <c r="AU115" i="4"/>
  <c r="BG115" i="4"/>
  <c r="BS115" i="4"/>
  <c r="C116" i="4"/>
  <c r="O116" i="4"/>
  <c r="AA116" i="4"/>
  <c r="AM116" i="4"/>
  <c r="AY116" i="4"/>
  <c r="BK116" i="4"/>
  <c r="D116" i="4"/>
  <c r="P116" i="4"/>
  <c r="AB116" i="4"/>
  <c r="AN116" i="4"/>
  <c r="AZ116" i="4"/>
  <c r="BL116" i="4"/>
  <c r="E116" i="4"/>
  <c r="Q116" i="4"/>
  <c r="AC116" i="4"/>
  <c r="AJ116" i="4" s="1"/>
  <c r="AO116" i="4"/>
  <c r="BA116" i="4"/>
  <c r="BM116" i="4"/>
  <c r="F116" i="4"/>
  <c r="R116" i="4"/>
  <c r="AD116" i="4"/>
  <c r="AP116" i="4"/>
  <c r="BB116" i="4"/>
  <c r="BN116" i="4"/>
  <c r="G116" i="4"/>
  <c r="S116" i="4"/>
  <c r="AE116" i="4"/>
  <c r="AQ116" i="4"/>
  <c r="BC116" i="4"/>
  <c r="BO116" i="4"/>
  <c r="H116" i="4"/>
  <c r="L116" i="4" s="1"/>
  <c r="T116" i="4"/>
  <c r="AF116" i="4"/>
  <c r="AR116" i="4"/>
  <c r="BD116" i="4"/>
  <c r="BP116" i="4"/>
  <c r="I116" i="4"/>
  <c r="U116" i="4"/>
  <c r="AG116" i="4"/>
  <c r="AS116" i="4"/>
  <c r="BE116" i="4"/>
  <c r="BQ116" i="4"/>
  <c r="J116" i="4"/>
  <c r="V116" i="4"/>
  <c r="AH116" i="4"/>
  <c r="AT116" i="4"/>
  <c r="BF116" i="4"/>
  <c r="BR116" i="4"/>
  <c r="K116" i="4"/>
  <c r="W116" i="4"/>
  <c r="AI116" i="4"/>
  <c r="AU116" i="4"/>
  <c r="BG116" i="4"/>
  <c r="BS116" i="4"/>
  <c r="C117" i="4"/>
  <c r="O117" i="4"/>
  <c r="AA117" i="4"/>
  <c r="AM117" i="4"/>
  <c r="AY117" i="4"/>
  <c r="BK117" i="4"/>
  <c r="D117" i="4"/>
  <c r="P117" i="4"/>
  <c r="AB117" i="4"/>
  <c r="AJ117" i="4" s="1"/>
  <c r="AN117" i="4"/>
  <c r="AZ117" i="4"/>
  <c r="BL117" i="4"/>
  <c r="E117" i="4"/>
  <c r="Q117" i="4"/>
  <c r="AC117" i="4"/>
  <c r="AO117" i="4"/>
  <c r="BA117" i="4"/>
  <c r="BM117" i="4"/>
  <c r="F117" i="4"/>
  <c r="R117" i="4"/>
  <c r="AD117" i="4"/>
  <c r="AP117" i="4"/>
  <c r="BB117" i="4"/>
  <c r="BN117" i="4"/>
  <c r="G117" i="4"/>
  <c r="L117" i="4" s="1"/>
  <c r="S117" i="4"/>
  <c r="AE117" i="4"/>
  <c r="AQ117" i="4"/>
  <c r="BC117" i="4"/>
  <c r="BO117" i="4"/>
  <c r="H117" i="4"/>
  <c r="T117" i="4"/>
  <c r="AF117" i="4"/>
  <c r="AR117" i="4"/>
  <c r="BD117" i="4"/>
  <c r="BP117" i="4"/>
  <c r="I117" i="4"/>
  <c r="U117" i="4"/>
  <c r="AG117" i="4"/>
  <c r="AS117" i="4"/>
  <c r="BE117" i="4"/>
  <c r="BH117" i="4" s="1"/>
  <c r="BQ117" i="4"/>
  <c r="J117" i="4"/>
  <c r="V117" i="4"/>
  <c r="AH117" i="4"/>
  <c r="AT117" i="4"/>
  <c r="BF117" i="4"/>
  <c r="BR117" i="4"/>
  <c r="K117" i="4"/>
  <c r="W117" i="4"/>
  <c r="AI117" i="4"/>
  <c r="AU117" i="4"/>
  <c r="BG117" i="4"/>
  <c r="BS117" i="4"/>
  <c r="C118" i="4"/>
  <c r="O118" i="4"/>
  <c r="AA118" i="4"/>
  <c r="AM118" i="4"/>
  <c r="AY118" i="4"/>
  <c r="BK118" i="4"/>
  <c r="D118" i="4"/>
  <c r="P118" i="4"/>
  <c r="AB118" i="4"/>
  <c r="AN118" i="4"/>
  <c r="AZ118" i="4"/>
  <c r="BL118" i="4"/>
  <c r="E118" i="4"/>
  <c r="Q118" i="4"/>
  <c r="AC118" i="4"/>
  <c r="AO118" i="4"/>
  <c r="BA118" i="4"/>
  <c r="BM118" i="4"/>
  <c r="F118" i="4"/>
  <c r="L118" i="4" s="1"/>
  <c r="R118" i="4"/>
  <c r="AD118" i="4"/>
  <c r="AP118" i="4"/>
  <c r="BB118" i="4"/>
  <c r="BN118" i="4"/>
  <c r="G118" i="4"/>
  <c r="S118" i="4"/>
  <c r="AE118" i="4"/>
  <c r="AQ118" i="4"/>
  <c r="BC118" i="4"/>
  <c r="BO118" i="4"/>
  <c r="H118" i="4"/>
  <c r="T118" i="4"/>
  <c r="AF118" i="4"/>
  <c r="AR118" i="4"/>
  <c r="BD118" i="4"/>
  <c r="BP118" i="4"/>
  <c r="I118" i="4"/>
  <c r="U118" i="4"/>
  <c r="AG118" i="4"/>
  <c r="AS118" i="4"/>
  <c r="BE118" i="4"/>
  <c r="BQ118" i="4"/>
  <c r="J118" i="4"/>
  <c r="V118" i="4"/>
  <c r="AH118" i="4"/>
  <c r="AT118" i="4"/>
  <c r="BF118" i="4"/>
  <c r="BR118" i="4"/>
  <c r="K118" i="4"/>
  <c r="W118" i="4"/>
  <c r="AI118" i="4"/>
  <c r="AU118" i="4"/>
  <c r="BG118" i="4"/>
  <c r="BS118" i="4"/>
  <c r="C119" i="4"/>
  <c r="O119" i="4"/>
  <c r="AA119" i="4"/>
  <c r="AM119" i="4"/>
  <c r="AY119" i="4"/>
  <c r="BK119" i="4"/>
  <c r="D119" i="4"/>
  <c r="P119" i="4"/>
  <c r="AB119" i="4"/>
  <c r="AN119" i="4"/>
  <c r="AZ119" i="4"/>
  <c r="BL119" i="4"/>
  <c r="E119" i="4"/>
  <c r="Q119" i="4"/>
  <c r="AC119" i="4"/>
  <c r="AO119" i="4"/>
  <c r="BA119" i="4"/>
  <c r="BM119" i="4"/>
  <c r="F119" i="4"/>
  <c r="R119" i="4"/>
  <c r="AD119" i="4"/>
  <c r="AP119" i="4"/>
  <c r="BB119" i="4"/>
  <c r="BN119" i="4"/>
  <c r="G119" i="4"/>
  <c r="S119" i="4"/>
  <c r="AE119" i="4"/>
  <c r="AQ119" i="4"/>
  <c r="BC119" i="4"/>
  <c r="BO119" i="4"/>
  <c r="H119" i="4"/>
  <c r="T119" i="4"/>
  <c r="AF119" i="4"/>
  <c r="AR119" i="4"/>
  <c r="BD119" i="4"/>
  <c r="BP119" i="4"/>
  <c r="I119" i="4"/>
  <c r="U119" i="4"/>
  <c r="AG119" i="4"/>
  <c r="AS119" i="4"/>
  <c r="BE119" i="4"/>
  <c r="BQ119" i="4"/>
  <c r="J119" i="4"/>
  <c r="V119" i="4"/>
  <c r="AH119" i="4"/>
  <c r="AT119" i="4"/>
  <c r="BF119" i="4"/>
  <c r="BR119" i="4"/>
  <c r="K119" i="4"/>
  <c r="W119" i="4"/>
  <c r="AI119" i="4"/>
  <c r="AU119" i="4"/>
  <c r="BG119" i="4"/>
  <c r="BS119" i="4"/>
  <c r="C130" i="4"/>
  <c r="O130" i="4"/>
  <c r="AA130" i="4"/>
  <c r="AM130" i="4"/>
  <c r="AY130" i="4"/>
  <c r="BK130" i="4"/>
  <c r="D130" i="4"/>
  <c r="P130" i="4"/>
  <c r="AB130" i="4"/>
  <c r="AN130" i="4"/>
  <c r="AZ130" i="4"/>
  <c r="BL130" i="4"/>
  <c r="E130" i="4"/>
  <c r="Q130" i="4"/>
  <c r="AC130" i="4"/>
  <c r="AO130" i="4"/>
  <c r="BA130" i="4"/>
  <c r="BM130" i="4"/>
  <c r="F130" i="4"/>
  <c r="R130" i="4"/>
  <c r="AD130" i="4"/>
  <c r="AP130" i="4"/>
  <c r="BB130" i="4"/>
  <c r="BN130" i="4"/>
  <c r="G130" i="4"/>
  <c r="G153" i="4" s="1"/>
  <c r="S130" i="4"/>
  <c r="AE130" i="4"/>
  <c r="AQ130" i="4"/>
  <c r="BC130" i="4"/>
  <c r="BO130" i="4"/>
  <c r="H130" i="4"/>
  <c r="T130" i="4"/>
  <c r="AF130" i="4"/>
  <c r="AR130" i="4"/>
  <c r="BD130" i="4"/>
  <c r="BP130" i="4"/>
  <c r="I130" i="4"/>
  <c r="U130" i="4"/>
  <c r="AG130" i="4"/>
  <c r="AG153" i="4" s="1"/>
  <c r="AS130" i="4"/>
  <c r="BE130" i="4"/>
  <c r="BQ130" i="4"/>
  <c r="J130" i="4"/>
  <c r="J153" i="4" s="1"/>
  <c r="V130" i="4"/>
  <c r="AH130" i="4"/>
  <c r="AT130" i="4"/>
  <c r="BF130" i="4"/>
  <c r="BR130" i="4"/>
  <c r="K130" i="4"/>
  <c r="W130" i="4"/>
  <c r="AI130" i="4"/>
  <c r="AU130" i="4"/>
  <c r="BG130" i="4"/>
  <c r="BS130" i="4"/>
  <c r="C131" i="4"/>
  <c r="O131" i="4"/>
  <c r="AA131" i="4"/>
  <c r="AM131" i="4"/>
  <c r="AY131" i="4"/>
  <c r="BK131" i="4"/>
  <c r="D131" i="4"/>
  <c r="P131" i="4"/>
  <c r="AB131" i="4"/>
  <c r="AN131" i="4"/>
  <c r="AZ131" i="4"/>
  <c r="BL131" i="4"/>
  <c r="E131" i="4"/>
  <c r="Q131" i="4"/>
  <c r="AC131" i="4"/>
  <c r="AO131" i="4"/>
  <c r="BA131" i="4"/>
  <c r="BM131" i="4"/>
  <c r="F131" i="4"/>
  <c r="R131" i="4"/>
  <c r="AD131" i="4"/>
  <c r="AD154" i="4" s="1"/>
  <c r="AP131" i="4"/>
  <c r="BB131" i="4"/>
  <c r="BN131" i="4"/>
  <c r="G131" i="4"/>
  <c r="S131" i="4"/>
  <c r="AE131" i="4"/>
  <c r="AQ131" i="4"/>
  <c r="BC131" i="4"/>
  <c r="BO131" i="4"/>
  <c r="H131" i="4"/>
  <c r="T131" i="4"/>
  <c r="AF131" i="4"/>
  <c r="AJ131" i="4" s="1"/>
  <c r="AR131" i="4"/>
  <c r="BD131" i="4"/>
  <c r="BP131" i="4"/>
  <c r="I131" i="4"/>
  <c r="U131" i="4"/>
  <c r="AG131" i="4"/>
  <c r="AS131" i="4"/>
  <c r="BE131" i="4"/>
  <c r="BQ131" i="4"/>
  <c r="J131" i="4"/>
  <c r="V131" i="4"/>
  <c r="AH131" i="4"/>
  <c r="AT131" i="4"/>
  <c r="BF131" i="4"/>
  <c r="BR131" i="4"/>
  <c r="K131" i="4"/>
  <c r="W131" i="4"/>
  <c r="AI131" i="4"/>
  <c r="AU131" i="4"/>
  <c r="BG131" i="4"/>
  <c r="BS131" i="4"/>
  <c r="C132" i="4"/>
  <c r="O132" i="4"/>
  <c r="AA132" i="4"/>
  <c r="AM132" i="4"/>
  <c r="AY132" i="4"/>
  <c r="BK132" i="4"/>
  <c r="D132" i="4"/>
  <c r="P132" i="4"/>
  <c r="AB132" i="4"/>
  <c r="AN132" i="4"/>
  <c r="AZ132" i="4"/>
  <c r="BL132" i="4"/>
  <c r="E132" i="4"/>
  <c r="Q132" i="4"/>
  <c r="AC132" i="4"/>
  <c r="AO132" i="4"/>
  <c r="BA132" i="4"/>
  <c r="BM132" i="4"/>
  <c r="F132" i="4"/>
  <c r="R132" i="4"/>
  <c r="AD132" i="4"/>
  <c r="AP132" i="4"/>
  <c r="BB132" i="4"/>
  <c r="BN132" i="4"/>
  <c r="G132" i="4"/>
  <c r="S132" i="4"/>
  <c r="AE132" i="4"/>
  <c r="AJ132" i="4" s="1"/>
  <c r="AQ132" i="4"/>
  <c r="BC132" i="4"/>
  <c r="BO132" i="4"/>
  <c r="H132" i="4"/>
  <c r="T132" i="4"/>
  <c r="AF132" i="4"/>
  <c r="AR132" i="4"/>
  <c r="BD132" i="4"/>
  <c r="BP132" i="4"/>
  <c r="I132" i="4"/>
  <c r="U132" i="4"/>
  <c r="AG132" i="4"/>
  <c r="AS132" i="4"/>
  <c r="BE132" i="4"/>
  <c r="BQ132" i="4"/>
  <c r="J132" i="4"/>
  <c r="V132" i="4"/>
  <c r="AH132" i="4"/>
  <c r="AT132" i="4"/>
  <c r="BF132" i="4"/>
  <c r="BR132" i="4"/>
  <c r="K132" i="4"/>
  <c r="W132" i="4"/>
  <c r="AI132" i="4"/>
  <c r="AU132" i="4"/>
  <c r="BG132" i="4"/>
  <c r="BS132" i="4"/>
  <c r="C133" i="4"/>
  <c r="O133" i="4"/>
  <c r="AA133" i="4"/>
  <c r="AM133" i="4"/>
  <c r="AY133" i="4"/>
  <c r="BK133" i="4"/>
  <c r="D133" i="4"/>
  <c r="P133" i="4"/>
  <c r="AB133" i="4"/>
  <c r="AN133" i="4"/>
  <c r="AZ133" i="4"/>
  <c r="BL133" i="4"/>
  <c r="E133" i="4"/>
  <c r="Q133" i="4"/>
  <c r="AC133" i="4"/>
  <c r="AO133" i="4"/>
  <c r="BA133" i="4"/>
  <c r="BM133" i="4"/>
  <c r="F133" i="4"/>
  <c r="R133" i="4"/>
  <c r="AD133" i="4"/>
  <c r="AP133" i="4"/>
  <c r="BB133" i="4"/>
  <c r="BN133" i="4"/>
  <c r="G133" i="4"/>
  <c r="S133" i="4"/>
  <c r="AE133" i="4"/>
  <c r="AQ133" i="4"/>
  <c r="BC133" i="4"/>
  <c r="BO133" i="4"/>
  <c r="H133" i="4"/>
  <c r="T133" i="4"/>
  <c r="AF133" i="4"/>
  <c r="AR133" i="4"/>
  <c r="BD133" i="4"/>
  <c r="BP133" i="4"/>
  <c r="I133" i="4"/>
  <c r="I156" i="4" s="1"/>
  <c r="U133" i="4"/>
  <c r="AG133" i="4"/>
  <c r="AS133" i="4"/>
  <c r="BE133" i="4"/>
  <c r="BQ133" i="4"/>
  <c r="J133" i="4"/>
  <c r="V133" i="4"/>
  <c r="AH133" i="4"/>
  <c r="AT133" i="4"/>
  <c r="BF133" i="4"/>
  <c r="BR133" i="4"/>
  <c r="K133" i="4"/>
  <c r="W133" i="4"/>
  <c r="AI133" i="4"/>
  <c r="AU133" i="4"/>
  <c r="BG133" i="4"/>
  <c r="BS133" i="4"/>
  <c r="C134" i="4"/>
  <c r="O134" i="4"/>
  <c r="O157" i="4" s="1"/>
  <c r="AA134" i="4"/>
  <c r="AM134" i="4"/>
  <c r="AY134" i="4"/>
  <c r="BK134" i="4"/>
  <c r="D134" i="4"/>
  <c r="P134" i="4"/>
  <c r="AB134" i="4"/>
  <c r="AN134" i="4"/>
  <c r="AZ134" i="4"/>
  <c r="BL134" i="4"/>
  <c r="E134" i="4"/>
  <c r="Q134" i="4"/>
  <c r="AC134" i="4"/>
  <c r="AO134" i="4"/>
  <c r="BA134" i="4"/>
  <c r="BM134" i="4"/>
  <c r="F134" i="4"/>
  <c r="R134" i="4"/>
  <c r="AD134" i="4"/>
  <c r="AP134" i="4"/>
  <c r="BB134" i="4"/>
  <c r="BN134" i="4"/>
  <c r="G134" i="4"/>
  <c r="S134" i="4"/>
  <c r="AE134" i="4"/>
  <c r="AQ134" i="4"/>
  <c r="BC134" i="4"/>
  <c r="BO134" i="4"/>
  <c r="H134" i="4"/>
  <c r="T134" i="4"/>
  <c r="AF134" i="4"/>
  <c r="AR134" i="4"/>
  <c r="BD134" i="4"/>
  <c r="BP134" i="4"/>
  <c r="I134" i="4"/>
  <c r="U134" i="4"/>
  <c r="AG134" i="4"/>
  <c r="AS134" i="4"/>
  <c r="BE134" i="4"/>
  <c r="BQ134" i="4"/>
  <c r="J134" i="4"/>
  <c r="V134" i="4"/>
  <c r="AH134" i="4"/>
  <c r="AT134" i="4"/>
  <c r="BF134" i="4"/>
  <c r="BR134" i="4"/>
  <c r="K134" i="4"/>
  <c r="W134" i="4"/>
  <c r="AI134" i="4"/>
  <c r="AU134" i="4"/>
  <c r="BG134" i="4"/>
  <c r="BS134" i="4"/>
  <c r="C135" i="4"/>
  <c r="O135" i="4"/>
  <c r="AA135" i="4"/>
  <c r="AM135" i="4"/>
  <c r="AY135" i="4"/>
  <c r="BK135" i="4"/>
  <c r="D135" i="4"/>
  <c r="P135" i="4"/>
  <c r="AB135" i="4"/>
  <c r="AN135" i="4"/>
  <c r="AZ135" i="4"/>
  <c r="BL135" i="4"/>
  <c r="E135" i="4"/>
  <c r="Q135" i="4"/>
  <c r="AC135" i="4"/>
  <c r="AO135" i="4"/>
  <c r="BA135" i="4"/>
  <c r="BM135" i="4"/>
  <c r="F135" i="4"/>
  <c r="R135" i="4"/>
  <c r="AD135" i="4"/>
  <c r="AP135" i="4"/>
  <c r="BB135" i="4"/>
  <c r="BN135" i="4"/>
  <c r="G135" i="4"/>
  <c r="S135" i="4"/>
  <c r="AE135" i="4"/>
  <c r="AQ135" i="4"/>
  <c r="AQ158" i="4" s="1"/>
  <c r="BC135" i="4"/>
  <c r="BO135" i="4"/>
  <c r="H135" i="4"/>
  <c r="T135" i="4"/>
  <c r="AF135" i="4"/>
  <c r="AR135" i="4"/>
  <c r="BD135" i="4"/>
  <c r="BP135" i="4"/>
  <c r="I135" i="4"/>
  <c r="U135" i="4"/>
  <c r="AG135" i="4"/>
  <c r="AS135" i="4"/>
  <c r="BE135" i="4"/>
  <c r="BQ135" i="4"/>
  <c r="J135" i="4"/>
  <c r="V135" i="4"/>
  <c r="AH135" i="4"/>
  <c r="AT135" i="4"/>
  <c r="BF135" i="4"/>
  <c r="BR135" i="4"/>
  <c r="K135" i="4"/>
  <c r="W135" i="4"/>
  <c r="AI135" i="4"/>
  <c r="AU135" i="4"/>
  <c r="BG135" i="4"/>
  <c r="BS135" i="4"/>
  <c r="C136" i="4"/>
  <c r="O136" i="4"/>
  <c r="AA136" i="4"/>
  <c r="AM136" i="4"/>
  <c r="AY136" i="4"/>
  <c r="BK136" i="4"/>
  <c r="D136" i="4"/>
  <c r="P136" i="4"/>
  <c r="AB136" i="4"/>
  <c r="AN136" i="4"/>
  <c r="AZ136" i="4"/>
  <c r="BL136" i="4"/>
  <c r="E136" i="4"/>
  <c r="Q136" i="4"/>
  <c r="AC136" i="4"/>
  <c r="AO136" i="4"/>
  <c r="BA136" i="4"/>
  <c r="BM136" i="4"/>
  <c r="F136" i="4"/>
  <c r="R136" i="4"/>
  <c r="AD136" i="4"/>
  <c r="AD159" i="4" s="1"/>
  <c r="AP136" i="4"/>
  <c r="BB136" i="4"/>
  <c r="BN136" i="4"/>
  <c r="G136" i="4"/>
  <c r="S136" i="4"/>
  <c r="AE136" i="4"/>
  <c r="AQ136" i="4"/>
  <c r="BC136" i="4"/>
  <c r="BO136" i="4"/>
  <c r="H136" i="4"/>
  <c r="T136" i="4"/>
  <c r="AF136" i="4"/>
  <c r="AR136" i="4"/>
  <c r="BD136" i="4"/>
  <c r="BD159" i="4" s="1"/>
  <c r="BP136" i="4"/>
  <c r="I136" i="4"/>
  <c r="U136" i="4"/>
  <c r="AG136" i="4"/>
  <c r="AS136" i="4"/>
  <c r="BE136" i="4"/>
  <c r="BQ136" i="4"/>
  <c r="J136" i="4"/>
  <c r="V136" i="4"/>
  <c r="AH136" i="4"/>
  <c r="AT136" i="4"/>
  <c r="BF136" i="4"/>
  <c r="BR136" i="4"/>
  <c r="K136" i="4"/>
  <c r="W136" i="4"/>
  <c r="AI136" i="4"/>
  <c r="AI159" i="4" s="1"/>
  <c r="AU136" i="4"/>
  <c r="BG136" i="4"/>
  <c r="BS136" i="4"/>
  <c r="BS159" i="4" s="1"/>
  <c r="C137" i="4"/>
  <c r="O137" i="4"/>
  <c r="AA137" i="4"/>
  <c r="AM137" i="4"/>
  <c r="AY137" i="4"/>
  <c r="BK137" i="4"/>
  <c r="D137" i="4"/>
  <c r="P137" i="4"/>
  <c r="AB137" i="4"/>
  <c r="AN137" i="4"/>
  <c r="AZ137" i="4"/>
  <c r="BL137" i="4"/>
  <c r="E137" i="4"/>
  <c r="E160" i="4" s="1"/>
  <c r="Q137" i="4"/>
  <c r="AC137" i="4"/>
  <c r="AO137" i="4"/>
  <c r="BA137" i="4"/>
  <c r="BM137" i="4"/>
  <c r="F137" i="4"/>
  <c r="R137" i="4"/>
  <c r="AD137" i="4"/>
  <c r="AP137" i="4"/>
  <c r="BB137" i="4"/>
  <c r="BN137" i="4"/>
  <c r="G137" i="4"/>
  <c r="S137" i="4"/>
  <c r="AE137" i="4"/>
  <c r="AQ137" i="4"/>
  <c r="BC137" i="4"/>
  <c r="BC160" i="4" s="1"/>
  <c r="BO137" i="4"/>
  <c r="H137" i="4"/>
  <c r="H160" i="4" s="1"/>
  <c r="T137" i="4"/>
  <c r="AF137" i="4"/>
  <c r="AR137" i="4"/>
  <c r="BD137" i="4"/>
  <c r="BP137" i="4"/>
  <c r="I137" i="4"/>
  <c r="U137" i="4"/>
  <c r="AG137" i="4"/>
  <c r="AS137" i="4"/>
  <c r="BE137" i="4"/>
  <c r="BQ137" i="4"/>
  <c r="J137" i="4"/>
  <c r="V137" i="4"/>
  <c r="AH137" i="4"/>
  <c r="AT137" i="4"/>
  <c r="BF137" i="4"/>
  <c r="BR137" i="4"/>
  <c r="BR160" i="4" s="1"/>
  <c r="K137" i="4"/>
  <c r="W137" i="4"/>
  <c r="AI137" i="4"/>
  <c r="AU137" i="4"/>
  <c r="BG137" i="4"/>
  <c r="BS137" i="4"/>
  <c r="C138" i="4"/>
  <c r="O138" i="4"/>
  <c r="AA138" i="4"/>
  <c r="AM138" i="4"/>
  <c r="AY138" i="4"/>
  <c r="BK138" i="4"/>
  <c r="D138" i="4"/>
  <c r="P138" i="4"/>
  <c r="AB138" i="4"/>
  <c r="AB161" i="4" s="1"/>
  <c r="AN138" i="4"/>
  <c r="AZ138" i="4"/>
  <c r="BL138" i="4"/>
  <c r="E138" i="4"/>
  <c r="Q138" i="4"/>
  <c r="AC138" i="4"/>
  <c r="AO138" i="4"/>
  <c r="BA138" i="4"/>
  <c r="BM138" i="4"/>
  <c r="F138" i="4"/>
  <c r="R138" i="4"/>
  <c r="AD138" i="4"/>
  <c r="AP138" i="4"/>
  <c r="BB138" i="4"/>
  <c r="BN138" i="4"/>
  <c r="G138" i="4"/>
  <c r="S138" i="4"/>
  <c r="AE138" i="4"/>
  <c r="AQ138" i="4"/>
  <c r="BC138" i="4"/>
  <c r="BO138" i="4"/>
  <c r="H138" i="4"/>
  <c r="T138" i="4"/>
  <c r="AF138" i="4"/>
  <c r="AR138" i="4"/>
  <c r="BD138" i="4"/>
  <c r="BP138" i="4"/>
  <c r="I138" i="4"/>
  <c r="U138" i="4"/>
  <c r="AG138" i="4"/>
  <c r="AG161" i="4" s="1"/>
  <c r="AS138" i="4"/>
  <c r="BE138" i="4"/>
  <c r="BQ138" i="4"/>
  <c r="J138" i="4"/>
  <c r="V138" i="4"/>
  <c r="AH138" i="4"/>
  <c r="AT138" i="4"/>
  <c r="BF138" i="4"/>
  <c r="BR138" i="4"/>
  <c r="K138" i="4"/>
  <c r="W138" i="4"/>
  <c r="AI138" i="4"/>
  <c r="AU138" i="4"/>
  <c r="BG138" i="4"/>
  <c r="BS138" i="4"/>
  <c r="C139" i="4"/>
  <c r="C162" i="4" s="1"/>
  <c r="O139" i="4"/>
  <c r="AA139" i="4"/>
  <c r="AM139" i="4"/>
  <c r="AY139" i="4"/>
  <c r="BK139" i="4"/>
  <c r="D139" i="4"/>
  <c r="P139" i="4"/>
  <c r="AB139" i="4"/>
  <c r="AN139" i="4"/>
  <c r="AZ139" i="4"/>
  <c r="BL139" i="4"/>
  <c r="E139" i="4"/>
  <c r="Q139" i="4"/>
  <c r="AC139" i="4"/>
  <c r="AO139" i="4"/>
  <c r="BA139" i="4"/>
  <c r="BM139" i="4"/>
  <c r="F139" i="4"/>
  <c r="R139" i="4"/>
  <c r="AD139" i="4"/>
  <c r="AP139" i="4"/>
  <c r="BB139" i="4"/>
  <c r="BN139" i="4"/>
  <c r="G139" i="4"/>
  <c r="S139" i="4"/>
  <c r="AE139" i="4"/>
  <c r="AQ139" i="4"/>
  <c r="BC139" i="4"/>
  <c r="BO139" i="4"/>
  <c r="H139" i="4"/>
  <c r="T139" i="4"/>
  <c r="AF139" i="4"/>
  <c r="AR139" i="4"/>
  <c r="BD139" i="4"/>
  <c r="BD162" i="4" s="1"/>
  <c r="BP139" i="4"/>
  <c r="I139" i="4"/>
  <c r="U139" i="4"/>
  <c r="AG139" i="4"/>
  <c r="AS139" i="4"/>
  <c r="BE139" i="4"/>
  <c r="BQ139" i="4"/>
  <c r="J139" i="4"/>
  <c r="V139" i="4"/>
  <c r="AH139" i="4"/>
  <c r="AT139" i="4"/>
  <c r="BF139" i="4"/>
  <c r="BR139" i="4"/>
  <c r="K139" i="4"/>
  <c r="W139" i="4"/>
  <c r="AI139" i="4"/>
  <c r="AU139" i="4"/>
  <c r="BG139" i="4"/>
  <c r="BS139" i="4"/>
  <c r="C140" i="4"/>
  <c r="O140" i="4"/>
  <c r="AA140" i="4"/>
  <c r="AM140" i="4"/>
  <c r="AY140" i="4"/>
  <c r="BK140" i="4"/>
  <c r="D140" i="4"/>
  <c r="P140" i="4"/>
  <c r="AB140" i="4"/>
  <c r="AN140" i="4"/>
  <c r="AZ140" i="4"/>
  <c r="BL140" i="4"/>
  <c r="E140" i="4"/>
  <c r="E163" i="4" s="1"/>
  <c r="Q140" i="4"/>
  <c r="AC140" i="4"/>
  <c r="AO140" i="4"/>
  <c r="BA140" i="4"/>
  <c r="BM140" i="4"/>
  <c r="F140" i="4"/>
  <c r="R140" i="4"/>
  <c r="AD140" i="4"/>
  <c r="AP140" i="4"/>
  <c r="BB140" i="4"/>
  <c r="BN140" i="4"/>
  <c r="G140" i="4"/>
  <c r="S140" i="4"/>
  <c r="AE140" i="4"/>
  <c r="AQ140" i="4"/>
  <c r="BC140" i="4"/>
  <c r="BO140" i="4"/>
  <c r="H140" i="4"/>
  <c r="T140" i="4"/>
  <c r="AF140" i="4"/>
  <c r="AR140" i="4"/>
  <c r="BD140" i="4"/>
  <c r="BP140" i="4"/>
  <c r="I140" i="4"/>
  <c r="U140" i="4"/>
  <c r="AG140" i="4"/>
  <c r="AS140" i="4"/>
  <c r="BE140" i="4"/>
  <c r="BQ140" i="4"/>
  <c r="J140" i="4"/>
  <c r="V140" i="4"/>
  <c r="AH140" i="4"/>
  <c r="AT140" i="4"/>
  <c r="BF140" i="4"/>
  <c r="BR140" i="4"/>
  <c r="K140" i="4"/>
  <c r="W140" i="4"/>
  <c r="AI140" i="4"/>
  <c r="AU140" i="4"/>
  <c r="BG140" i="4"/>
  <c r="BS140" i="4"/>
  <c r="C141" i="4"/>
  <c r="O141" i="4"/>
  <c r="AA141" i="4"/>
  <c r="AM141" i="4"/>
  <c r="AY141" i="4"/>
  <c r="BK141" i="4"/>
  <c r="D141" i="4"/>
  <c r="P141" i="4"/>
  <c r="AB141" i="4"/>
  <c r="AN141" i="4"/>
  <c r="AZ141" i="4"/>
  <c r="BL141" i="4"/>
  <c r="E141" i="4"/>
  <c r="Q141" i="4"/>
  <c r="AC141" i="4"/>
  <c r="AO141" i="4"/>
  <c r="BA141" i="4"/>
  <c r="BM141" i="4"/>
  <c r="F141" i="4"/>
  <c r="R141" i="4"/>
  <c r="AD141" i="4"/>
  <c r="AD164" i="4" s="1"/>
  <c r="AP141" i="4"/>
  <c r="BB141" i="4"/>
  <c r="BN141" i="4"/>
  <c r="G141" i="4"/>
  <c r="S141" i="4"/>
  <c r="AE141" i="4"/>
  <c r="AQ141" i="4"/>
  <c r="BC141" i="4"/>
  <c r="BO141" i="4"/>
  <c r="H141" i="4"/>
  <c r="T141" i="4"/>
  <c r="AF141" i="4"/>
  <c r="AR141" i="4"/>
  <c r="BD141" i="4"/>
  <c r="BP141" i="4"/>
  <c r="I141" i="4"/>
  <c r="U141" i="4"/>
  <c r="AG141" i="4"/>
  <c r="AS141" i="4"/>
  <c r="BE141" i="4"/>
  <c r="BQ141" i="4"/>
  <c r="J141" i="4"/>
  <c r="V141" i="4"/>
  <c r="AH141" i="4"/>
  <c r="AT141" i="4"/>
  <c r="BF141" i="4"/>
  <c r="BR141" i="4"/>
  <c r="K141" i="4"/>
  <c r="W141" i="4"/>
  <c r="AI141" i="4"/>
  <c r="AU141" i="4"/>
  <c r="BG141" i="4"/>
  <c r="BS141" i="4"/>
  <c r="C142" i="4"/>
  <c r="O142" i="4"/>
  <c r="AA142" i="4"/>
  <c r="AM142" i="4"/>
  <c r="AY142" i="4"/>
  <c r="BK142" i="4"/>
  <c r="D142" i="4"/>
  <c r="P142" i="4"/>
  <c r="AB142" i="4"/>
  <c r="AN142" i="4"/>
  <c r="AZ142" i="4"/>
  <c r="BL142" i="4"/>
  <c r="E142" i="4"/>
  <c r="Q142" i="4"/>
  <c r="AC142" i="4"/>
  <c r="AO142" i="4"/>
  <c r="BA142" i="4"/>
  <c r="BM142" i="4"/>
  <c r="F142" i="4"/>
  <c r="R142" i="4"/>
  <c r="AD142" i="4"/>
  <c r="AP142" i="4"/>
  <c r="BB142" i="4"/>
  <c r="BN142" i="4"/>
  <c r="G142" i="4"/>
  <c r="S142" i="4"/>
  <c r="AE142" i="4"/>
  <c r="AQ142" i="4"/>
  <c r="BC142" i="4"/>
  <c r="BO142" i="4"/>
  <c r="H142" i="4"/>
  <c r="H165" i="4" s="1"/>
  <c r="T142" i="4"/>
  <c r="AF142" i="4"/>
  <c r="AR142" i="4"/>
  <c r="BD142" i="4"/>
  <c r="BP142" i="4"/>
  <c r="I142" i="4"/>
  <c r="U142" i="4"/>
  <c r="AG142" i="4"/>
  <c r="AS142" i="4"/>
  <c r="BE142" i="4"/>
  <c r="BQ142" i="4"/>
  <c r="J142" i="4"/>
  <c r="V142" i="4"/>
  <c r="AH142" i="4"/>
  <c r="AT142" i="4"/>
  <c r="BF142" i="4"/>
  <c r="BR142" i="4"/>
  <c r="K142" i="4"/>
  <c r="W142" i="4"/>
  <c r="W165" i="4" s="1"/>
  <c r="AI142" i="4"/>
  <c r="AU142" i="4"/>
  <c r="BG142" i="4"/>
  <c r="BS142" i="4"/>
  <c r="P156" i="4"/>
  <c r="O165" i="4"/>
  <c r="AE153" i="4"/>
  <c r="AH158" i="4"/>
  <c r="BD154" i="4"/>
  <c r="BL158" i="4"/>
  <c r="E6" i="7"/>
  <c r="N19" i="7"/>
  <c r="N17" i="7"/>
  <c r="N16" i="7"/>
  <c r="E8" i="7" s="1"/>
  <c r="AH9" i="3"/>
  <c r="J75" i="7" s="1"/>
  <c r="AH8" i="3"/>
  <c r="J68" i="7" s="1"/>
  <c r="AH7" i="3"/>
  <c r="AH6" i="3"/>
  <c r="AH5" i="3"/>
  <c r="AH4" i="3"/>
  <c r="AF9" i="3"/>
  <c r="J78" i="7" s="1"/>
  <c r="AF8" i="3"/>
  <c r="BA11" i="2" s="1"/>
  <c r="BA11" i="4" s="1"/>
  <c r="AF7" i="3"/>
  <c r="AO11" i="2" s="1"/>
  <c r="AO11" i="4" s="1"/>
  <c r="AF6" i="3"/>
  <c r="AC11" i="2" s="1"/>
  <c r="AF4" i="3"/>
  <c r="AF5" i="3"/>
  <c r="Q11" i="2" s="1"/>
  <c r="C195" i="2"/>
  <c r="C257" i="2"/>
  <c r="C101" i="4" s="1"/>
  <c r="C319" i="2"/>
  <c r="AG28" i="3"/>
  <c r="AG29" i="3"/>
  <c r="AG30" i="3"/>
  <c r="AG31" i="3"/>
  <c r="AG32" i="3"/>
  <c r="AG27" i="3"/>
  <c r="X190" i="2" a="1"/>
  <c r="X190" i="2" s="1"/>
  <c r="L190" i="2" a="1"/>
  <c r="L190" i="2" s="1"/>
  <c r="X189" i="2" a="1"/>
  <c r="X189" i="2" s="1"/>
  <c r="L189" i="2" a="1"/>
  <c r="L189" i="2" s="1"/>
  <c r="X188" i="2" a="1"/>
  <c r="X188" i="2" s="1"/>
  <c r="L188" i="2" a="1"/>
  <c r="L188" i="2" s="1"/>
  <c r="X187" i="2" a="1"/>
  <c r="X187" i="2" s="1"/>
  <c r="L187" i="2" a="1"/>
  <c r="L187" i="2" s="1"/>
  <c r="X186" i="2" a="1"/>
  <c r="X186" i="2" s="1"/>
  <c r="L186" i="2" a="1"/>
  <c r="L186" i="2" s="1"/>
  <c r="X185" i="2" a="1"/>
  <c r="X185" i="2" s="1"/>
  <c r="L185" i="2" a="1"/>
  <c r="L185" i="2" s="1"/>
  <c r="X184" i="2" a="1"/>
  <c r="X184" i="2" s="1"/>
  <c r="L184" i="2" a="1"/>
  <c r="L184" i="2" s="1"/>
  <c r="X183" i="2" a="1"/>
  <c r="X183" i="2" s="1"/>
  <c r="L183" i="2" a="1"/>
  <c r="L183" i="2" s="1"/>
  <c r="X182" i="2" a="1"/>
  <c r="X182" i="2" s="1"/>
  <c r="L182" i="2" a="1"/>
  <c r="L182" i="2" s="1"/>
  <c r="X181" i="2" a="1"/>
  <c r="X181" i="2" s="1"/>
  <c r="L181" i="2" a="1"/>
  <c r="L181" i="2" s="1"/>
  <c r="X180" i="2" a="1"/>
  <c r="X180" i="2" s="1"/>
  <c r="L180" i="2" a="1"/>
  <c r="L180" i="2" s="1"/>
  <c r="X179" i="2" a="1"/>
  <c r="X179" i="2" s="1"/>
  <c r="L179" i="2" a="1"/>
  <c r="L179" i="2" s="1"/>
  <c r="X178" i="2" a="1"/>
  <c r="X178" i="2" s="1"/>
  <c r="L178" i="2" a="1"/>
  <c r="L178" i="2" s="1"/>
  <c r="X177" i="2" a="1"/>
  <c r="X177" i="2" s="1"/>
  <c r="L177" i="2" a="1"/>
  <c r="L177" i="2" s="1"/>
  <c r="X176" i="2" a="1"/>
  <c r="X176" i="2" s="1"/>
  <c r="L176" i="2" a="1"/>
  <c r="L176" i="2" s="1"/>
  <c r="X175" i="2" a="1"/>
  <c r="X175" i="2" s="1"/>
  <c r="L175" i="2" a="1"/>
  <c r="L175" i="2" s="1"/>
  <c r="X174" i="2" a="1"/>
  <c r="X174" i="2" s="1"/>
  <c r="L174" i="2" a="1"/>
  <c r="L174" i="2" s="1"/>
  <c r="X173" i="2" a="1"/>
  <c r="X173" i="2" s="1"/>
  <c r="L173" i="2" a="1"/>
  <c r="L173" i="2" s="1"/>
  <c r="X172" i="2" a="1"/>
  <c r="X172" i="2" s="1"/>
  <c r="L172" i="2" a="1"/>
  <c r="L172" i="2" s="1"/>
  <c r="X171" i="2" a="1"/>
  <c r="X171" i="2" s="1"/>
  <c r="L171" i="2" a="1"/>
  <c r="L171" i="2" s="1"/>
  <c r="X170" i="2" a="1"/>
  <c r="X170" i="2" s="1"/>
  <c r="L170" i="2" a="1"/>
  <c r="L170" i="2" s="1"/>
  <c r="X169" i="2" a="1"/>
  <c r="X169" i="2" s="1"/>
  <c r="L169" i="2" a="1"/>
  <c r="L169" i="2" s="1"/>
  <c r="X168" i="2" a="1"/>
  <c r="X168" i="2" s="1"/>
  <c r="L168" i="2" a="1"/>
  <c r="L168" i="2" s="1"/>
  <c r="X167" i="2" a="1"/>
  <c r="X167" i="2" s="1"/>
  <c r="L167" i="2" a="1"/>
  <c r="L167" i="2" s="1"/>
  <c r="X166" i="2" a="1"/>
  <c r="X166" i="2" s="1"/>
  <c r="L166" i="2" a="1"/>
  <c r="L166" i="2" s="1"/>
  <c r="X165" i="2" a="1"/>
  <c r="X165" i="2" s="1"/>
  <c r="L165" i="2" a="1"/>
  <c r="L165" i="2" s="1"/>
  <c r="X164" i="2" a="1"/>
  <c r="X164" i="2" s="1"/>
  <c r="L164" i="2" a="1"/>
  <c r="L164" i="2" s="1"/>
  <c r="X163" i="2" a="1"/>
  <c r="X163" i="2" s="1"/>
  <c r="L163" i="2" a="1"/>
  <c r="L163" i="2" s="1"/>
  <c r="X162" i="2" a="1"/>
  <c r="X162" i="2" s="1"/>
  <c r="L162" i="2" a="1"/>
  <c r="L162" i="2" s="1"/>
  <c r="X161" i="2" a="1"/>
  <c r="X161" i="2" s="1"/>
  <c r="L161" i="2" a="1"/>
  <c r="L161" i="2" s="1"/>
  <c r="X160" i="2" a="1"/>
  <c r="X160" i="2" s="1"/>
  <c r="L160" i="2" a="1"/>
  <c r="L160" i="2" s="1"/>
  <c r="X159" i="2" a="1"/>
  <c r="X159" i="2" s="1"/>
  <c r="L159" i="2" a="1"/>
  <c r="L159" i="2" s="1"/>
  <c r="X158" i="2" a="1"/>
  <c r="X158" i="2" s="1"/>
  <c r="L158" i="2" a="1"/>
  <c r="L158" i="2" s="1"/>
  <c r="X157" i="2" a="1"/>
  <c r="X157" i="2" s="1"/>
  <c r="L157" i="2" a="1"/>
  <c r="L157" i="2" s="1"/>
  <c r="X156" i="2" a="1"/>
  <c r="X156" i="2" s="1"/>
  <c r="L156" i="2" a="1"/>
  <c r="L156" i="2" s="1"/>
  <c r="X155" i="2" a="1"/>
  <c r="X155" i="2" s="1"/>
  <c r="L155" i="2" a="1"/>
  <c r="L155" i="2" s="1"/>
  <c r="X154" i="2" a="1"/>
  <c r="X154" i="2" s="1"/>
  <c r="L154" i="2" a="1"/>
  <c r="L154" i="2" s="1"/>
  <c r="X153" i="2" a="1"/>
  <c r="X153" i="2" s="1"/>
  <c r="L153" i="2" a="1"/>
  <c r="L153" i="2" s="1"/>
  <c r="X152" i="2" a="1"/>
  <c r="X152" i="2" s="1"/>
  <c r="L152" i="2" a="1"/>
  <c r="L152" i="2" s="1"/>
  <c r="X151" i="2" a="1"/>
  <c r="X151" i="2" s="1"/>
  <c r="L151" i="2" a="1"/>
  <c r="L151" i="2" s="1"/>
  <c r="X150" i="2" a="1"/>
  <c r="X150" i="2" s="1"/>
  <c r="L150" i="2" a="1"/>
  <c r="L150" i="2" s="1"/>
  <c r="X149" i="2" a="1"/>
  <c r="X149" i="2" s="1"/>
  <c r="L149" i="2" a="1"/>
  <c r="L149" i="2" s="1"/>
  <c r="X148" i="2" a="1"/>
  <c r="X148" i="2" s="1"/>
  <c r="L148" i="2" a="1"/>
  <c r="L148" i="2" s="1"/>
  <c r="X147" i="2" a="1"/>
  <c r="X147" i="2" s="1"/>
  <c r="L147" i="2" a="1"/>
  <c r="L147" i="2" s="1"/>
  <c r="X146" i="2" a="1"/>
  <c r="X146" i="2" s="1"/>
  <c r="L146" i="2" a="1"/>
  <c r="L146" i="2" s="1"/>
  <c r="X145" i="2" a="1"/>
  <c r="X145" i="2" s="1"/>
  <c r="L145" i="2" a="1"/>
  <c r="L145" i="2" s="1"/>
  <c r="X144" i="2" a="1"/>
  <c r="X144" i="2" s="1"/>
  <c r="L144" i="2" a="1"/>
  <c r="L144" i="2" s="1"/>
  <c r="X143" i="2" a="1"/>
  <c r="X143" i="2" s="1"/>
  <c r="L143" i="2" a="1"/>
  <c r="L143" i="2" s="1"/>
  <c r="X142" i="2" a="1"/>
  <c r="X142" i="2" s="1"/>
  <c r="L142" i="2" a="1"/>
  <c r="L142" i="2" s="1"/>
  <c r="X141" i="2" a="1"/>
  <c r="X141" i="2" s="1"/>
  <c r="L141" i="2" a="1"/>
  <c r="L141" i="2" s="1"/>
  <c r="X140" i="2" a="1"/>
  <c r="X140" i="2" s="1"/>
  <c r="L140" i="2" a="1"/>
  <c r="L140" i="2" s="1"/>
  <c r="X139" i="2" a="1"/>
  <c r="X139" i="2" s="1"/>
  <c r="L139" i="2" a="1"/>
  <c r="L139" i="2" s="1"/>
  <c r="X128" i="2" a="1"/>
  <c r="X128" i="2" s="1"/>
  <c r="L128" i="2" a="1"/>
  <c r="L128" i="2" s="1"/>
  <c r="X127" i="2" a="1"/>
  <c r="X127" i="2" s="1"/>
  <c r="L127" i="2" a="1"/>
  <c r="L127" i="2" s="1"/>
  <c r="X126" i="2" a="1"/>
  <c r="X126" i="2" s="1"/>
  <c r="L126" i="2" a="1"/>
  <c r="L126" i="2" s="1"/>
  <c r="X125" i="2" a="1"/>
  <c r="X125" i="2" s="1"/>
  <c r="L125" i="2" a="1"/>
  <c r="L125" i="2" s="1"/>
  <c r="X124" i="2" a="1"/>
  <c r="X124" i="2" s="1"/>
  <c r="L124" i="2" a="1"/>
  <c r="L124" i="2" s="1"/>
  <c r="X123" i="2" a="1"/>
  <c r="X123" i="2" s="1"/>
  <c r="L123" i="2" a="1"/>
  <c r="L123" i="2" s="1"/>
  <c r="X122" i="2" a="1"/>
  <c r="X122" i="2" s="1"/>
  <c r="L122" i="2" a="1"/>
  <c r="L122" i="2" s="1"/>
  <c r="X121" i="2" a="1"/>
  <c r="X121" i="2" s="1"/>
  <c r="L121" i="2" a="1"/>
  <c r="L121" i="2" s="1"/>
  <c r="X120" i="2" a="1"/>
  <c r="X120" i="2" s="1"/>
  <c r="L120" i="2" a="1"/>
  <c r="L120" i="2" s="1"/>
  <c r="X119" i="2" a="1"/>
  <c r="X119" i="2" s="1"/>
  <c r="L119" i="2" a="1"/>
  <c r="L119" i="2" s="1"/>
  <c r="X118" i="2" a="1"/>
  <c r="X118" i="2" s="1"/>
  <c r="L118" i="2" a="1"/>
  <c r="L118" i="2" s="1"/>
  <c r="X117" i="2" a="1"/>
  <c r="X117" i="2" s="1"/>
  <c r="L117" i="2" a="1"/>
  <c r="L117" i="2" s="1"/>
  <c r="X116" i="2" a="1"/>
  <c r="X116" i="2" s="1"/>
  <c r="L116" i="2" a="1"/>
  <c r="L116" i="2" s="1"/>
  <c r="X115" i="2" a="1"/>
  <c r="X115" i="2" s="1"/>
  <c r="L115" i="2" a="1"/>
  <c r="L115" i="2" s="1"/>
  <c r="X114" i="2" a="1"/>
  <c r="X114" i="2" s="1"/>
  <c r="L114" i="2" a="1"/>
  <c r="L114" i="2" s="1"/>
  <c r="X113" i="2" a="1"/>
  <c r="X113" i="2" s="1"/>
  <c r="L113" i="2" a="1"/>
  <c r="L113" i="2" s="1"/>
  <c r="X112" i="2" a="1"/>
  <c r="X112" i="2" s="1"/>
  <c r="L112" i="2" a="1"/>
  <c r="L112" i="2" s="1"/>
  <c r="X111" i="2" a="1"/>
  <c r="X111" i="2" s="1"/>
  <c r="L111" i="2" a="1"/>
  <c r="L111" i="2" s="1"/>
  <c r="X110" i="2" a="1"/>
  <c r="X110" i="2" s="1"/>
  <c r="L110" i="2" a="1"/>
  <c r="L110" i="2" s="1"/>
  <c r="X109" i="2" a="1"/>
  <c r="X109" i="2" s="1"/>
  <c r="L109" i="2" a="1"/>
  <c r="L109" i="2" s="1"/>
  <c r="X108" i="2" a="1"/>
  <c r="X108" i="2" s="1"/>
  <c r="L108" i="2" a="1"/>
  <c r="L108" i="2" s="1"/>
  <c r="X107" i="2" a="1"/>
  <c r="X107" i="2" s="1"/>
  <c r="L107" i="2" a="1"/>
  <c r="L107" i="2" s="1"/>
  <c r="X106" i="2" a="1"/>
  <c r="X106" i="2" s="1"/>
  <c r="L106" i="2" a="1"/>
  <c r="L106" i="2" s="1"/>
  <c r="X105" i="2" a="1"/>
  <c r="X105" i="2" s="1"/>
  <c r="L105" i="2" a="1"/>
  <c r="L105" i="2" s="1"/>
  <c r="X104" i="2" a="1"/>
  <c r="X104" i="2" s="1"/>
  <c r="L104" i="2" a="1"/>
  <c r="L104" i="2" s="1"/>
  <c r="X103" i="2" a="1"/>
  <c r="X103" i="2" s="1"/>
  <c r="L103" i="2" a="1"/>
  <c r="L103" i="2" s="1"/>
  <c r="X102" i="2" a="1"/>
  <c r="X102" i="2" s="1"/>
  <c r="L102" i="2" a="1"/>
  <c r="L102" i="2" s="1"/>
  <c r="X101" i="2" a="1"/>
  <c r="X101" i="2" s="1"/>
  <c r="L101" i="2" a="1"/>
  <c r="L101" i="2" s="1"/>
  <c r="X100" i="2" a="1"/>
  <c r="X100" i="2" s="1"/>
  <c r="L100" i="2" a="1"/>
  <c r="L100" i="2" s="1"/>
  <c r="X99" i="2" a="1"/>
  <c r="X99" i="2" s="1"/>
  <c r="L99" i="2" a="1"/>
  <c r="L99" i="2" s="1"/>
  <c r="X98" i="2" a="1"/>
  <c r="X98" i="2" s="1"/>
  <c r="L98" i="2" a="1"/>
  <c r="L98" i="2" s="1"/>
  <c r="X97" i="2" a="1"/>
  <c r="X97" i="2" s="1"/>
  <c r="L97" i="2" a="1"/>
  <c r="L97" i="2" s="1"/>
  <c r="X96" i="2" a="1"/>
  <c r="X96" i="2" s="1"/>
  <c r="L96" i="2" a="1"/>
  <c r="L96" i="2" s="1"/>
  <c r="X95" i="2" a="1"/>
  <c r="X95" i="2" s="1"/>
  <c r="L95" i="2" a="1"/>
  <c r="L95" i="2" s="1"/>
  <c r="X94" i="2" a="1"/>
  <c r="X94" i="2" s="1"/>
  <c r="L94" i="2" a="1"/>
  <c r="L94" i="2" s="1"/>
  <c r="X93" i="2" a="1"/>
  <c r="X93" i="2" s="1"/>
  <c r="L93" i="2" a="1"/>
  <c r="L93" i="2" s="1"/>
  <c r="X92" i="2" a="1"/>
  <c r="X92" i="2" s="1"/>
  <c r="L92" i="2" a="1"/>
  <c r="L92" i="2" s="1"/>
  <c r="X91" i="2" a="1"/>
  <c r="X91" i="2" s="1"/>
  <c r="L91" i="2" a="1"/>
  <c r="L91" i="2" s="1"/>
  <c r="X90" i="2" a="1"/>
  <c r="X90" i="2" s="1"/>
  <c r="L90" i="2" a="1"/>
  <c r="L90" i="2" s="1"/>
  <c r="X89" i="2" a="1"/>
  <c r="X89" i="2" s="1"/>
  <c r="L89" i="2" a="1"/>
  <c r="L89" i="2" s="1"/>
  <c r="X88" i="2" a="1"/>
  <c r="X88" i="2" s="1"/>
  <c r="L88" i="2" a="1"/>
  <c r="L88" i="2" s="1"/>
  <c r="X87" i="2" a="1"/>
  <c r="X87" i="2" s="1"/>
  <c r="L87" i="2" a="1"/>
  <c r="L87" i="2" s="1"/>
  <c r="X86" i="2" a="1"/>
  <c r="X86" i="2" s="1"/>
  <c r="L86" i="2" a="1"/>
  <c r="L86" i="2" s="1"/>
  <c r="X85" i="2" a="1"/>
  <c r="X85" i="2" s="1"/>
  <c r="L85" i="2" a="1"/>
  <c r="L85" i="2" s="1"/>
  <c r="X84" i="2" a="1"/>
  <c r="X84" i="2" s="1"/>
  <c r="L84" i="2" a="1"/>
  <c r="L84" i="2" s="1"/>
  <c r="X83" i="2" a="1"/>
  <c r="X83" i="2" s="1"/>
  <c r="L83" i="2" a="1"/>
  <c r="L83" i="2" s="1"/>
  <c r="X82" i="2" a="1"/>
  <c r="X82" i="2" s="1"/>
  <c r="L82" i="2" a="1"/>
  <c r="L82" i="2" s="1"/>
  <c r="X81" i="2" a="1"/>
  <c r="X81" i="2" s="1"/>
  <c r="L81" i="2" a="1"/>
  <c r="L81" i="2" s="1"/>
  <c r="X80" i="2" a="1"/>
  <c r="X80" i="2" s="1"/>
  <c r="L80" i="2" a="1"/>
  <c r="L80" i="2" s="1"/>
  <c r="X79" i="2" a="1"/>
  <c r="X79" i="2" s="1"/>
  <c r="L79" i="2" a="1"/>
  <c r="L79" i="2" s="1"/>
  <c r="X78" i="2" a="1"/>
  <c r="X78" i="2" s="1"/>
  <c r="L78" i="2" a="1"/>
  <c r="L78" i="2" s="1"/>
  <c r="X77" i="2" a="1"/>
  <c r="X77" i="2" s="1"/>
  <c r="L77" i="2" a="1"/>
  <c r="L77" i="2" s="1"/>
  <c r="X66" i="2" a="1"/>
  <c r="X66" i="2" s="1"/>
  <c r="L66" i="2" a="1"/>
  <c r="L66" i="2" s="1"/>
  <c r="X65" i="2" a="1"/>
  <c r="X65" i="2" s="1"/>
  <c r="L65" i="2" a="1"/>
  <c r="L65" i="2" s="1"/>
  <c r="X64" i="2" a="1"/>
  <c r="X64" i="2" s="1"/>
  <c r="L64" i="2" a="1"/>
  <c r="L64" i="2" s="1"/>
  <c r="X63" i="2" a="1"/>
  <c r="X63" i="2" s="1"/>
  <c r="L63" i="2" a="1"/>
  <c r="L63" i="2" s="1"/>
  <c r="X62" i="2" a="1"/>
  <c r="X62" i="2" s="1"/>
  <c r="L62" i="2" a="1"/>
  <c r="L62" i="2" s="1"/>
  <c r="X61" i="2" a="1"/>
  <c r="X61" i="2" s="1"/>
  <c r="L61" i="2" a="1"/>
  <c r="L61" i="2" s="1"/>
  <c r="X60" i="2" a="1"/>
  <c r="X60" i="2" s="1"/>
  <c r="L60" i="2" a="1"/>
  <c r="L60" i="2" s="1"/>
  <c r="X59" i="2" a="1"/>
  <c r="X59" i="2" s="1"/>
  <c r="L59" i="2" a="1"/>
  <c r="L59" i="2" s="1"/>
  <c r="X58" i="2" a="1"/>
  <c r="X58" i="2" s="1"/>
  <c r="L58" i="2" a="1"/>
  <c r="L58" i="2" s="1"/>
  <c r="X57" i="2" a="1"/>
  <c r="X57" i="2" s="1"/>
  <c r="L57" i="2" a="1"/>
  <c r="L57" i="2" s="1"/>
  <c r="X56" i="2" a="1"/>
  <c r="X56" i="2" s="1"/>
  <c r="L56" i="2" a="1"/>
  <c r="L56" i="2" s="1"/>
  <c r="X55" i="2" a="1"/>
  <c r="X55" i="2" s="1"/>
  <c r="L55" i="2" a="1"/>
  <c r="L55" i="2" s="1"/>
  <c r="X54" i="2" a="1"/>
  <c r="X54" i="2" s="1"/>
  <c r="L54" i="2" a="1"/>
  <c r="L54" i="2" s="1"/>
  <c r="X53" i="2" a="1"/>
  <c r="X53" i="2" s="1"/>
  <c r="L53" i="2" a="1"/>
  <c r="L53" i="2" s="1"/>
  <c r="X52" i="2" a="1"/>
  <c r="X52" i="2" s="1"/>
  <c r="L52" i="2" a="1"/>
  <c r="L52" i="2" s="1"/>
  <c r="X51" i="2" a="1"/>
  <c r="X51" i="2" s="1"/>
  <c r="L51" i="2" a="1"/>
  <c r="L51" i="2" s="1"/>
  <c r="X50" i="2" a="1"/>
  <c r="X50" i="2" s="1"/>
  <c r="L50" i="2" a="1"/>
  <c r="L50" i="2" s="1"/>
  <c r="X49" i="2" a="1"/>
  <c r="X49" i="2" s="1"/>
  <c r="L49" i="2" a="1"/>
  <c r="L49" i="2" s="1"/>
  <c r="X48" i="2" a="1"/>
  <c r="X48" i="2" s="1"/>
  <c r="L48" i="2" a="1"/>
  <c r="L48" i="2" s="1"/>
  <c r="X47" i="2" a="1"/>
  <c r="X47" i="2" s="1"/>
  <c r="L47" i="2" a="1"/>
  <c r="L47" i="2" s="1"/>
  <c r="X46" i="2" a="1"/>
  <c r="X46" i="2" s="1"/>
  <c r="L46" i="2" a="1"/>
  <c r="L46" i="2" s="1"/>
  <c r="X45" i="2" a="1"/>
  <c r="X45" i="2" s="1"/>
  <c r="L45" i="2" a="1"/>
  <c r="L45" i="2" s="1"/>
  <c r="X44" i="2" a="1"/>
  <c r="X44" i="2" s="1"/>
  <c r="L44" i="2" a="1"/>
  <c r="L44" i="2" s="1"/>
  <c r="X43" i="2" a="1"/>
  <c r="X43" i="2" s="1"/>
  <c r="L43" i="2" a="1"/>
  <c r="L43" i="2" s="1"/>
  <c r="X42" i="2" a="1"/>
  <c r="X42" i="2" s="1"/>
  <c r="L42" i="2" a="1"/>
  <c r="L42" i="2" s="1"/>
  <c r="X41" i="2" a="1"/>
  <c r="X41" i="2" s="1"/>
  <c r="L41" i="2" a="1"/>
  <c r="L41" i="2" s="1"/>
  <c r="X40" i="2" a="1"/>
  <c r="X40" i="2" s="1"/>
  <c r="L40" i="2" a="1"/>
  <c r="L40" i="2" s="1"/>
  <c r="X39" i="2" a="1"/>
  <c r="X39" i="2" s="1"/>
  <c r="L39" i="2" a="1"/>
  <c r="L39" i="2" s="1"/>
  <c r="X38" i="2" a="1"/>
  <c r="X38" i="2" s="1"/>
  <c r="L38" i="2" a="1"/>
  <c r="L38" i="2" s="1"/>
  <c r="X37" i="2" a="1"/>
  <c r="X37" i="2" s="1"/>
  <c r="L37" i="2" a="1"/>
  <c r="L37" i="2" s="1"/>
  <c r="X36" i="2" a="1"/>
  <c r="X36" i="2" s="1"/>
  <c r="L36" i="2" a="1"/>
  <c r="L36" i="2" s="1"/>
  <c r="X35" i="2" a="1"/>
  <c r="X35" i="2" s="1"/>
  <c r="L35" i="2" a="1"/>
  <c r="L35" i="2" s="1"/>
  <c r="X34" i="2" a="1"/>
  <c r="X34" i="2" s="1"/>
  <c r="L34" i="2" a="1"/>
  <c r="L34" i="2" s="1"/>
  <c r="X33" i="2" a="1"/>
  <c r="X33" i="2" s="1"/>
  <c r="L33" i="2" a="1"/>
  <c r="L33" i="2" s="1"/>
  <c r="X32" i="2" a="1"/>
  <c r="X32" i="2" s="1"/>
  <c r="L32" i="2" a="1"/>
  <c r="L32" i="2" s="1"/>
  <c r="X31" i="2" a="1"/>
  <c r="X31" i="2" s="1"/>
  <c r="L31" i="2" a="1"/>
  <c r="L31" i="2" s="1"/>
  <c r="X30" i="2" a="1"/>
  <c r="X30" i="2" s="1"/>
  <c r="L30" i="2" a="1"/>
  <c r="L30" i="2" s="1"/>
  <c r="X29" i="2" a="1"/>
  <c r="X29" i="2" s="1"/>
  <c r="L29" i="2" a="1"/>
  <c r="L29" i="2" s="1"/>
  <c r="X28" i="2" a="1"/>
  <c r="X28" i="2" s="1"/>
  <c r="L28" i="2" a="1"/>
  <c r="L28" i="2" s="1"/>
  <c r="X27" i="2" a="1"/>
  <c r="X27" i="2" s="1"/>
  <c r="L27" i="2" a="1"/>
  <c r="L27" i="2" s="1"/>
  <c r="X26" i="2" a="1"/>
  <c r="X26" i="2" s="1"/>
  <c r="L26" i="2" a="1"/>
  <c r="L26" i="2" s="1"/>
  <c r="X25" i="2" a="1"/>
  <c r="X25" i="2" s="1"/>
  <c r="L25" i="2" a="1"/>
  <c r="L25" i="2" s="1"/>
  <c r="X24" i="2" a="1"/>
  <c r="X24" i="2" s="1"/>
  <c r="L24" i="2" a="1"/>
  <c r="L24" i="2" s="1"/>
  <c r="X23" i="2" a="1"/>
  <c r="X23" i="2" s="1"/>
  <c r="L23" i="2" a="1"/>
  <c r="L23" i="2" s="1"/>
  <c r="X22" i="2" a="1"/>
  <c r="X22" i="2" s="1"/>
  <c r="L22" i="2" a="1"/>
  <c r="L22" i="2" s="1"/>
  <c r="X21" i="2" a="1"/>
  <c r="X21" i="2" s="1"/>
  <c r="L21" i="2" a="1"/>
  <c r="L21" i="2" s="1"/>
  <c r="X20" i="2" a="1"/>
  <c r="X20" i="2" s="1"/>
  <c r="L20" i="2" a="1"/>
  <c r="L20" i="2" s="1"/>
  <c r="X19" i="2" a="1"/>
  <c r="X19" i="2" s="1"/>
  <c r="L19" i="2" a="1"/>
  <c r="L19" i="2" s="1"/>
  <c r="X18" i="2" a="1"/>
  <c r="X18" i="2" s="1"/>
  <c r="L18" i="2" a="1"/>
  <c r="L18" i="2" s="1"/>
  <c r="X17" i="2" a="1"/>
  <c r="X17" i="2" s="1"/>
  <c r="L17" i="2" a="1"/>
  <c r="L17" i="2" s="1"/>
  <c r="X16" i="2" a="1"/>
  <c r="X16" i="2" s="1"/>
  <c r="L16" i="2" a="1"/>
  <c r="L16" i="2" s="1"/>
  <c r="X15" i="2" a="1"/>
  <c r="X15" i="2" s="1"/>
  <c r="L15" i="2" a="1"/>
  <c r="L15" i="2" s="1"/>
  <c r="D24" i="8"/>
  <c r="N24" i="8" s="1"/>
  <c r="N12" i="8" s="1"/>
  <c r="F6" i="2"/>
  <c r="AY5" i="3"/>
  <c r="AY6" i="3"/>
  <c r="AY7" i="3"/>
  <c r="AY8" i="3"/>
  <c r="AY9" i="3"/>
  <c r="AY10" i="3"/>
  <c r="AY11" i="3"/>
  <c r="AY4" i="3"/>
  <c r="AU5" i="3"/>
  <c r="AU6" i="3"/>
  <c r="AU7" i="3"/>
  <c r="AU8" i="3"/>
  <c r="AU9" i="3"/>
  <c r="AU4" i="3"/>
  <c r="AP4" i="3"/>
  <c r="C58" i="3"/>
  <c r="P540" i="8"/>
  <c r="E12" i="8"/>
  <c r="E13" i="8"/>
  <c r="E14" i="8"/>
  <c r="E15" i="8"/>
  <c r="E16" i="8"/>
  <c r="E17" i="8"/>
  <c r="D509" i="8"/>
  <c r="D519" i="8" s="1"/>
  <c r="D529" i="8" s="1"/>
  <c r="D539" i="8" s="1"/>
  <c r="D508" i="8"/>
  <c r="D518" i="8" s="1"/>
  <c r="D528" i="8" s="1"/>
  <c r="D538" i="8" s="1"/>
  <c r="D507" i="8"/>
  <c r="D517" i="8" s="1"/>
  <c r="D527" i="8" s="1"/>
  <c r="D537" i="8" s="1"/>
  <c r="D506" i="8"/>
  <c r="D505" i="8"/>
  <c r="D515" i="8" s="1"/>
  <c r="D525" i="8" s="1"/>
  <c r="D535" i="8" s="1"/>
  <c r="D504" i="8"/>
  <c r="D514" i="8" s="1"/>
  <c r="D524" i="8" s="1"/>
  <c r="D534" i="8" s="1"/>
  <c r="J503" i="8"/>
  <c r="J513" i="8" s="1"/>
  <c r="J523" i="8" s="1"/>
  <c r="J533" i="8" s="1"/>
  <c r="I503" i="8"/>
  <c r="I513" i="8" s="1"/>
  <c r="I523" i="8" s="1"/>
  <c r="I533" i="8" s="1"/>
  <c r="H503" i="8"/>
  <c r="G503" i="8"/>
  <c r="G513" i="8" s="1"/>
  <c r="G523" i="8" s="1"/>
  <c r="G533" i="8" s="1"/>
  <c r="F503" i="8"/>
  <c r="E503" i="8"/>
  <c r="E513" i="8" s="1"/>
  <c r="E523" i="8" s="1"/>
  <c r="E533" i="8" s="1"/>
  <c r="D469" i="8"/>
  <c r="D479" i="8" s="1"/>
  <c r="D489" i="8" s="1"/>
  <c r="D499" i="8" s="1"/>
  <c r="D468" i="8"/>
  <c r="N468" i="8" s="1"/>
  <c r="D467" i="8"/>
  <c r="D477" i="8" s="1"/>
  <c r="D487" i="8" s="1"/>
  <c r="D466" i="8"/>
  <c r="N466" i="8" s="1"/>
  <c r="D465" i="8"/>
  <c r="N465" i="8" s="1"/>
  <c r="D464" i="8"/>
  <c r="D474" i="8" s="1"/>
  <c r="D484" i="8" s="1"/>
  <c r="D494" i="8" s="1"/>
  <c r="J463" i="8"/>
  <c r="J473" i="8" s="1"/>
  <c r="J483" i="8" s="1"/>
  <c r="I463" i="8"/>
  <c r="S463" i="8" s="1"/>
  <c r="H463" i="8"/>
  <c r="R463" i="8" s="1"/>
  <c r="G463" i="8"/>
  <c r="Q463" i="8" s="1"/>
  <c r="F463" i="8"/>
  <c r="F473" i="8" s="1"/>
  <c r="F483" i="8" s="1"/>
  <c r="E463" i="8"/>
  <c r="O463" i="8" s="1"/>
  <c r="D429" i="8"/>
  <c r="D428" i="8"/>
  <c r="N428" i="8" s="1"/>
  <c r="D427" i="8"/>
  <c r="N427" i="8" s="1"/>
  <c r="D426" i="8"/>
  <c r="D436" i="8" s="1"/>
  <c r="D446" i="8" s="1"/>
  <c r="D456" i="8" s="1"/>
  <c r="D425" i="8"/>
  <c r="D424" i="8"/>
  <c r="D434" i="8" s="1"/>
  <c r="D444" i="8" s="1"/>
  <c r="J423" i="8"/>
  <c r="I423" i="8"/>
  <c r="I433" i="8" s="1"/>
  <c r="I443" i="8" s="1"/>
  <c r="H423" i="8"/>
  <c r="R423" i="8" s="1"/>
  <c r="G423" i="8"/>
  <c r="Q423" i="8" s="1"/>
  <c r="F423" i="8"/>
  <c r="F433" i="8" s="1"/>
  <c r="F443" i="8" s="1"/>
  <c r="E423" i="8"/>
  <c r="E433" i="8" s="1"/>
  <c r="E443" i="8" s="1"/>
  <c r="E453" i="8" s="1"/>
  <c r="D389" i="8"/>
  <c r="N389" i="8" s="1"/>
  <c r="D388" i="8"/>
  <c r="D398" i="8" s="1"/>
  <c r="D387" i="8"/>
  <c r="D397" i="8" s="1"/>
  <c r="D407" i="8" s="1"/>
  <c r="D386" i="8"/>
  <c r="D396" i="8" s="1"/>
  <c r="D406" i="8" s="1"/>
  <c r="D416" i="8" s="1"/>
  <c r="D385" i="8"/>
  <c r="D384" i="8"/>
  <c r="D394" i="8" s="1"/>
  <c r="D404" i="8" s="1"/>
  <c r="J383" i="8"/>
  <c r="J393" i="8" s="1"/>
  <c r="J403" i="8" s="1"/>
  <c r="T403" i="8" s="1"/>
  <c r="I383" i="8"/>
  <c r="H383" i="8"/>
  <c r="H393" i="8" s="1"/>
  <c r="H403" i="8" s="1"/>
  <c r="G383" i="8"/>
  <c r="Q383" i="8" s="1"/>
  <c r="F383" i="8"/>
  <c r="E383" i="8"/>
  <c r="D349" i="8"/>
  <c r="N349" i="8" s="1"/>
  <c r="D348" i="8"/>
  <c r="D358" i="8" s="1"/>
  <c r="D368" i="8" s="1"/>
  <c r="D347" i="8"/>
  <c r="D346" i="8"/>
  <c r="N346" i="8" s="1"/>
  <c r="D345" i="8"/>
  <c r="D355" i="8" s="1"/>
  <c r="D365" i="8" s="1"/>
  <c r="D375" i="8" s="1"/>
  <c r="D344" i="8"/>
  <c r="D354" i="8" s="1"/>
  <c r="D364" i="8" s="1"/>
  <c r="J343" i="8"/>
  <c r="I343" i="8"/>
  <c r="I353" i="8" s="1"/>
  <c r="I363" i="8" s="1"/>
  <c r="I373" i="8" s="1"/>
  <c r="H343" i="8"/>
  <c r="G343" i="8"/>
  <c r="Q343" i="8" s="1"/>
  <c r="F343" i="8"/>
  <c r="F353" i="8" s="1"/>
  <c r="F363" i="8" s="1"/>
  <c r="E343" i="8"/>
  <c r="E353" i="8" s="1"/>
  <c r="E363" i="8" s="1"/>
  <c r="D309" i="8"/>
  <c r="D308" i="8"/>
  <c r="D318" i="8" s="1"/>
  <c r="D328" i="8" s="1"/>
  <c r="D307" i="8"/>
  <c r="D317" i="8" s="1"/>
  <c r="D327" i="8" s="1"/>
  <c r="D306" i="8"/>
  <c r="N306" i="8" s="1"/>
  <c r="D305" i="8"/>
  <c r="N305" i="8" s="1"/>
  <c r="D304" i="8"/>
  <c r="N304" i="8" s="1"/>
  <c r="J303" i="8"/>
  <c r="I303" i="8"/>
  <c r="I313" i="8" s="1"/>
  <c r="I323" i="8" s="1"/>
  <c r="H303" i="8"/>
  <c r="H313" i="8" s="1"/>
  <c r="H323" i="8" s="1"/>
  <c r="G303" i="8"/>
  <c r="Q303" i="8" s="1"/>
  <c r="F303" i="8"/>
  <c r="F313" i="8" s="1"/>
  <c r="F323" i="8" s="1"/>
  <c r="E303" i="8"/>
  <c r="O303" i="8" s="1"/>
  <c r="D269" i="8"/>
  <c r="D268" i="8"/>
  <c r="N268" i="8" s="1"/>
  <c r="D267" i="8"/>
  <c r="D266" i="8"/>
  <c r="D276" i="8" s="1"/>
  <c r="D286" i="8" s="1"/>
  <c r="D265" i="8"/>
  <c r="D264" i="8"/>
  <c r="D274" i="8" s="1"/>
  <c r="D284" i="8" s="1"/>
  <c r="J263" i="8"/>
  <c r="I263" i="8"/>
  <c r="S263" i="8" s="1"/>
  <c r="H263" i="8"/>
  <c r="H273" i="8" s="1"/>
  <c r="H283" i="8" s="1"/>
  <c r="G263" i="8"/>
  <c r="G273" i="8" s="1"/>
  <c r="G283" i="8" s="1"/>
  <c r="F263" i="8"/>
  <c r="F273" i="8" s="1"/>
  <c r="F283" i="8" s="1"/>
  <c r="F293" i="8" s="1"/>
  <c r="E263" i="8"/>
  <c r="D229" i="8"/>
  <c r="D239" i="8" s="1"/>
  <c r="D249" i="8" s="1"/>
  <c r="D228" i="8"/>
  <c r="N228" i="8" s="1"/>
  <c r="D227" i="8"/>
  <c r="D237" i="8" s="1"/>
  <c r="D247" i="8" s="1"/>
  <c r="D257" i="8" s="1"/>
  <c r="D226" i="8"/>
  <c r="D236" i="8" s="1"/>
  <c r="D246" i="8" s="1"/>
  <c r="D225" i="8"/>
  <c r="D224" i="8"/>
  <c r="D234" i="8" s="1"/>
  <c r="D244" i="8" s="1"/>
  <c r="J223" i="8"/>
  <c r="J233" i="8" s="1"/>
  <c r="J243" i="8" s="1"/>
  <c r="J253" i="8" s="1"/>
  <c r="I223" i="8"/>
  <c r="I233" i="8" s="1"/>
  <c r="I243" i="8" s="1"/>
  <c r="I253" i="8" s="1"/>
  <c r="H223" i="8"/>
  <c r="G223" i="8"/>
  <c r="G233" i="8" s="1"/>
  <c r="G243" i="8" s="1"/>
  <c r="F223" i="8"/>
  <c r="E223" i="8"/>
  <c r="E233" i="8" s="1"/>
  <c r="E243" i="8" s="1"/>
  <c r="O243" i="8" s="1"/>
  <c r="D189" i="8"/>
  <c r="D199" i="8" s="1"/>
  <c r="D209" i="8" s="1"/>
  <c r="D219" i="8" s="1"/>
  <c r="D188" i="8"/>
  <c r="D198" i="8" s="1"/>
  <c r="D208" i="8" s="1"/>
  <c r="D218" i="8" s="1"/>
  <c r="D187" i="8"/>
  <c r="D197" i="8" s="1"/>
  <c r="D207" i="8" s="1"/>
  <c r="D217" i="8" s="1"/>
  <c r="D186" i="8"/>
  <c r="D196" i="8" s="1"/>
  <c r="D206" i="8" s="1"/>
  <c r="D185" i="8"/>
  <c r="N185" i="8" s="1"/>
  <c r="D184" i="8"/>
  <c r="D194" i="8" s="1"/>
  <c r="D204" i="8" s="1"/>
  <c r="J183" i="8"/>
  <c r="J193" i="8" s="1"/>
  <c r="J203" i="8" s="1"/>
  <c r="J213" i="8" s="1"/>
  <c r="I183" i="8"/>
  <c r="S183" i="8" s="1"/>
  <c r="H183" i="8"/>
  <c r="G183" i="8"/>
  <c r="G193" i="8" s="1"/>
  <c r="G203" i="8" s="1"/>
  <c r="G213" i="8" s="1"/>
  <c r="F183" i="8"/>
  <c r="E183" i="8"/>
  <c r="E193" i="8" s="1"/>
  <c r="E203" i="8" s="1"/>
  <c r="O203" i="8" s="1"/>
  <c r="D149" i="8"/>
  <c r="D159" i="8" s="1"/>
  <c r="D169" i="8" s="1"/>
  <c r="D148" i="8"/>
  <c r="D158" i="8" s="1"/>
  <c r="D168" i="8" s="1"/>
  <c r="D147" i="8"/>
  <c r="D157" i="8" s="1"/>
  <c r="D167" i="8" s="1"/>
  <c r="D177" i="8" s="1"/>
  <c r="D146" i="8"/>
  <c r="N146" i="8" s="1"/>
  <c r="D145" i="8"/>
  <c r="D155" i="8" s="1"/>
  <c r="D165" i="8" s="1"/>
  <c r="D175" i="8" s="1"/>
  <c r="D144" i="8"/>
  <c r="D154" i="8" s="1"/>
  <c r="D164" i="8" s="1"/>
  <c r="D174" i="8" s="1"/>
  <c r="J143" i="8"/>
  <c r="J153" i="8" s="1"/>
  <c r="J163" i="8" s="1"/>
  <c r="J173" i="8" s="1"/>
  <c r="I143" i="8"/>
  <c r="S143" i="8" s="1"/>
  <c r="H143" i="8"/>
  <c r="R143" i="8" s="1"/>
  <c r="G143" i="8"/>
  <c r="F143" i="8"/>
  <c r="F153" i="8" s="1"/>
  <c r="F163" i="8" s="1"/>
  <c r="E143" i="8"/>
  <c r="E153" i="8" s="1"/>
  <c r="E163" i="8" s="1"/>
  <c r="D109" i="8"/>
  <c r="D108" i="8"/>
  <c r="D118" i="8" s="1"/>
  <c r="D128" i="8" s="1"/>
  <c r="D107" i="8"/>
  <c r="D117" i="8" s="1"/>
  <c r="D127" i="8" s="1"/>
  <c r="D137" i="8" s="1"/>
  <c r="D106" i="8"/>
  <c r="N106" i="8" s="1"/>
  <c r="D105" i="8"/>
  <c r="D104" i="8"/>
  <c r="D114" i="8" s="1"/>
  <c r="D124" i="8" s="1"/>
  <c r="J103" i="8"/>
  <c r="J113" i="8" s="1"/>
  <c r="J123" i="8" s="1"/>
  <c r="I103" i="8"/>
  <c r="I113" i="8" s="1"/>
  <c r="I123" i="8" s="1"/>
  <c r="I133" i="8" s="1"/>
  <c r="H103" i="8"/>
  <c r="R103" i="8" s="1"/>
  <c r="G103" i="8"/>
  <c r="G113" i="8" s="1"/>
  <c r="G123" i="8" s="1"/>
  <c r="F103" i="8"/>
  <c r="F113" i="8" s="1"/>
  <c r="F123" i="8" s="1"/>
  <c r="E103" i="8"/>
  <c r="E113" i="8" s="1"/>
  <c r="E123" i="8" s="1"/>
  <c r="D69" i="8"/>
  <c r="D79" i="8" s="1"/>
  <c r="D89" i="8" s="1"/>
  <c r="D99" i="8" s="1"/>
  <c r="D68" i="8"/>
  <c r="D78" i="8" s="1"/>
  <c r="D88" i="8" s="1"/>
  <c r="D98" i="8" s="1"/>
  <c r="D67" i="8"/>
  <c r="D77" i="8" s="1"/>
  <c r="D87" i="8" s="1"/>
  <c r="D97" i="8" s="1"/>
  <c r="D66" i="8"/>
  <c r="D76" i="8" s="1"/>
  <c r="D86" i="8" s="1"/>
  <c r="D65" i="8"/>
  <c r="D64" i="8"/>
  <c r="D74" i="8" s="1"/>
  <c r="D84" i="8" s="1"/>
  <c r="J63" i="8"/>
  <c r="J73" i="8" s="1"/>
  <c r="J83" i="8" s="1"/>
  <c r="J93" i="8" s="1"/>
  <c r="I63" i="8"/>
  <c r="I73" i="8" s="1"/>
  <c r="I83" i="8" s="1"/>
  <c r="H63" i="8"/>
  <c r="H73" i="8" s="1"/>
  <c r="H83" i="8" s="1"/>
  <c r="H93" i="8" s="1"/>
  <c r="G63" i="8"/>
  <c r="Q63" i="8" s="1"/>
  <c r="F63" i="8"/>
  <c r="E63" i="8"/>
  <c r="E73" i="8" s="1"/>
  <c r="E83" i="8" s="1"/>
  <c r="D29" i="8"/>
  <c r="N29" i="8" s="1"/>
  <c r="N17" i="8" s="1"/>
  <c r="D28" i="8"/>
  <c r="N28" i="8" s="1"/>
  <c r="N16" i="8" s="1"/>
  <c r="D27" i="8"/>
  <c r="D37" i="8" s="1"/>
  <c r="D47" i="8" s="1"/>
  <c r="D26" i="8"/>
  <c r="N26" i="8" s="1"/>
  <c r="N14" i="8" s="1"/>
  <c r="D25" i="8"/>
  <c r="D35" i="8" s="1"/>
  <c r="D45" i="8" s="1"/>
  <c r="J23" i="8"/>
  <c r="T23" i="8" s="1"/>
  <c r="T11" i="8" s="1"/>
  <c r="I23" i="8"/>
  <c r="H23" i="8"/>
  <c r="H33" i="8" s="1"/>
  <c r="H43" i="8" s="1"/>
  <c r="G23" i="8"/>
  <c r="G33" i="8" s="1"/>
  <c r="G43" i="8" s="1"/>
  <c r="F23" i="8"/>
  <c r="P23" i="8" s="1"/>
  <c r="P11" i="8" s="1"/>
  <c r="E23" i="8"/>
  <c r="E33" i="8" s="1"/>
  <c r="E43" i="8" s="1"/>
  <c r="D516" i="8"/>
  <c r="D526" i="8" s="1"/>
  <c r="D536" i="8" s="1"/>
  <c r="H513" i="8"/>
  <c r="H523" i="8" s="1"/>
  <c r="H533" i="8" s="1"/>
  <c r="I473" i="8"/>
  <c r="I483" i="8" s="1"/>
  <c r="I493" i="8" s="1"/>
  <c r="D439" i="8"/>
  <c r="D449" i="8" s="1"/>
  <c r="D459" i="8" s="1"/>
  <c r="D408" i="8"/>
  <c r="D395" i="8"/>
  <c r="D405" i="8" s="1"/>
  <c r="D415" i="8" s="1"/>
  <c r="I393" i="8"/>
  <c r="I403" i="8" s="1"/>
  <c r="I413" i="8" s="1"/>
  <c r="D356" i="8"/>
  <c r="D366" i="8" s="1"/>
  <c r="H353" i="8"/>
  <c r="H363" i="8" s="1"/>
  <c r="H373" i="8" s="1"/>
  <c r="D279" i="8"/>
  <c r="D289" i="8" s="1"/>
  <c r="D235" i="8"/>
  <c r="D245" i="8" s="1"/>
  <c r="I193" i="8"/>
  <c r="I203" i="8" s="1"/>
  <c r="H193" i="8"/>
  <c r="H203" i="8" s="1"/>
  <c r="H213" i="8" s="1"/>
  <c r="I153" i="8"/>
  <c r="I163" i="8" s="1"/>
  <c r="I173" i="8" s="1"/>
  <c r="D119" i="8"/>
  <c r="D129" i="8" s="1"/>
  <c r="D75" i="8"/>
  <c r="D85" i="8" s="1"/>
  <c r="D95" i="8" s="1"/>
  <c r="S383" i="8"/>
  <c r="R383" i="8"/>
  <c r="R343" i="8"/>
  <c r="R183" i="8"/>
  <c r="S303" i="8"/>
  <c r="N506" i="8"/>
  <c r="R503" i="8"/>
  <c r="O503" i="8"/>
  <c r="S503" i="8"/>
  <c r="N426" i="8"/>
  <c r="N429" i="8"/>
  <c r="N385" i="8"/>
  <c r="N386" i="8"/>
  <c r="N269" i="8"/>
  <c r="N225" i="8"/>
  <c r="N149" i="8"/>
  <c r="N109" i="8"/>
  <c r="N65" i="8"/>
  <c r="AP9" i="3"/>
  <c r="G17" i="8" s="1"/>
  <c r="AP8" i="3"/>
  <c r="G16" i="8" s="1"/>
  <c r="AP7" i="3"/>
  <c r="G15" i="8" s="1"/>
  <c r="AP6" i="3"/>
  <c r="AP5" i="3"/>
  <c r="AO25" i="8"/>
  <c r="AO26" i="8" s="1"/>
  <c r="AO27" i="8" s="1"/>
  <c r="BP253" i="2"/>
  <c r="E15" i="3"/>
  <c r="E14" i="3"/>
  <c r="AY198" i="2"/>
  <c r="AY81" i="4" s="1"/>
  <c r="BK198" i="2"/>
  <c r="BK81" i="4" s="1"/>
  <c r="BK260" i="2"/>
  <c r="BK104" i="4" s="1"/>
  <c r="BL11" i="4"/>
  <c r="BL126" i="4"/>
  <c r="AZ126" i="4"/>
  <c r="AN126" i="4"/>
  <c r="AB126" i="4"/>
  <c r="P126" i="4"/>
  <c r="D126" i="4"/>
  <c r="BL103" i="4"/>
  <c r="AZ103" i="4"/>
  <c r="AN103" i="4"/>
  <c r="AB103" i="4"/>
  <c r="P103" i="4"/>
  <c r="D103" i="4"/>
  <c r="BL80" i="4"/>
  <c r="AZ80" i="4"/>
  <c r="AN80" i="4"/>
  <c r="AB80" i="4"/>
  <c r="P80" i="4"/>
  <c r="D80" i="4"/>
  <c r="BL57" i="4"/>
  <c r="AZ57" i="4"/>
  <c r="AN57" i="4"/>
  <c r="AB57" i="4"/>
  <c r="P57" i="4"/>
  <c r="D57" i="4"/>
  <c r="BL34" i="4"/>
  <c r="AZ34" i="4"/>
  <c r="AN34" i="4"/>
  <c r="AB34" i="4"/>
  <c r="P34" i="4"/>
  <c r="D34" i="4"/>
  <c r="AZ11" i="4"/>
  <c r="AN11" i="4"/>
  <c r="AB11" i="4"/>
  <c r="P11" i="4"/>
  <c r="D11" i="4"/>
  <c r="C321" i="2"/>
  <c r="C135" i="2"/>
  <c r="E16" i="3"/>
  <c r="E17" i="3"/>
  <c r="E18" i="3"/>
  <c r="E19" i="3"/>
  <c r="D22" i="8"/>
  <c r="AO34" i="8"/>
  <c r="AO44" i="8" s="1"/>
  <c r="AO54" i="8" s="1"/>
  <c r="AO64" i="8" s="1"/>
  <c r="AO74" i="8" s="1"/>
  <c r="AO84" i="8" s="1"/>
  <c r="AO94" i="8" s="1"/>
  <c r="AO104" i="8" s="1"/>
  <c r="AO114" i="8" s="1"/>
  <c r="AO124" i="8" s="1"/>
  <c r="AO134" i="8" s="1"/>
  <c r="AO144" i="8" s="1"/>
  <c r="AO154" i="8" s="1"/>
  <c r="AO164" i="8" s="1"/>
  <c r="AO174" i="8" s="1"/>
  <c r="AO184" i="8" s="1"/>
  <c r="AO194" i="8" s="1"/>
  <c r="AO204" i="8" s="1"/>
  <c r="AO214" i="8" s="1"/>
  <c r="AO224" i="8" s="1"/>
  <c r="AO234" i="8" s="1"/>
  <c r="AO244" i="8" s="1"/>
  <c r="AO254" i="8" s="1"/>
  <c r="AO264" i="8" s="1"/>
  <c r="AO274" i="8" s="1"/>
  <c r="AO284" i="8" s="1"/>
  <c r="AO294" i="8" s="1"/>
  <c r="AO304" i="8" s="1"/>
  <c r="AO314" i="8" s="1"/>
  <c r="AO324" i="8" s="1"/>
  <c r="AO334" i="8" s="1"/>
  <c r="AO344" i="8" s="1"/>
  <c r="AO354" i="8" s="1"/>
  <c r="AO364" i="8" s="1"/>
  <c r="AO374" i="8" s="1"/>
  <c r="AO384" i="8" s="1"/>
  <c r="AO394" i="8" s="1"/>
  <c r="AO404" i="8" s="1"/>
  <c r="AO414" i="8" s="1"/>
  <c r="AO424" i="8" s="1"/>
  <c r="AO434" i="8" s="1"/>
  <c r="AO444" i="8" s="1"/>
  <c r="AO454" i="8" s="1"/>
  <c r="AO464" i="8" s="1"/>
  <c r="AO474" i="8" s="1"/>
  <c r="AO484" i="8" s="1"/>
  <c r="AO494" i="8" s="1"/>
  <c r="AO504" i="8" s="1"/>
  <c r="AO514" i="8" s="1"/>
  <c r="AO524" i="8" s="1"/>
  <c r="AO534" i="8" s="1"/>
  <c r="AL10" i="3"/>
  <c r="AL7" i="3"/>
  <c r="C53" i="3"/>
  <c r="C56" i="3"/>
  <c r="C55" i="3"/>
  <c r="C54" i="3"/>
  <c r="BW15" i="2"/>
  <c r="BV166" i="4"/>
  <c r="BW127" i="4"/>
  <c r="BW104" i="4"/>
  <c r="BW81" i="4"/>
  <c r="BW58" i="4"/>
  <c r="BW35" i="4"/>
  <c r="BW12" i="4"/>
  <c r="BS438" i="2"/>
  <c r="BR438" i="2"/>
  <c r="BQ438" i="2"/>
  <c r="BP438" i="2"/>
  <c r="BO438" i="2"/>
  <c r="BN438" i="2"/>
  <c r="BM438" i="2"/>
  <c r="BL438" i="2"/>
  <c r="BK438" i="2"/>
  <c r="BS437" i="2"/>
  <c r="BR437" i="2"/>
  <c r="BQ437" i="2"/>
  <c r="BP437" i="2"/>
  <c r="BO437" i="2"/>
  <c r="BN437" i="2"/>
  <c r="BM437" i="2"/>
  <c r="BL437" i="2"/>
  <c r="BK437" i="2"/>
  <c r="BS436" i="2"/>
  <c r="BR436" i="2"/>
  <c r="BQ436" i="2"/>
  <c r="BP436" i="2"/>
  <c r="BO436" i="2"/>
  <c r="BN436" i="2"/>
  <c r="BM436" i="2"/>
  <c r="BL436" i="2"/>
  <c r="BK436" i="2"/>
  <c r="BS435" i="2"/>
  <c r="BR435" i="2"/>
  <c r="BQ435" i="2"/>
  <c r="BP435" i="2"/>
  <c r="BO435" i="2"/>
  <c r="BN435" i="2"/>
  <c r="BM435" i="2"/>
  <c r="BL435" i="2"/>
  <c r="BK435" i="2"/>
  <c r="BS434" i="2"/>
  <c r="BR434" i="2"/>
  <c r="BQ434" i="2"/>
  <c r="BP434" i="2"/>
  <c r="BO434" i="2"/>
  <c r="BN434" i="2"/>
  <c r="BM434" i="2"/>
  <c r="BL434" i="2"/>
  <c r="BK434" i="2"/>
  <c r="BS433" i="2"/>
  <c r="BR433" i="2"/>
  <c r="BQ433" i="2"/>
  <c r="BP433" i="2"/>
  <c r="BO433" i="2"/>
  <c r="BN433" i="2"/>
  <c r="BM433" i="2"/>
  <c r="BL433" i="2"/>
  <c r="BK433" i="2"/>
  <c r="BS432" i="2"/>
  <c r="BR432" i="2"/>
  <c r="BQ432" i="2"/>
  <c r="BP432" i="2"/>
  <c r="BO432" i="2"/>
  <c r="BN432" i="2"/>
  <c r="BM432" i="2"/>
  <c r="BL432" i="2"/>
  <c r="BK432" i="2"/>
  <c r="BS431" i="2"/>
  <c r="BR431" i="2"/>
  <c r="BQ431" i="2"/>
  <c r="BP431" i="2"/>
  <c r="BO431" i="2"/>
  <c r="BN431" i="2"/>
  <c r="BM431" i="2"/>
  <c r="BL431" i="2"/>
  <c r="BK431" i="2"/>
  <c r="BS430" i="2"/>
  <c r="BR430" i="2"/>
  <c r="BQ430" i="2"/>
  <c r="BP430" i="2"/>
  <c r="BO430" i="2"/>
  <c r="BN430" i="2"/>
  <c r="BM430" i="2"/>
  <c r="BL430" i="2"/>
  <c r="BK430" i="2"/>
  <c r="BS429" i="2"/>
  <c r="BR429" i="2"/>
  <c r="BQ429" i="2"/>
  <c r="BP429" i="2"/>
  <c r="BO429" i="2"/>
  <c r="BN429" i="2"/>
  <c r="BM429" i="2"/>
  <c r="BL429" i="2"/>
  <c r="BK429" i="2"/>
  <c r="BS428" i="2"/>
  <c r="BR428" i="2"/>
  <c r="BQ428" i="2"/>
  <c r="BP428" i="2"/>
  <c r="BO428" i="2"/>
  <c r="BN428" i="2"/>
  <c r="BM428" i="2"/>
  <c r="BL428" i="2"/>
  <c r="BK428" i="2"/>
  <c r="BS427" i="2"/>
  <c r="BR427" i="2"/>
  <c r="BQ427" i="2"/>
  <c r="BP427" i="2"/>
  <c r="BO427" i="2"/>
  <c r="BN427" i="2"/>
  <c r="BM427" i="2"/>
  <c r="BL427" i="2"/>
  <c r="BK427" i="2"/>
  <c r="BS426" i="2"/>
  <c r="BR426" i="2"/>
  <c r="BQ426" i="2"/>
  <c r="BP426" i="2"/>
  <c r="BO426" i="2"/>
  <c r="BN426" i="2"/>
  <c r="BM426" i="2"/>
  <c r="BL426" i="2"/>
  <c r="BK426" i="2"/>
  <c r="BS425" i="2"/>
  <c r="BR425" i="2"/>
  <c r="BQ425" i="2"/>
  <c r="BP425" i="2"/>
  <c r="BO425" i="2"/>
  <c r="BN425" i="2"/>
  <c r="BM425" i="2"/>
  <c r="BL425" i="2"/>
  <c r="BK425" i="2"/>
  <c r="BS424" i="2"/>
  <c r="BR424" i="2"/>
  <c r="BQ424" i="2"/>
  <c r="BP424" i="2"/>
  <c r="BO424" i="2"/>
  <c r="BN424" i="2"/>
  <c r="BM424" i="2"/>
  <c r="BL424" i="2"/>
  <c r="BK424" i="2"/>
  <c r="BS423" i="2"/>
  <c r="BR423" i="2"/>
  <c r="BQ423" i="2"/>
  <c r="BP423" i="2"/>
  <c r="BO423" i="2"/>
  <c r="BN423" i="2"/>
  <c r="BM423" i="2"/>
  <c r="BL423" i="2"/>
  <c r="BK423" i="2"/>
  <c r="BS422" i="2"/>
  <c r="BR422" i="2"/>
  <c r="BQ422" i="2"/>
  <c r="BP422" i="2"/>
  <c r="BO422" i="2"/>
  <c r="BN422" i="2"/>
  <c r="BM422" i="2"/>
  <c r="BL422" i="2"/>
  <c r="BK422" i="2"/>
  <c r="BS421" i="2"/>
  <c r="BR421" i="2"/>
  <c r="BQ421" i="2"/>
  <c r="BP421" i="2"/>
  <c r="BO421" i="2"/>
  <c r="BN421" i="2"/>
  <c r="BM421" i="2"/>
  <c r="BL421" i="2"/>
  <c r="BK421" i="2"/>
  <c r="BS420" i="2"/>
  <c r="BR420" i="2"/>
  <c r="BQ420" i="2"/>
  <c r="BP420" i="2"/>
  <c r="BO420" i="2"/>
  <c r="BN420" i="2"/>
  <c r="BM420" i="2"/>
  <c r="BL420" i="2"/>
  <c r="BK420" i="2"/>
  <c r="BS419" i="2"/>
  <c r="BR419" i="2"/>
  <c r="BQ419" i="2"/>
  <c r="BP419" i="2"/>
  <c r="BO419" i="2"/>
  <c r="BN419" i="2"/>
  <c r="BM419" i="2"/>
  <c r="BL419" i="2"/>
  <c r="BK419" i="2"/>
  <c r="BS418" i="2"/>
  <c r="BR418" i="2"/>
  <c r="BQ418" i="2"/>
  <c r="BP418" i="2"/>
  <c r="BO418" i="2"/>
  <c r="BN418" i="2"/>
  <c r="BM418" i="2"/>
  <c r="BL418" i="2"/>
  <c r="BK418" i="2"/>
  <c r="BS417" i="2"/>
  <c r="BR417" i="2"/>
  <c r="BQ417" i="2"/>
  <c r="BP417" i="2"/>
  <c r="BO417" i="2"/>
  <c r="BN417" i="2"/>
  <c r="BM417" i="2"/>
  <c r="BL417" i="2"/>
  <c r="BK417" i="2"/>
  <c r="BS416" i="2"/>
  <c r="BR416" i="2"/>
  <c r="BQ416" i="2"/>
  <c r="BP416" i="2"/>
  <c r="BO416" i="2"/>
  <c r="BN416" i="2"/>
  <c r="BM416" i="2"/>
  <c r="BL416" i="2"/>
  <c r="BK416" i="2"/>
  <c r="BS415" i="2"/>
  <c r="BR415" i="2"/>
  <c r="BQ415" i="2"/>
  <c r="BP415" i="2"/>
  <c r="BO415" i="2"/>
  <c r="BN415" i="2"/>
  <c r="BM415" i="2"/>
  <c r="BL415" i="2"/>
  <c r="BK415" i="2"/>
  <c r="BS414" i="2"/>
  <c r="BR414" i="2"/>
  <c r="BQ414" i="2"/>
  <c r="BP414" i="2"/>
  <c r="BO414" i="2"/>
  <c r="BN414" i="2"/>
  <c r="BM414" i="2"/>
  <c r="BL414" i="2"/>
  <c r="BK414" i="2"/>
  <c r="BS413" i="2"/>
  <c r="BR413" i="2"/>
  <c r="BQ413" i="2"/>
  <c r="BP413" i="2"/>
  <c r="BO413" i="2"/>
  <c r="BN413" i="2"/>
  <c r="BM413" i="2"/>
  <c r="BL413" i="2"/>
  <c r="BK413" i="2"/>
  <c r="BS412" i="2"/>
  <c r="BR412" i="2"/>
  <c r="BQ412" i="2"/>
  <c r="BP412" i="2"/>
  <c r="BO412" i="2"/>
  <c r="BN412" i="2"/>
  <c r="BM412" i="2"/>
  <c r="BL412" i="2"/>
  <c r="BK412" i="2"/>
  <c r="BS411" i="2"/>
  <c r="BR411" i="2"/>
  <c r="BQ411" i="2"/>
  <c r="BP411" i="2"/>
  <c r="BO411" i="2"/>
  <c r="BN411" i="2"/>
  <c r="BM411" i="2"/>
  <c r="BL411" i="2"/>
  <c r="BK411" i="2"/>
  <c r="BS410" i="2"/>
  <c r="BR410" i="2"/>
  <c r="BQ410" i="2"/>
  <c r="BP410" i="2"/>
  <c r="BO410" i="2"/>
  <c r="BN410" i="2"/>
  <c r="BM410" i="2"/>
  <c r="BL410" i="2"/>
  <c r="BK410" i="2"/>
  <c r="BS409" i="2"/>
  <c r="BR409" i="2"/>
  <c r="BQ409" i="2"/>
  <c r="BP409" i="2"/>
  <c r="BO409" i="2"/>
  <c r="BN409" i="2"/>
  <c r="BM409" i="2"/>
  <c r="BL409" i="2"/>
  <c r="BK409" i="2"/>
  <c r="BS408" i="2"/>
  <c r="BR408" i="2"/>
  <c r="BQ408" i="2"/>
  <c r="BP408" i="2"/>
  <c r="BO408" i="2"/>
  <c r="BN408" i="2"/>
  <c r="BM408" i="2"/>
  <c r="BL408" i="2"/>
  <c r="BK408" i="2"/>
  <c r="BS407" i="2"/>
  <c r="BR407" i="2"/>
  <c r="BQ407" i="2"/>
  <c r="BP407" i="2"/>
  <c r="BO407" i="2"/>
  <c r="BN407" i="2"/>
  <c r="BM407" i="2"/>
  <c r="BL407" i="2"/>
  <c r="BK407" i="2"/>
  <c r="BS406" i="2"/>
  <c r="BR406" i="2"/>
  <c r="BQ406" i="2"/>
  <c r="BP406" i="2"/>
  <c r="BO406" i="2"/>
  <c r="BN406" i="2"/>
  <c r="BM406" i="2"/>
  <c r="BL406" i="2"/>
  <c r="BK406" i="2"/>
  <c r="BS405" i="2"/>
  <c r="BR405" i="2"/>
  <c r="BQ405" i="2"/>
  <c r="BP405" i="2"/>
  <c r="BO405" i="2"/>
  <c r="BN405" i="2"/>
  <c r="BM405" i="2"/>
  <c r="BL405" i="2"/>
  <c r="BK405" i="2"/>
  <c r="BS404" i="2"/>
  <c r="BR404" i="2"/>
  <c r="BQ404" i="2"/>
  <c r="BP404" i="2"/>
  <c r="BO404" i="2"/>
  <c r="BN404" i="2"/>
  <c r="BM404" i="2"/>
  <c r="BL404" i="2"/>
  <c r="BK404" i="2"/>
  <c r="BS403" i="2"/>
  <c r="BR403" i="2"/>
  <c r="BQ403" i="2"/>
  <c r="BP403" i="2"/>
  <c r="BO403" i="2"/>
  <c r="BN403" i="2"/>
  <c r="BM403" i="2"/>
  <c r="BL403" i="2"/>
  <c r="BK403" i="2"/>
  <c r="BS402" i="2"/>
  <c r="BR402" i="2"/>
  <c r="BQ402" i="2"/>
  <c r="BP402" i="2"/>
  <c r="BO402" i="2"/>
  <c r="BN402" i="2"/>
  <c r="BM402" i="2"/>
  <c r="BL402" i="2"/>
  <c r="BK402" i="2"/>
  <c r="BS401" i="2"/>
  <c r="BR401" i="2"/>
  <c r="BQ401" i="2"/>
  <c r="BP401" i="2"/>
  <c r="BO401" i="2"/>
  <c r="BN401" i="2"/>
  <c r="BM401" i="2"/>
  <c r="BL401" i="2"/>
  <c r="BK401" i="2"/>
  <c r="BS400" i="2"/>
  <c r="BR400" i="2"/>
  <c r="BQ400" i="2"/>
  <c r="BP400" i="2"/>
  <c r="BO400" i="2"/>
  <c r="BN400" i="2"/>
  <c r="BM400" i="2"/>
  <c r="BL400" i="2"/>
  <c r="BK400" i="2"/>
  <c r="BS399" i="2"/>
  <c r="BR399" i="2"/>
  <c r="BQ399" i="2"/>
  <c r="BP399" i="2"/>
  <c r="BO399" i="2"/>
  <c r="BN399" i="2"/>
  <c r="BM399" i="2"/>
  <c r="BL399" i="2"/>
  <c r="BK399" i="2"/>
  <c r="BS398" i="2"/>
  <c r="BR398" i="2"/>
  <c r="BQ398" i="2"/>
  <c r="BP398" i="2"/>
  <c r="BO398" i="2"/>
  <c r="BN398" i="2"/>
  <c r="BM398" i="2"/>
  <c r="BL398" i="2"/>
  <c r="BK398" i="2"/>
  <c r="BS397" i="2"/>
  <c r="BR397" i="2"/>
  <c r="BQ397" i="2"/>
  <c r="BP397" i="2"/>
  <c r="BO397" i="2"/>
  <c r="BN397" i="2"/>
  <c r="BM397" i="2"/>
  <c r="BL397" i="2"/>
  <c r="BK397" i="2"/>
  <c r="BS396" i="2"/>
  <c r="BR396" i="2"/>
  <c r="BQ396" i="2"/>
  <c r="BP396" i="2"/>
  <c r="BO396" i="2"/>
  <c r="BN396" i="2"/>
  <c r="BM396" i="2"/>
  <c r="BL396" i="2"/>
  <c r="BK396" i="2"/>
  <c r="BS395" i="2"/>
  <c r="BR395" i="2"/>
  <c r="BQ395" i="2"/>
  <c r="BP395" i="2"/>
  <c r="BO395" i="2"/>
  <c r="BN395" i="2"/>
  <c r="BM395" i="2"/>
  <c r="BL395" i="2"/>
  <c r="BK395" i="2"/>
  <c r="BS394" i="2"/>
  <c r="BR394" i="2"/>
  <c r="BQ394" i="2"/>
  <c r="BP394" i="2"/>
  <c r="BO394" i="2"/>
  <c r="BN394" i="2"/>
  <c r="BM394" i="2"/>
  <c r="BL394" i="2"/>
  <c r="BK394" i="2"/>
  <c r="BS393" i="2"/>
  <c r="BR393" i="2"/>
  <c r="BQ393" i="2"/>
  <c r="BP393" i="2"/>
  <c r="BO393" i="2"/>
  <c r="BN393" i="2"/>
  <c r="BM393" i="2"/>
  <c r="BL393" i="2"/>
  <c r="BK393" i="2"/>
  <c r="BS392" i="2"/>
  <c r="BR392" i="2"/>
  <c r="BQ392" i="2"/>
  <c r="BP392" i="2"/>
  <c r="BO392" i="2"/>
  <c r="BN392" i="2"/>
  <c r="BM392" i="2"/>
  <c r="BL392" i="2"/>
  <c r="BK392" i="2"/>
  <c r="BS391" i="2"/>
  <c r="BR391" i="2"/>
  <c r="BQ391" i="2"/>
  <c r="BP391" i="2"/>
  <c r="BO391" i="2"/>
  <c r="BN391" i="2"/>
  <c r="BM391" i="2"/>
  <c r="BL391" i="2"/>
  <c r="BK391" i="2"/>
  <c r="BS390" i="2"/>
  <c r="BR390" i="2"/>
  <c r="BQ390" i="2"/>
  <c r="BP390" i="2"/>
  <c r="BO390" i="2"/>
  <c r="BN390" i="2"/>
  <c r="BM390" i="2"/>
  <c r="BL390" i="2"/>
  <c r="BK390" i="2"/>
  <c r="BS389" i="2"/>
  <c r="BR389" i="2"/>
  <c r="BQ389" i="2"/>
  <c r="BP389" i="2"/>
  <c r="BO389" i="2"/>
  <c r="BN389" i="2"/>
  <c r="BM389" i="2"/>
  <c r="BL389" i="2"/>
  <c r="BK389" i="2"/>
  <c r="BS388" i="2"/>
  <c r="BR388" i="2"/>
  <c r="BQ388" i="2"/>
  <c r="BP388" i="2"/>
  <c r="BO388" i="2"/>
  <c r="BN388" i="2"/>
  <c r="BM388" i="2"/>
  <c r="BL388" i="2"/>
  <c r="BK388" i="2"/>
  <c r="BS387" i="2"/>
  <c r="BR387" i="2"/>
  <c r="BQ387" i="2"/>
  <c r="BP387" i="2"/>
  <c r="BO387" i="2"/>
  <c r="BN387" i="2"/>
  <c r="BM387" i="2"/>
  <c r="BL387" i="2"/>
  <c r="BK387" i="2"/>
  <c r="BG438" i="2"/>
  <c r="BF438" i="2"/>
  <c r="BE438" i="2"/>
  <c r="BD438" i="2"/>
  <c r="BC438" i="2"/>
  <c r="BB438" i="2"/>
  <c r="BA438" i="2"/>
  <c r="AZ438" i="2"/>
  <c r="AY438" i="2"/>
  <c r="BG437" i="2"/>
  <c r="BF437" i="2"/>
  <c r="BE437" i="2"/>
  <c r="BD437" i="2"/>
  <c r="BC437" i="2"/>
  <c r="BB437" i="2"/>
  <c r="BA437" i="2"/>
  <c r="AZ437" i="2"/>
  <c r="AY437" i="2"/>
  <c r="BG436" i="2"/>
  <c r="BF436" i="2"/>
  <c r="BE436" i="2"/>
  <c r="BD436" i="2"/>
  <c r="BC436" i="2"/>
  <c r="BB436" i="2"/>
  <c r="BA436" i="2"/>
  <c r="AZ436" i="2"/>
  <c r="AY436" i="2"/>
  <c r="BG435" i="2"/>
  <c r="BF435" i="2"/>
  <c r="BE435" i="2"/>
  <c r="BD435" i="2"/>
  <c r="BC435" i="2"/>
  <c r="BB435" i="2"/>
  <c r="BA435" i="2"/>
  <c r="AZ435" i="2"/>
  <c r="AY435" i="2"/>
  <c r="BG434" i="2"/>
  <c r="BF434" i="2"/>
  <c r="BE434" i="2"/>
  <c r="BD434" i="2"/>
  <c r="BC434" i="2"/>
  <c r="BB434" i="2"/>
  <c r="BA434" i="2"/>
  <c r="AZ434" i="2"/>
  <c r="AY434" i="2"/>
  <c r="BG433" i="2"/>
  <c r="BF433" i="2"/>
  <c r="BE433" i="2"/>
  <c r="BD433" i="2"/>
  <c r="BC433" i="2"/>
  <c r="BB433" i="2"/>
  <c r="BA433" i="2"/>
  <c r="AZ433" i="2"/>
  <c r="AY433" i="2"/>
  <c r="BG432" i="2"/>
  <c r="BF432" i="2"/>
  <c r="BE432" i="2"/>
  <c r="BD432" i="2"/>
  <c r="BC432" i="2"/>
  <c r="BB432" i="2"/>
  <c r="BA432" i="2"/>
  <c r="AZ432" i="2"/>
  <c r="AY432" i="2"/>
  <c r="BG431" i="2"/>
  <c r="BF431" i="2"/>
  <c r="BE431" i="2"/>
  <c r="BD431" i="2"/>
  <c r="BC431" i="2"/>
  <c r="BB431" i="2"/>
  <c r="BA431" i="2"/>
  <c r="AZ431" i="2"/>
  <c r="AY431" i="2"/>
  <c r="BG430" i="2"/>
  <c r="BF430" i="2"/>
  <c r="BE430" i="2"/>
  <c r="BD430" i="2"/>
  <c r="BC430" i="2"/>
  <c r="BB430" i="2"/>
  <c r="BA430" i="2"/>
  <c r="AZ430" i="2"/>
  <c r="AY430" i="2"/>
  <c r="BG429" i="2"/>
  <c r="BF429" i="2"/>
  <c r="BE429" i="2"/>
  <c r="BD429" i="2"/>
  <c r="BC429" i="2"/>
  <c r="BB429" i="2"/>
  <c r="BA429" i="2"/>
  <c r="AZ429" i="2"/>
  <c r="AY429" i="2"/>
  <c r="BG428" i="2"/>
  <c r="BF428" i="2"/>
  <c r="BE428" i="2"/>
  <c r="BD428" i="2"/>
  <c r="BC428" i="2"/>
  <c r="BB428" i="2"/>
  <c r="BA428" i="2"/>
  <c r="AZ428" i="2"/>
  <c r="AY428" i="2"/>
  <c r="BG427" i="2"/>
  <c r="BF427" i="2"/>
  <c r="BE427" i="2"/>
  <c r="BD427" i="2"/>
  <c r="BC427" i="2"/>
  <c r="BB427" i="2"/>
  <c r="BA427" i="2"/>
  <c r="AZ427" i="2"/>
  <c r="AY427" i="2"/>
  <c r="BG426" i="2"/>
  <c r="BF426" i="2"/>
  <c r="BE426" i="2"/>
  <c r="BD426" i="2"/>
  <c r="BC426" i="2"/>
  <c r="BB426" i="2"/>
  <c r="BA426" i="2"/>
  <c r="AZ426" i="2"/>
  <c r="AY426" i="2"/>
  <c r="BG425" i="2"/>
  <c r="BF425" i="2"/>
  <c r="BE425" i="2"/>
  <c r="BD425" i="2"/>
  <c r="BC425" i="2"/>
  <c r="BB425" i="2"/>
  <c r="BA425" i="2"/>
  <c r="AZ425" i="2"/>
  <c r="AY425" i="2"/>
  <c r="BG424" i="2"/>
  <c r="BF424" i="2"/>
  <c r="BE424" i="2"/>
  <c r="BD424" i="2"/>
  <c r="BC424" i="2"/>
  <c r="BB424" i="2"/>
  <c r="BA424" i="2"/>
  <c r="AZ424" i="2"/>
  <c r="AY424" i="2"/>
  <c r="BG423" i="2"/>
  <c r="BF423" i="2"/>
  <c r="BE423" i="2"/>
  <c r="BD423" i="2"/>
  <c r="BC423" i="2"/>
  <c r="BB423" i="2"/>
  <c r="BA423" i="2"/>
  <c r="AZ423" i="2"/>
  <c r="AY423" i="2"/>
  <c r="BG422" i="2"/>
  <c r="BF422" i="2"/>
  <c r="BE422" i="2"/>
  <c r="BD422" i="2"/>
  <c r="BC422" i="2"/>
  <c r="BB422" i="2"/>
  <c r="BA422" i="2"/>
  <c r="AZ422" i="2"/>
  <c r="AY422" i="2"/>
  <c r="BG421" i="2"/>
  <c r="BF421" i="2"/>
  <c r="BE421" i="2"/>
  <c r="BD421" i="2"/>
  <c r="BC421" i="2"/>
  <c r="BB421" i="2"/>
  <c r="BA421" i="2"/>
  <c r="AZ421" i="2"/>
  <c r="AY421" i="2"/>
  <c r="BG420" i="2"/>
  <c r="BF420" i="2"/>
  <c r="BE420" i="2"/>
  <c r="BD420" i="2"/>
  <c r="BC420" i="2"/>
  <c r="BB420" i="2"/>
  <c r="BA420" i="2"/>
  <c r="AZ420" i="2"/>
  <c r="AY420" i="2"/>
  <c r="BG419" i="2"/>
  <c r="BF419" i="2"/>
  <c r="BE419" i="2"/>
  <c r="BD419" i="2"/>
  <c r="BC419" i="2"/>
  <c r="BB419" i="2"/>
  <c r="BA419" i="2"/>
  <c r="AZ419" i="2"/>
  <c r="AY419" i="2"/>
  <c r="BG418" i="2"/>
  <c r="BF418" i="2"/>
  <c r="BE418" i="2"/>
  <c r="BD418" i="2"/>
  <c r="BC418" i="2"/>
  <c r="BB418" i="2"/>
  <c r="BA418" i="2"/>
  <c r="AZ418" i="2"/>
  <c r="AY418" i="2"/>
  <c r="BG417" i="2"/>
  <c r="BF417" i="2"/>
  <c r="BE417" i="2"/>
  <c r="BD417" i="2"/>
  <c r="BC417" i="2"/>
  <c r="BB417" i="2"/>
  <c r="BA417" i="2"/>
  <c r="AZ417" i="2"/>
  <c r="AY417" i="2"/>
  <c r="BG416" i="2"/>
  <c r="BF416" i="2"/>
  <c r="BE416" i="2"/>
  <c r="BD416" i="2"/>
  <c r="BC416" i="2"/>
  <c r="BB416" i="2"/>
  <c r="BA416" i="2"/>
  <c r="AZ416" i="2"/>
  <c r="AY416" i="2"/>
  <c r="BG415" i="2"/>
  <c r="BF415" i="2"/>
  <c r="BE415" i="2"/>
  <c r="BD415" i="2"/>
  <c r="BC415" i="2"/>
  <c r="BB415" i="2"/>
  <c r="BA415" i="2"/>
  <c r="AZ415" i="2"/>
  <c r="AY415" i="2"/>
  <c r="BG414" i="2"/>
  <c r="BF414" i="2"/>
  <c r="BE414" i="2"/>
  <c r="BD414" i="2"/>
  <c r="BC414" i="2"/>
  <c r="BB414" i="2"/>
  <c r="BA414" i="2"/>
  <c r="AZ414" i="2"/>
  <c r="AY414" i="2"/>
  <c r="BG413" i="2"/>
  <c r="BF413" i="2"/>
  <c r="BE413" i="2"/>
  <c r="BD413" i="2"/>
  <c r="BC413" i="2"/>
  <c r="BB413" i="2"/>
  <c r="BA413" i="2"/>
  <c r="AZ413" i="2"/>
  <c r="AY413" i="2"/>
  <c r="BG412" i="2"/>
  <c r="BF412" i="2"/>
  <c r="BE412" i="2"/>
  <c r="BD412" i="2"/>
  <c r="BC412" i="2"/>
  <c r="BB412" i="2"/>
  <c r="BA412" i="2"/>
  <c r="AZ412" i="2"/>
  <c r="AY412" i="2"/>
  <c r="BG411" i="2"/>
  <c r="BF411" i="2"/>
  <c r="BE411" i="2"/>
  <c r="BD411" i="2"/>
  <c r="BC411" i="2"/>
  <c r="BB411" i="2"/>
  <c r="BA411" i="2"/>
  <c r="AZ411" i="2"/>
  <c r="AY411" i="2"/>
  <c r="BG410" i="2"/>
  <c r="BF410" i="2"/>
  <c r="BE410" i="2"/>
  <c r="BD410" i="2"/>
  <c r="BC410" i="2"/>
  <c r="BB410" i="2"/>
  <c r="BA410" i="2"/>
  <c r="AZ410" i="2"/>
  <c r="AY410" i="2"/>
  <c r="BG409" i="2"/>
  <c r="BF409" i="2"/>
  <c r="BE409" i="2"/>
  <c r="BD409" i="2"/>
  <c r="BC409" i="2"/>
  <c r="BB409" i="2"/>
  <c r="BA409" i="2"/>
  <c r="AZ409" i="2"/>
  <c r="AY409" i="2"/>
  <c r="BG408" i="2"/>
  <c r="BF408" i="2"/>
  <c r="BE408" i="2"/>
  <c r="BD408" i="2"/>
  <c r="BC408" i="2"/>
  <c r="BB408" i="2"/>
  <c r="BA408" i="2"/>
  <c r="AZ408" i="2"/>
  <c r="AY408" i="2"/>
  <c r="BG407" i="2"/>
  <c r="BF407" i="2"/>
  <c r="BE407" i="2"/>
  <c r="BD407" i="2"/>
  <c r="BC407" i="2"/>
  <c r="BB407" i="2"/>
  <c r="BA407" i="2"/>
  <c r="AZ407" i="2"/>
  <c r="AY407" i="2"/>
  <c r="BG406" i="2"/>
  <c r="BF406" i="2"/>
  <c r="BE406" i="2"/>
  <c r="BD406" i="2"/>
  <c r="BC406" i="2"/>
  <c r="BB406" i="2"/>
  <c r="BA406" i="2"/>
  <c r="AZ406" i="2"/>
  <c r="AY406" i="2"/>
  <c r="BG405" i="2"/>
  <c r="BF405" i="2"/>
  <c r="BE405" i="2"/>
  <c r="BD405" i="2"/>
  <c r="BC405" i="2"/>
  <c r="BB405" i="2"/>
  <c r="BA405" i="2"/>
  <c r="AZ405" i="2"/>
  <c r="AY405" i="2"/>
  <c r="BG404" i="2"/>
  <c r="BF404" i="2"/>
  <c r="BE404" i="2"/>
  <c r="BD404" i="2"/>
  <c r="BC404" i="2"/>
  <c r="BB404" i="2"/>
  <c r="BA404" i="2"/>
  <c r="AZ404" i="2"/>
  <c r="AY404" i="2"/>
  <c r="BG403" i="2"/>
  <c r="BF403" i="2"/>
  <c r="BE403" i="2"/>
  <c r="BD403" i="2"/>
  <c r="BC403" i="2"/>
  <c r="BB403" i="2"/>
  <c r="BA403" i="2"/>
  <c r="AZ403" i="2"/>
  <c r="AY403" i="2"/>
  <c r="BG402" i="2"/>
  <c r="BF402" i="2"/>
  <c r="BE402" i="2"/>
  <c r="BD402" i="2"/>
  <c r="BC402" i="2"/>
  <c r="BB402" i="2"/>
  <c r="BA402" i="2"/>
  <c r="AZ402" i="2"/>
  <c r="AY402" i="2"/>
  <c r="BG401" i="2"/>
  <c r="BF401" i="2"/>
  <c r="BE401" i="2"/>
  <c r="BD401" i="2"/>
  <c r="BC401" i="2"/>
  <c r="BB401" i="2"/>
  <c r="BA401" i="2"/>
  <c r="AZ401" i="2"/>
  <c r="AY401" i="2"/>
  <c r="BG400" i="2"/>
  <c r="BF400" i="2"/>
  <c r="BE400" i="2"/>
  <c r="BD400" i="2"/>
  <c r="BC400" i="2"/>
  <c r="BB400" i="2"/>
  <c r="BA400" i="2"/>
  <c r="AZ400" i="2"/>
  <c r="AY400" i="2"/>
  <c r="BG399" i="2"/>
  <c r="BF399" i="2"/>
  <c r="BE399" i="2"/>
  <c r="BD399" i="2"/>
  <c r="BC399" i="2"/>
  <c r="BB399" i="2"/>
  <c r="BA399" i="2"/>
  <c r="AZ399" i="2"/>
  <c r="AY399" i="2"/>
  <c r="BG398" i="2"/>
  <c r="BF398" i="2"/>
  <c r="BE398" i="2"/>
  <c r="BD398" i="2"/>
  <c r="BC398" i="2"/>
  <c r="BB398" i="2"/>
  <c r="BA398" i="2"/>
  <c r="AZ398" i="2"/>
  <c r="AY398" i="2"/>
  <c r="BG397" i="2"/>
  <c r="BF397" i="2"/>
  <c r="BE397" i="2"/>
  <c r="BD397" i="2"/>
  <c r="BC397" i="2"/>
  <c r="BB397" i="2"/>
  <c r="BA397" i="2"/>
  <c r="AZ397" i="2"/>
  <c r="AY397" i="2"/>
  <c r="BG396" i="2"/>
  <c r="BF396" i="2"/>
  <c r="BE396" i="2"/>
  <c r="BD396" i="2"/>
  <c r="BC396" i="2"/>
  <c r="BB396" i="2"/>
  <c r="BA396" i="2"/>
  <c r="AZ396" i="2"/>
  <c r="AY396" i="2"/>
  <c r="BG395" i="2"/>
  <c r="BF395" i="2"/>
  <c r="BE395" i="2"/>
  <c r="BD395" i="2"/>
  <c r="BC395" i="2"/>
  <c r="BB395" i="2"/>
  <c r="BA395" i="2"/>
  <c r="AZ395" i="2"/>
  <c r="AY395" i="2"/>
  <c r="BG394" i="2"/>
  <c r="BF394" i="2"/>
  <c r="BE394" i="2"/>
  <c r="BD394" i="2"/>
  <c r="BC394" i="2"/>
  <c r="BB394" i="2"/>
  <c r="BA394" i="2"/>
  <c r="AZ394" i="2"/>
  <c r="AY394" i="2"/>
  <c r="BG393" i="2"/>
  <c r="BF393" i="2"/>
  <c r="BE393" i="2"/>
  <c r="BD393" i="2"/>
  <c r="BC393" i="2"/>
  <c r="BB393" i="2"/>
  <c r="BA393" i="2"/>
  <c r="AZ393" i="2"/>
  <c r="AY393" i="2"/>
  <c r="BG392" i="2"/>
  <c r="BF392" i="2"/>
  <c r="BE392" i="2"/>
  <c r="BD392" i="2"/>
  <c r="BC392" i="2"/>
  <c r="BB392" i="2"/>
  <c r="BA392" i="2"/>
  <c r="AZ392" i="2"/>
  <c r="AY392" i="2"/>
  <c r="BG391" i="2"/>
  <c r="BF391" i="2"/>
  <c r="BE391" i="2"/>
  <c r="BD391" i="2"/>
  <c r="BC391" i="2"/>
  <c r="BB391" i="2"/>
  <c r="BA391" i="2"/>
  <c r="AZ391" i="2"/>
  <c r="AY391" i="2"/>
  <c r="BG390" i="2"/>
  <c r="BF390" i="2"/>
  <c r="BE390" i="2"/>
  <c r="BD390" i="2"/>
  <c r="BC390" i="2"/>
  <c r="BB390" i="2"/>
  <c r="BA390" i="2"/>
  <c r="AZ390" i="2"/>
  <c r="AY390" i="2"/>
  <c r="BG389" i="2"/>
  <c r="BF389" i="2"/>
  <c r="BE389" i="2"/>
  <c r="BD389" i="2"/>
  <c r="BC389" i="2"/>
  <c r="BB389" i="2"/>
  <c r="BA389" i="2"/>
  <c r="AZ389" i="2"/>
  <c r="AY389" i="2"/>
  <c r="BG388" i="2"/>
  <c r="BF388" i="2"/>
  <c r="BE388" i="2"/>
  <c r="BD388" i="2"/>
  <c r="BC388" i="2"/>
  <c r="BB388" i="2"/>
  <c r="BA388" i="2"/>
  <c r="AZ388" i="2"/>
  <c r="AY388" i="2"/>
  <c r="BG387" i="2"/>
  <c r="BF387" i="2"/>
  <c r="BE387" i="2"/>
  <c r="BD387" i="2"/>
  <c r="BC387" i="2"/>
  <c r="BB387" i="2"/>
  <c r="BA387" i="2"/>
  <c r="AZ387" i="2"/>
  <c r="AY387" i="2"/>
  <c r="AU438" i="2"/>
  <c r="AT438" i="2"/>
  <c r="AS438" i="2"/>
  <c r="AR438" i="2"/>
  <c r="AQ438" i="2"/>
  <c r="AP438" i="2"/>
  <c r="AO438" i="2"/>
  <c r="AN438" i="2"/>
  <c r="AM438" i="2"/>
  <c r="AU437" i="2"/>
  <c r="AT437" i="2"/>
  <c r="AS437" i="2"/>
  <c r="AR437" i="2"/>
  <c r="AQ437" i="2"/>
  <c r="AP437" i="2"/>
  <c r="AO437" i="2"/>
  <c r="AN437" i="2"/>
  <c r="AM437" i="2"/>
  <c r="AU436" i="2"/>
  <c r="AT436" i="2"/>
  <c r="AS436" i="2"/>
  <c r="AR436" i="2"/>
  <c r="AQ436" i="2"/>
  <c r="AP436" i="2"/>
  <c r="AO436" i="2"/>
  <c r="AN436" i="2"/>
  <c r="AM436" i="2"/>
  <c r="AU435" i="2"/>
  <c r="AT435" i="2"/>
  <c r="AS435" i="2"/>
  <c r="AR435" i="2"/>
  <c r="AQ435" i="2"/>
  <c r="AP435" i="2"/>
  <c r="AO435" i="2"/>
  <c r="AN435" i="2"/>
  <c r="AM435" i="2"/>
  <c r="AU434" i="2"/>
  <c r="AT434" i="2"/>
  <c r="AS434" i="2"/>
  <c r="AR434" i="2"/>
  <c r="AQ434" i="2"/>
  <c r="AP434" i="2"/>
  <c r="AO434" i="2"/>
  <c r="AN434" i="2"/>
  <c r="AM434" i="2"/>
  <c r="AU433" i="2"/>
  <c r="AT433" i="2"/>
  <c r="AS433" i="2"/>
  <c r="AR433" i="2"/>
  <c r="AQ433" i="2"/>
  <c r="AP433" i="2"/>
  <c r="AO433" i="2"/>
  <c r="AN433" i="2"/>
  <c r="AM433" i="2"/>
  <c r="AU432" i="2"/>
  <c r="AT432" i="2"/>
  <c r="AS432" i="2"/>
  <c r="AR432" i="2"/>
  <c r="AQ432" i="2"/>
  <c r="AP432" i="2"/>
  <c r="AO432" i="2"/>
  <c r="AN432" i="2"/>
  <c r="AM432" i="2"/>
  <c r="AU431" i="2"/>
  <c r="AT431" i="2"/>
  <c r="AS431" i="2"/>
  <c r="AR431" i="2"/>
  <c r="AQ431" i="2"/>
  <c r="AP431" i="2"/>
  <c r="AO431" i="2"/>
  <c r="AN431" i="2"/>
  <c r="AM431" i="2"/>
  <c r="AU430" i="2"/>
  <c r="AT430" i="2"/>
  <c r="AS430" i="2"/>
  <c r="AR430" i="2"/>
  <c r="AQ430" i="2"/>
  <c r="AP430" i="2"/>
  <c r="AO430" i="2"/>
  <c r="AN430" i="2"/>
  <c r="AM430" i="2"/>
  <c r="AU429" i="2"/>
  <c r="AT429" i="2"/>
  <c r="AS429" i="2"/>
  <c r="AR429" i="2"/>
  <c r="AQ429" i="2"/>
  <c r="AP429" i="2"/>
  <c r="AO429" i="2"/>
  <c r="AN429" i="2"/>
  <c r="AM429" i="2"/>
  <c r="AU428" i="2"/>
  <c r="AT428" i="2"/>
  <c r="AS428" i="2"/>
  <c r="AR428" i="2"/>
  <c r="AQ428" i="2"/>
  <c r="AP428" i="2"/>
  <c r="AO428" i="2"/>
  <c r="AN428" i="2"/>
  <c r="AM428" i="2"/>
  <c r="AU427" i="2"/>
  <c r="AT427" i="2"/>
  <c r="AS427" i="2"/>
  <c r="AR427" i="2"/>
  <c r="AQ427" i="2"/>
  <c r="AP427" i="2"/>
  <c r="AO427" i="2"/>
  <c r="AN427" i="2"/>
  <c r="AM427" i="2"/>
  <c r="AU426" i="2"/>
  <c r="AT426" i="2"/>
  <c r="AS426" i="2"/>
  <c r="AR426" i="2"/>
  <c r="AQ426" i="2"/>
  <c r="AP426" i="2"/>
  <c r="AO426" i="2"/>
  <c r="AN426" i="2"/>
  <c r="AM426" i="2"/>
  <c r="AU425" i="2"/>
  <c r="AT425" i="2"/>
  <c r="AS425" i="2"/>
  <c r="AR425" i="2"/>
  <c r="AQ425" i="2"/>
  <c r="AP425" i="2"/>
  <c r="AO425" i="2"/>
  <c r="AN425" i="2"/>
  <c r="AM425" i="2"/>
  <c r="AU424" i="2"/>
  <c r="AT424" i="2"/>
  <c r="AS424" i="2"/>
  <c r="AR424" i="2"/>
  <c r="AQ424" i="2"/>
  <c r="AP424" i="2"/>
  <c r="AO424" i="2"/>
  <c r="AN424" i="2"/>
  <c r="AM424" i="2"/>
  <c r="AU423" i="2"/>
  <c r="AT423" i="2"/>
  <c r="AS423" i="2"/>
  <c r="AR423" i="2"/>
  <c r="AQ423" i="2"/>
  <c r="AP423" i="2"/>
  <c r="AO423" i="2"/>
  <c r="AN423" i="2"/>
  <c r="AM423" i="2"/>
  <c r="AU422" i="2"/>
  <c r="AT422" i="2"/>
  <c r="AS422" i="2"/>
  <c r="AR422" i="2"/>
  <c r="AQ422" i="2"/>
  <c r="AP422" i="2"/>
  <c r="AO422" i="2"/>
  <c r="AN422" i="2"/>
  <c r="AM422" i="2"/>
  <c r="AU421" i="2"/>
  <c r="AT421" i="2"/>
  <c r="AS421" i="2"/>
  <c r="AR421" i="2"/>
  <c r="AQ421" i="2"/>
  <c r="AP421" i="2"/>
  <c r="AO421" i="2"/>
  <c r="AN421" i="2"/>
  <c r="AM421" i="2"/>
  <c r="AU420" i="2"/>
  <c r="AT420" i="2"/>
  <c r="AS420" i="2"/>
  <c r="AR420" i="2"/>
  <c r="AQ420" i="2"/>
  <c r="AP420" i="2"/>
  <c r="AO420" i="2"/>
  <c r="AN420" i="2"/>
  <c r="AM420" i="2"/>
  <c r="AU419" i="2"/>
  <c r="AT419" i="2"/>
  <c r="AS419" i="2"/>
  <c r="AR419" i="2"/>
  <c r="AQ419" i="2"/>
  <c r="AP419" i="2"/>
  <c r="AO419" i="2"/>
  <c r="AN419" i="2"/>
  <c r="AM419" i="2"/>
  <c r="AU418" i="2"/>
  <c r="AT418" i="2"/>
  <c r="AS418" i="2"/>
  <c r="AR418" i="2"/>
  <c r="AQ418" i="2"/>
  <c r="AP418" i="2"/>
  <c r="AO418" i="2"/>
  <c r="AN418" i="2"/>
  <c r="AM418" i="2"/>
  <c r="AU417" i="2"/>
  <c r="AT417" i="2"/>
  <c r="AS417" i="2"/>
  <c r="AR417" i="2"/>
  <c r="AQ417" i="2"/>
  <c r="AP417" i="2"/>
  <c r="AO417" i="2"/>
  <c r="AN417" i="2"/>
  <c r="AM417" i="2"/>
  <c r="AU416" i="2"/>
  <c r="AT416" i="2"/>
  <c r="AS416" i="2"/>
  <c r="AR416" i="2"/>
  <c r="AQ416" i="2"/>
  <c r="AP416" i="2"/>
  <c r="AO416" i="2"/>
  <c r="AN416" i="2"/>
  <c r="AM416" i="2"/>
  <c r="AU415" i="2"/>
  <c r="AT415" i="2"/>
  <c r="AS415" i="2"/>
  <c r="AR415" i="2"/>
  <c r="AQ415" i="2"/>
  <c r="AP415" i="2"/>
  <c r="AO415" i="2"/>
  <c r="AN415" i="2"/>
  <c r="AM415" i="2"/>
  <c r="AU414" i="2"/>
  <c r="AT414" i="2"/>
  <c r="AS414" i="2"/>
  <c r="AR414" i="2"/>
  <c r="AQ414" i="2"/>
  <c r="AP414" i="2"/>
  <c r="AO414" i="2"/>
  <c r="AN414" i="2"/>
  <c r="AM414" i="2"/>
  <c r="AU413" i="2"/>
  <c r="AT413" i="2"/>
  <c r="AS413" i="2"/>
  <c r="AR413" i="2"/>
  <c r="AQ413" i="2"/>
  <c r="AP413" i="2"/>
  <c r="AO413" i="2"/>
  <c r="AN413" i="2"/>
  <c r="AM413" i="2"/>
  <c r="AU412" i="2"/>
  <c r="AT412" i="2"/>
  <c r="AS412" i="2"/>
  <c r="AR412" i="2"/>
  <c r="AQ412" i="2"/>
  <c r="AP412" i="2"/>
  <c r="AO412" i="2"/>
  <c r="AN412" i="2"/>
  <c r="AM412" i="2"/>
  <c r="AU411" i="2"/>
  <c r="AT411" i="2"/>
  <c r="AS411" i="2"/>
  <c r="AR411" i="2"/>
  <c r="AQ411" i="2"/>
  <c r="AP411" i="2"/>
  <c r="AO411" i="2"/>
  <c r="AN411" i="2"/>
  <c r="AM411" i="2"/>
  <c r="AU410" i="2"/>
  <c r="AT410" i="2"/>
  <c r="AS410" i="2"/>
  <c r="AR410" i="2"/>
  <c r="AQ410" i="2"/>
  <c r="AP410" i="2"/>
  <c r="AO410" i="2"/>
  <c r="AN410" i="2"/>
  <c r="AM410" i="2"/>
  <c r="AU409" i="2"/>
  <c r="AT409" i="2"/>
  <c r="AS409" i="2"/>
  <c r="AR409" i="2"/>
  <c r="AQ409" i="2"/>
  <c r="AP409" i="2"/>
  <c r="AO409" i="2"/>
  <c r="AN409" i="2"/>
  <c r="AM409" i="2"/>
  <c r="AU408" i="2"/>
  <c r="AT408" i="2"/>
  <c r="AS408" i="2"/>
  <c r="AR408" i="2"/>
  <c r="AQ408" i="2"/>
  <c r="AP408" i="2"/>
  <c r="AO408" i="2"/>
  <c r="AN408" i="2"/>
  <c r="AM408" i="2"/>
  <c r="AU407" i="2"/>
  <c r="AT407" i="2"/>
  <c r="AS407" i="2"/>
  <c r="AR407" i="2"/>
  <c r="AQ407" i="2"/>
  <c r="AP407" i="2"/>
  <c r="AO407" i="2"/>
  <c r="AN407" i="2"/>
  <c r="AM407" i="2"/>
  <c r="AU406" i="2"/>
  <c r="AT406" i="2"/>
  <c r="AS406" i="2"/>
  <c r="AR406" i="2"/>
  <c r="AQ406" i="2"/>
  <c r="AP406" i="2"/>
  <c r="AO406" i="2"/>
  <c r="AN406" i="2"/>
  <c r="AM406" i="2"/>
  <c r="AU405" i="2"/>
  <c r="AT405" i="2"/>
  <c r="AS405" i="2"/>
  <c r="AR405" i="2"/>
  <c r="AQ405" i="2"/>
  <c r="AP405" i="2"/>
  <c r="AO405" i="2"/>
  <c r="AN405" i="2"/>
  <c r="AM405" i="2"/>
  <c r="AU404" i="2"/>
  <c r="AT404" i="2"/>
  <c r="AS404" i="2"/>
  <c r="AR404" i="2"/>
  <c r="AQ404" i="2"/>
  <c r="AP404" i="2"/>
  <c r="AO404" i="2"/>
  <c r="AN404" i="2"/>
  <c r="AM404" i="2"/>
  <c r="AU403" i="2"/>
  <c r="AT403" i="2"/>
  <c r="AS403" i="2"/>
  <c r="AR403" i="2"/>
  <c r="AQ403" i="2"/>
  <c r="AP403" i="2"/>
  <c r="AO403" i="2"/>
  <c r="AN403" i="2"/>
  <c r="AM403" i="2"/>
  <c r="AU402" i="2"/>
  <c r="AT402" i="2"/>
  <c r="AS402" i="2"/>
  <c r="AR402" i="2"/>
  <c r="AQ402" i="2"/>
  <c r="AP402" i="2"/>
  <c r="AO402" i="2"/>
  <c r="AN402" i="2"/>
  <c r="AM402" i="2"/>
  <c r="AU401" i="2"/>
  <c r="AT401" i="2"/>
  <c r="AS401" i="2"/>
  <c r="AR401" i="2"/>
  <c r="AQ401" i="2"/>
  <c r="AP401" i="2"/>
  <c r="AO401" i="2"/>
  <c r="AN401" i="2"/>
  <c r="AM401" i="2"/>
  <c r="AU400" i="2"/>
  <c r="AT400" i="2"/>
  <c r="AS400" i="2"/>
  <c r="AR400" i="2"/>
  <c r="AQ400" i="2"/>
  <c r="AP400" i="2"/>
  <c r="AO400" i="2"/>
  <c r="AN400" i="2"/>
  <c r="AM400" i="2"/>
  <c r="AU399" i="2"/>
  <c r="AT399" i="2"/>
  <c r="AS399" i="2"/>
  <c r="AR399" i="2"/>
  <c r="AQ399" i="2"/>
  <c r="AP399" i="2"/>
  <c r="AO399" i="2"/>
  <c r="AN399" i="2"/>
  <c r="AM399" i="2"/>
  <c r="AU398" i="2"/>
  <c r="AT398" i="2"/>
  <c r="AS398" i="2"/>
  <c r="AR398" i="2"/>
  <c r="AQ398" i="2"/>
  <c r="AP398" i="2"/>
  <c r="AO398" i="2"/>
  <c r="AN398" i="2"/>
  <c r="AM398" i="2"/>
  <c r="AU397" i="2"/>
  <c r="AT397" i="2"/>
  <c r="AS397" i="2"/>
  <c r="AR397" i="2"/>
  <c r="AQ397" i="2"/>
  <c r="AP397" i="2"/>
  <c r="AO397" i="2"/>
  <c r="AN397" i="2"/>
  <c r="AM397" i="2"/>
  <c r="AU396" i="2"/>
  <c r="AT396" i="2"/>
  <c r="AS396" i="2"/>
  <c r="AR396" i="2"/>
  <c r="AQ396" i="2"/>
  <c r="AP396" i="2"/>
  <c r="AO396" i="2"/>
  <c r="AN396" i="2"/>
  <c r="AM396" i="2"/>
  <c r="AU395" i="2"/>
  <c r="AT395" i="2"/>
  <c r="AS395" i="2"/>
  <c r="AR395" i="2"/>
  <c r="AQ395" i="2"/>
  <c r="AP395" i="2"/>
  <c r="AO395" i="2"/>
  <c r="AN395" i="2"/>
  <c r="AM395" i="2"/>
  <c r="AU394" i="2"/>
  <c r="AT394" i="2"/>
  <c r="AS394" i="2"/>
  <c r="AR394" i="2"/>
  <c r="AQ394" i="2"/>
  <c r="AP394" i="2"/>
  <c r="AO394" i="2"/>
  <c r="AN394" i="2"/>
  <c r="AM394" i="2"/>
  <c r="AU393" i="2"/>
  <c r="AT393" i="2"/>
  <c r="AS393" i="2"/>
  <c r="AR393" i="2"/>
  <c r="AQ393" i="2"/>
  <c r="AP393" i="2"/>
  <c r="AO393" i="2"/>
  <c r="AN393" i="2"/>
  <c r="AM393" i="2"/>
  <c r="AU392" i="2"/>
  <c r="AT392" i="2"/>
  <c r="AS392" i="2"/>
  <c r="AR392" i="2"/>
  <c r="AQ392" i="2"/>
  <c r="AP392" i="2"/>
  <c r="AO392" i="2"/>
  <c r="AN392" i="2"/>
  <c r="AM392" i="2"/>
  <c r="AU391" i="2"/>
  <c r="AT391" i="2"/>
  <c r="AS391" i="2"/>
  <c r="AR391" i="2"/>
  <c r="AQ391" i="2"/>
  <c r="AP391" i="2"/>
  <c r="AO391" i="2"/>
  <c r="AN391" i="2"/>
  <c r="AM391" i="2"/>
  <c r="AU390" i="2"/>
  <c r="AT390" i="2"/>
  <c r="AS390" i="2"/>
  <c r="AR390" i="2"/>
  <c r="AQ390" i="2"/>
  <c r="AP390" i="2"/>
  <c r="AO390" i="2"/>
  <c r="AN390" i="2"/>
  <c r="AM390" i="2"/>
  <c r="AU389" i="2"/>
  <c r="AT389" i="2"/>
  <c r="AS389" i="2"/>
  <c r="AR389" i="2"/>
  <c r="AQ389" i="2"/>
  <c r="AP389" i="2"/>
  <c r="AO389" i="2"/>
  <c r="AN389" i="2"/>
  <c r="AM389" i="2"/>
  <c r="AU388" i="2"/>
  <c r="AT388" i="2"/>
  <c r="AS388" i="2"/>
  <c r="AR388" i="2"/>
  <c r="AQ388" i="2"/>
  <c r="AP388" i="2"/>
  <c r="AO388" i="2"/>
  <c r="AN388" i="2"/>
  <c r="AM388" i="2"/>
  <c r="AU387" i="2"/>
  <c r="AT387" i="2"/>
  <c r="AS387" i="2"/>
  <c r="AR387" i="2"/>
  <c r="AQ387" i="2"/>
  <c r="AP387" i="2"/>
  <c r="AO387" i="2"/>
  <c r="AN387" i="2"/>
  <c r="AM387" i="2"/>
  <c r="AI438" i="2"/>
  <c r="AH438" i="2"/>
  <c r="AG438" i="2"/>
  <c r="AF438" i="2"/>
  <c r="AE438" i="2"/>
  <c r="AD438" i="2"/>
  <c r="AC438" i="2"/>
  <c r="AB438" i="2"/>
  <c r="AA438" i="2"/>
  <c r="AI437" i="2"/>
  <c r="AH437" i="2"/>
  <c r="AG437" i="2"/>
  <c r="AF437" i="2"/>
  <c r="AE437" i="2"/>
  <c r="AD437" i="2"/>
  <c r="AC437" i="2"/>
  <c r="AB437" i="2"/>
  <c r="AA437" i="2"/>
  <c r="AI436" i="2"/>
  <c r="AH436" i="2"/>
  <c r="AG436" i="2"/>
  <c r="AF436" i="2"/>
  <c r="AE436" i="2"/>
  <c r="AD436" i="2"/>
  <c r="AC436" i="2"/>
  <c r="AB436" i="2"/>
  <c r="AA436" i="2"/>
  <c r="AI435" i="2"/>
  <c r="AH435" i="2"/>
  <c r="AG435" i="2"/>
  <c r="AF435" i="2"/>
  <c r="AE435" i="2"/>
  <c r="AD435" i="2"/>
  <c r="AC435" i="2"/>
  <c r="AB435" i="2"/>
  <c r="AA435" i="2"/>
  <c r="AI434" i="2"/>
  <c r="AH434" i="2"/>
  <c r="AG434" i="2"/>
  <c r="AF434" i="2"/>
  <c r="AE434" i="2"/>
  <c r="AD434" i="2"/>
  <c r="AC434" i="2"/>
  <c r="AB434" i="2"/>
  <c r="AA434" i="2"/>
  <c r="AI433" i="2"/>
  <c r="AH433" i="2"/>
  <c r="AG433" i="2"/>
  <c r="AF433" i="2"/>
  <c r="AE433" i="2"/>
  <c r="AD433" i="2"/>
  <c r="AC433" i="2"/>
  <c r="AB433" i="2"/>
  <c r="AA433" i="2"/>
  <c r="AI432" i="2"/>
  <c r="AH432" i="2"/>
  <c r="AG432" i="2"/>
  <c r="AF432" i="2"/>
  <c r="AE432" i="2"/>
  <c r="AD432" i="2"/>
  <c r="AC432" i="2"/>
  <c r="AB432" i="2"/>
  <c r="AA432" i="2"/>
  <c r="AI431" i="2"/>
  <c r="AH431" i="2"/>
  <c r="AG431" i="2"/>
  <c r="AF431" i="2"/>
  <c r="AE431" i="2"/>
  <c r="AD431" i="2"/>
  <c r="AC431" i="2"/>
  <c r="AB431" i="2"/>
  <c r="AA431" i="2"/>
  <c r="AI430" i="2"/>
  <c r="AH430" i="2"/>
  <c r="AG430" i="2"/>
  <c r="AF430" i="2"/>
  <c r="AE430" i="2"/>
  <c r="AD430" i="2"/>
  <c r="AC430" i="2"/>
  <c r="AB430" i="2"/>
  <c r="AA430" i="2"/>
  <c r="AI429" i="2"/>
  <c r="AH429" i="2"/>
  <c r="AG429" i="2"/>
  <c r="AF429" i="2"/>
  <c r="AE429" i="2"/>
  <c r="AD429" i="2"/>
  <c r="AC429" i="2"/>
  <c r="AB429" i="2"/>
  <c r="AA429" i="2"/>
  <c r="AI428" i="2"/>
  <c r="AH428" i="2"/>
  <c r="AG428" i="2"/>
  <c r="AF428" i="2"/>
  <c r="AE428" i="2"/>
  <c r="AD428" i="2"/>
  <c r="AC428" i="2"/>
  <c r="AB428" i="2"/>
  <c r="AA428" i="2"/>
  <c r="AI427" i="2"/>
  <c r="AH427" i="2"/>
  <c r="AG427" i="2"/>
  <c r="AF427" i="2"/>
  <c r="AE427" i="2"/>
  <c r="AD427" i="2"/>
  <c r="AC427" i="2"/>
  <c r="AB427" i="2"/>
  <c r="AA427" i="2"/>
  <c r="AI426" i="2"/>
  <c r="AH426" i="2"/>
  <c r="AG426" i="2"/>
  <c r="AF426" i="2"/>
  <c r="AE426" i="2"/>
  <c r="AD426" i="2"/>
  <c r="AC426" i="2"/>
  <c r="AB426" i="2"/>
  <c r="AA426" i="2"/>
  <c r="AI425" i="2"/>
  <c r="AH425" i="2"/>
  <c r="AG425" i="2"/>
  <c r="AF425" i="2"/>
  <c r="AE425" i="2"/>
  <c r="AD425" i="2"/>
  <c r="AC425" i="2"/>
  <c r="AB425" i="2"/>
  <c r="AA425" i="2"/>
  <c r="AI424" i="2"/>
  <c r="AH424" i="2"/>
  <c r="AG424" i="2"/>
  <c r="AF424" i="2"/>
  <c r="AE424" i="2"/>
  <c r="AD424" i="2"/>
  <c r="AC424" i="2"/>
  <c r="AB424" i="2"/>
  <c r="AA424" i="2"/>
  <c r="AI423" i="2"/>
  <c r="AH423" i="2"/>
  <c r="AG423" i="2"/>
  <c r="AF423" i="2"/>
  <c r="AE423" i="2"/>
  <c r="AD423" i="2"/>
  <c r="AC423" i="2"/>
  <c r="AB423" i="2"/>
  <c r="AA423" i="2"/>
  <c r="AI422" i="2"/>
  <c r="AH422" i="2"/>
  <c r="AG422" i="2"/>
  <c r="AF422" i="2"/>
  <c r="AE422" i="2"/>
  <c r="AD422" i="2"/>
  <c r="AC422" i="2"/>
  <c r="AB422" i="2"/>
  <c r="AA422" i="2"/>
  <c r="AI421" i="2"/>
  <c r="AH421" i="2"/>
  <c r="AG421" i="2"/>
  <c r="AF421" i="2"/>
  <c r="AE421" i="2"/>
  <c r="AD421" i="2"/>
  <c r="AC421" i="2"/>
  <c r="AB421" i="2"/>
  <c r="AA421" i="2"/>
  <c r="AI420" i="2"/>
  <c r="AH420" i="2"/>
  <c r="AG420" i="2"/>
  <c r="AF420" i="2"/>
  <c r="AE420" i="2"/>
  <c r="AD420" i="2"/>
  <c r="AC420" i="2"/>
  <c r="AB420" i="2"/>
  <c r="AA420" i="2"/>
  <c r="AI419" i="2"/>
  <c r="AH419" i="2"/>
  <c r="AG419" i="2"/>
  <c r="AF419" i="2"/>
  <c r="AE419" i="2"/>
  <c r="AD419" i="2"/>
  <c r="AC419" i="2"/>
  <c r="AB419" i="2"/>
  <c r="AA419" i="2"/>
  <c r="AI418" i="2"/>
  <c r="AH418" i="2"/>
  <c r="AG418" i="2"/>
  <c r="AF418" i="2"/>
  <c r="AE418" i="2"/>
  <c r="AD418" i="2"/>
  <c r="AC418" i="2"/>
  <c r="AB418" i="2"/>
  <c r="AA418" i="2"/>
  <c r="AI417" i="2"/>
  <c r="AH417" i="2"/>
  <c r="AG417" i="2"/>
  <c r="AF417" i="2"/>
  <c r="AE417" i="2"/>
  <c r="AD417" i="2"/>
  <c r="AC417" i="2"/>
  <c r="AB417" i="2"/>
  <c r="AA417" i="2"/>
  <c r="AI416" i="2"/>
  <c r="AH416" i="2"/>
  <c r="AG416" i="2"/>
  <c r="AF416" i="2"/>
  <c r="AE416" i="2"/>
  <c r="AD416" i="2"/>
  <c r="AC416" i="2"/>
  <c r="AB416" i="2"/>
  <c r="AA416" i="2"/>
  <c r="AI415" i="2"/>
  <c r="AH415" i="2"/>
  <c r="AG415" i="2"/>
  <c r="AF415" i="2"/>
  <c r="AE415" i="2"/>
  <c r="AD415" i="2"/>
  <c r="AC415" i="2"/>
  <c r="AB415" i="2"/>
  <c r="AA415" i="2"/>
  <c r="AI414" i="2"/>
  <c r="AH414" i="2"/>
  <c r="AG414" i="2"/>
  <c r="AF414" i="2"/>
  <c r="AE414" i="2"/>
  <c r="AD414" i="2"/>
  <c r="AC414" i="2"/>
  <c r="AB414" i="2"/>
  <c r="AA414" i="2"/>
  <c r="AI413" i="2"/>
  <c r="AH413" i="2"/>
  <c r="AG413" i="2"/>
  <c r="AF413" i="2"/>
  <c r="AE413" i="2"/>
  <c r="AD413" i="2"/>
  <c r="AC413" i="2"/>
  <c r="AB413" i="2"/>
  <c r="AA413" i="2"/>
  <c r="AI412" i="2"/>
  <c r="AH412" i="2"/>
  <c r="AG412" i="2"/>
  <c r="AF412" i="2"/>
  <c r="AE412" i="2"/>
  <c r="AD412" i="2"/>
  <c r="AC412" i="2"/>
  <c r="AB412" i="2"/>
  <c r="AA412" i="2"/>
  <c r="AI411" i="2"/>
  <c r="AH411" i="2"/>
  <c r="AG411" i="2"/>
  <c r="AF411" i="2"/>
  <c r="AE411" i="2"/>
  <c r="AD411" i="2"/>
  <c r="AC411" i="2"/>
  <c r="AB411" i="2"/>
  <c r="AA411" i="2"/>
  <c r="AI410" i="2"/>
  <c r="AH410" i="2"/>
  <c r="AG410" i="2"/>
  <c r="AF410" i="2"/>
  <c r="AE410" i="2"/>
  <c r="AD410" i="2"/>
  <c r="AC410" i="2"/>
  <c r="AB410" i="2"/>
  <c r="AA410" i="2"/>
  <c r="AI409" i="2"/>
  <c r="AH409" i="2"/>
  <c r="AG409" i="2"/>
  <c r="AF409" i="2"/>
  <c r="AE409" i="2"/>
  <c r="AD409" i="2"/>
  <c r="AC409" i="2"/>
  <c r="AB409" i="2"/>
  <c r="AA409" i="2"/>
  <c r="AI408" i="2"/>
  <c r="AH408" i="2"/>
  <c r="AG408" i="2"/>
  <c r="AF408" i="2"/>
  <c r="AE408" i="2"/>
  <c r="AD408" i="2"/>
  <c r="AC408" i="2"/>
  <c r="AB408" i="2"/>
  <c r="AA408" i="2"/>
  <c r="AI407" i="2"/>
  <c r="AH407" i="2"/>
  <c r="AG407" i="2"/>
  <c r="AF407" i="2"/>
  <c r="AE407" i="2"/>
  <c r="AD407" i="2"/>
  <c r="AC407" i="2"/>
  <c r="AB407" i="2"/>
  <c r="AA407" i="2"/>
  <c r="AI406" i="2"/>
  <c r="AH406" i="2"/>
  <c r="AG406" i="2"/>
  <c r="AF406" i="2"/>
  <c r="AE406" i="2"/>
  <c r="AD406" i="2"/>
  <c r="AC406" i="2"/>
  <c r="AB406" i="2"/>
  <c r="AA406" i="2"/>
  <c r="AI405" i="2"/>
  <c r="AH405" i="2"/>
  <c r="AG405" i="2"/>
  <c r="AF405" i="2"/>
  <c r="AE405" i="2"/>
  <c r="AD405" i="2"/>
  <c r="AC405" i="2"/>
  <c r="AB405" i="2"/>
  <c r="AA405" i="2"/>
  <c r="AI404" i="2"/>
  <c r="AH404" i="2"/>
  <c r="AG404" i="2"/>
  <c r="AF404" i="2"/>
  <c r="AE404" i="2"/>
  <c r="AD404" i="2"/>
  <c r="AC404" i="2"/>
  <c r="AB404" i="2"/>
  <c r="AA404" i="2"/>
  <c r="AI403" i="2"/>
  <c r="AH403" i="2"/>
  <c r="AG403" i="2"/>
  <c r="AF403" i="2"/>
  <c r="AE403" i="2"/>
  <c r="AD403" i="2"/>
  <c r="AC403" i="2"/>
  <c r="AB403" i="2"/>
  <c r="AA403" i="2"/>
  <c r="AI402" i="2"/>
  <c r="AH402" i="2"/>
  <c r="AG402" i="2"/>
  <c r="AF402" i="2"/>
  <c r="AE402" i="2"/>
  <c r="AD402" i="2"/>
  <c r="AC402" i="2"/>
  <c r="AB402" i="2"/>
  <c r="AA402" i="2"/>
  <c r="AI401" i="2"/>
  <c r="AH401" i="2"/>
  <c r="AG401" i="2"/>
  <c r="AF401" i="2"/>
  <c r="AE401" i="2"/>
  <c r="AD401" i="2"/>
  <c r="AC401" i="2"/>
  <c r="AB401" i="2"/>
  <c r="AA401" i="2"/>
  <c r="AI400" i="2"/>
  <c r="AH400" i="2"/>
  <c r="AG400" i="2"/>
  <c r="AF400" i="2"/>
  <c r="AE400" i="2"/>
  <c r="AD400" i="2"/>
  <c r="AC400" i="2"/>
  <c r="AB400" i="2"/>
  <c r="AA400" i="2"/>
  <c r="AI399" i="2"/>
  <c r="AH399" i="2"/>
  <c r="AG399" i="2"/>
  <c r="AF399" i="2"/>
  <c r="AE399" i="2"/>
  <c r="AD399" i="2"/>
  <c r="AC399" i="2"/>
  <c r="AB399" i="2"/>
  <c r="AA399" i="2"/>
  <c r="AI398" i="2"/>
  <c r="AH398" i="2"/>
  <c r="AG398" i="2"/>
  <c r="AF398" i="2"/>
  <c r="AE398" i="2"/>
  <c r="AD398" i="2"/>
  <c r="AC398" i="2"/>
  <c r="AB398" i="2"/>
  <c r="AA398" i="2"/>
  <c r="AI397" i="2"/>
  <c r="AH397" i="2"/>
  <c r="AG397" i="2"/>
  <c r="AF397" i="2"/>
  <c r="AE397" i="2"/>
  <c r="AD397" i="2"/>
  <c r="AC397" i="2"/>
  <c r="AB397" i="2"/>
  <c r="AA397" i="2"/>
  <c r="AI396" i="2"/>
  <c r="AH396" i="2"/>
  <c r="AG396" i="2"/>
  <c r="AF396" i="2"/>
  <c r="AE396" i="2"/>
  <c r="AD396" i="2"/>
  <c r="AC396" i="2"/>
  <c r="AB396" i="2"/>
  <c r="AA396" i="2"/>
  <c r="AI395" i="2"/>
  <c r="AH395" i="2"/>
  <c r="AG395" i="2"/>
  <c r="AF395" i="2"/>
  <c r="AE395" i="2"/>
  <c r="AD395" i="2"/>
  <c r="AC395" i="2"/>
  <c r="AB395" i="2"/>
  <c r="AA395" i="2"/>
  <c r="AI394" i="2"/>
  <c r="AH394" i="2"/>
  <c r="AG394" i="2"/>
  <c r="AF394" i="2"/>
  <c r="AE394" i="2"/>
  <c r="AD394" i="2"/>
  <c r="AC394" i="2"/>
  <c r="AB394" i="2"/>
  <c r="AA394" i="2"/>
  <c r="AI393" i="2"/>
  <c r="AH393" i="2"/>
  <c r="AG393" i="2"/>
  <c r="AF393" i="2"/>
  <c r="AE393" i="2"/>
  <c r="AD393" i="2"/>
  <c r="AC393" i="2"/>
  <c r="AB393" i="2"/>
  <c r="AA393" i="2"/>
  <c r="AI392" i="2"/>
  <c r="AH392" i="2"/>
  <c r="AG392" i="2"/>
  <c r="AF392" i="2"/>
  <c r="AE392" i="2"/>
  <c r="AD392" i="2"/>
  <c r="AC392" i="2"/>
  <c r="AB392" i="2"/>
  <c r="AA392" i="2"/>
  <c r="AI391" i="2"/>
  <c r="AH391" i="2"/>
  <c r="AG391" i="2"/>
  <c r="AF391" i="2"/>
  <c r="AE391" i="2"/>
  <c r="AD391" i="2"/>
  <c r="AC391" i="2"/>
  <c r="AB391" i="2"/>
  <c r="AA391" i="2"/>
  <c r="AI390" i="2"/>
  <c r="AH390" i="2"/>
  <c r="AG390" i="2"/>
  <c r="AF390" i="2"/>
  <c r="AE390" i="2"/>
  <c r="AD390" i="2"/>
  <c r="AC390" i="2"/>
  <c r="AB390" i="2"/>
  <c r="AA390" i="2"/>
  <c r="AI389" i="2"/>
  <c r="AH389" i="2"/>
  <c r="AG389" i="2"/>
  <c r="AF389" i="2"/>
  <c r="AE389" i="2"/>
  <c r="AD389" i="2"/>
  <c r="AC389" i="2"/>
  <c r="AB389" i="2"/>
  <c r="AA389" i="2"/>
  <c r="AI388" i="2"/>
  <c r="AH388" i="2"/>
  <c r="AG388" i="2"/>
  <c r="AF388" i="2"/>
  <c r="AE388" i="2"/>
  <c r="AD388" i="2"/>
  <c r="AC388" i="2"/>
  <c r="AB388" i="2"/>
  <c r="AA388" i="2"/>
  <c r="AI387" i="2"/>
  <c r="AH387" i="2"/>
  <c r="AG387" i="2"/>
  <c r="AF387" i="2"/>
  <c r="AE387" i="2"/>
  <c r="AD387" i="2"/>
  <c r="AC387" i="2"/>
  <c r="AB387" i="2"/>
  <c r="AA387" i="2"/>
  <c r="W438" i="2"/>
  <c r="V438" i="2"/>
  <c r="U438" i="2"/>
  <c r="T438" i="2"/>
  <c r="S438" i="2"/>
  <c r="R438" i="2"/>
  <c r="Q438" i="2"/>
  <c r="P438" i="2"/>
  <c r="O438" i="2"/>
  <c r="W437" i="2"/>
  <c r="V437" i="2"/>
  <c r="U437" i="2"/>
  <c r="T437" i="2"/>
  <c r="S437" i="2"/>
  <c r="R437" i="2"/>
  <c r="Q437" i="2"/>
  <c r="P437" i="2"/>
  <c r="O437" i="2"/>
  <c r="W436" i="2"/>
  <c r="V436" i="2"/>
  <c r="U436" i="2"/>
  <c r="T436" i="2"/>
  <c r="S436" i="2"/>
  <c r="R436" i="2"/>
  <c r="Q436" i="2"/>
  <c r="P436" i="2"/>
  <c r="O436" i="2"/>
  <c r="W435" i="2"/>
  <c r="V435" i="2"/>
  <c r="U435" i="2"/>
  <c r="T435" i="2"/>
  <c r="S435" i="2"/>
  <c r="R435" i="2"/>
  <c r="Q435" i="2"/>
  <c r="P435" i="2"/>
  <c r="O435" i="2"/>
  <c r="W434" i="2"/>
  <c r="V434" i="2"/>
  <c r="U434" i="2"/>
  <c r="T434" i="2"/>
  <c r="S434" i="2"/>
  <c r="R434" i="2"/>
  <c r="Q434" i="2"/>
  <c r="P434" i="2"/>
  <c r="O434" i="2"/>
  <c r="W433" i="2"/>
  <c r="V433" i="2"/>
  <c r="U433" i="2"/>
  <c r="T433" i="2"/>
  <c r="S433" i="2"/>
  <c r="R433" i="2"/>
  <c r="Q433" i="2"/>
  <c r="P433" i="2"/>
  <c r="O433" i="2"/>
  <c r="W432" i="2"/>
  <c r="V432" i="2"/>
  <c r="U432" i="2"/>
  <c r="T432" i="2"/>
  <c r="S432" i="2"/>
  <c r="R432" i="2"/>
  <c r="Q432" i="2"/>
  <c r="P432" i="2"/>
  <c r="O432" i="2"/>
  <c r="W431" i="2"/>
  <c r="V431" i="2"/>
  <c r="U431" i="2"/>
  <c r="T431" i="2"/>
  <c r="S431" i="2"/>
  <c r="R431" i="2"/>
  <c r="Q431" i="2"/>
  <c r="P431" i="2"/>
  <c r="O431" i="2"/>
  <c r="W430" i="2"/>
  <c r="V430" i="2"/>
  <c r="U430" i="2"/>
  <c r="T430" i="2"/>
  <c r="S430" i="2"/>
  <c r="R430" i="2"/>
  <c r="Q430" i="2"/>
  <c r="P430" i="2"/>
  <c r="O430" i="2"/>
  <c r="W429" i="2"/>
  <c r="V429" i="2"/>
  <c r="U429" i="2"/>
  <c r="T429" i="2"/>
  <c r="S429" i="2"/>
  <c r="R429" i="2"/>
  <c r="Q429" i="2"/>
  <c r="P429" i="2"/>
  <c r="O429" i="2"/>
  <c r="W428" i="2"/>
  <c r="V428" i="2"/>
  <c r="U428" i="2"/>
  <c r="T428" i="2"/>
  <c r="S428" i="2"/>
  <c r="R428" i="2"/>
  <c r="Q428" i="2"/>
  <c r="P428" i="2"/>
  <c r="O428" i="2"/>
  <c r="W427" i="2"/>
  <c r="V427" i="2"/>
  <c r="U427" i="2"/>
  <c r="T427" i="2"/>
  <c r="S427" i="2"/>
  <c r="R427" i="2"/>
  <c r="Q427" i="2"/>
  <c r="P427" i="2"/>
  <c r="O427" i="2"/>
  <c r="W426" i="2"/>
  <c r="V426" i="2"/>
  <c r="U426" i="2"/>
  <c r="T426" i="2"/>
  <c r="S426" i="2"/>
  <c r="R426" i="2"/>
  <c r="Q426" i="2"/>
  <c r="P426" i="2"/>
  <c r="O426" i="2"/>
  <c r="W425" i="2"/>
  <c r="V425" i="2"/>
  <c r="U425" i="2"/>
  <c r="T425" i="2"/>
  <c r="S425" i="2"/>
  <c r="R425" i="2"/>
  <c r="Q425" i="2"/>
  <c r="P425" i="2"/>
  <c r="O425" i="2"/>
  <c r="W424" i="2"/>
  <c r="V424" i="2"/>
  <c r="U424" i="2"/>
  <c r="T424" i="2"/>
  <c r="S424" i="2"/>
  <c r="R424" i="2"/>
  <c r="Q424" i="2"/>
  <c r="P424" i="2"/>
  <c r="O424" i="2"/>
  <c r="W423" i="2"/>
  <c r="V423" i="2"/>
  <c r="U423" i="2"/>
  <c r="T423" i="2"/>
  <c r="S423" i="2"/>
  <c r="R423" i="2"/>
  <c r="Q423" i="2"/>
  <c r="P423" i="2"/>
  <c r="O423" i="2"/>
  <c r="W422" i="2"/>
  <c r="V422" i="2"/>
  <c r="U422" i="2"/>
  <c r="T422" i="2"/>
  <c r="S422" i="2"/>
  <c r="R422" i="2"/>
  <c r="Q422" i="2"/>
  <c r="P422" i="2"/>
  <c r="O422" i="2"/>
  <c r="W421" i="2"/>
  <c r="V421" i="2"/>
  <c r="U421" i="2"/>
  <c r="T421" i="2"/>
  <c r="S421" i="2"/>
  <c r="R421" i="2"/>
  <c r="Q421" i="2"/>
  <c r="P421" i="2"/>
  <c r="O421" i="2"/>
  <c r="W420" i="2"/>
  <c r="V420" i="2"/>
  <c r="U420" i="2"/>
  <c r="T420" i="2"/>
  <c r="S420" i="2"/>
  <c r="R420" i="2"/>
  <c r="Q420" i="2"/>
  <c r="P420" i="2"/>
  <c r="O420" i="2"/>
  <c r="W419" i="2"/>
  <c r="V419" i="2"/>
  <c r="U419" i="2"/>
  <c r="T419" i="2"/>
  <c r="S419" i="2"/>
  <c r="R419" i="2"/>
  <c r="Q419" i="2"/>
  <c r="P419" i="2"/>
  <c r="O419" i="2"/>
  <c r="W418" i="2"/>
  <c r="V418" i="2"/>
  <c r="U418" i="2"/>
  <c r="T418" i="2"/>
  <c r="S418" i="2"/>
  <c r="R418" i="2"/>
  <c r="Q418" i="2"/>
  <c r="P418" i="2"/>
  <c r="O418" i="2"/>
  <c r="W417" i="2"/>
  <c r="V417" i="2"/>
  <c r="U417" i="2"/>
  <c r="T417" i="2"/>
  <c r="S417" i="2"/>
  <c r="R417" i="2"/>
  <c r="Q417" i="2"/>
  <c r="P417" i="2"/>
  <c r="O417" i="2"/>
  <c r="W416" i="2"/>
  <c r="V416" i="2"/>
  <c r="U416" i="2"/>
  <c r="T416" i="2"/>
  <c r="S416" i="2"/>
  <c r="R416" i="2"/>
  <c r="Q416" i="2"/>
  <c r="P416" i="2"/>
  <c r="O416" i="2"/>
  <c r="W415" i="2"/>
  <c r="V415" i="2"/>
  <c r="U415" i="2"/>
  <c r="T415" i="2"/>
  <c r="S415" i="2"/>
  <c r="R415" i="2"/>
  <c r="Q415" i="2"/>
  <c r="P415" i="2"/>
  <c r="O415" i="2"/>
  <c r="W414" i="2"/>
  <c r="V414" i="2"/>
  <c r="U414" i="2"/>
  <c r="T414" i="2"/>
  <c r="S414" i="2"/>
  <c r="R414" i="2"/>
  <c r="Q414" i="2"/>
  <c r="P414" i="2"/>
  <c r="O414" i="2"/>
  <c r="W413" i="2"/>
  <c r="V413" i="2"/>
  <c r="U413" i="2"/>
  <c r="T413" i="2"/>
  <c r="S413" i="2"/>
  <c r="R413" i="2"/>
  <c r="Q413" i="2"/>
  <c r="P413" i="2"/>
  <c r="O413" i="2"/>
  <c r="W412" i="2"/>
  <c r="V412" i="2"/>
  <c r="U412" i="2"/>
  <c r="T412" i="2"/>
  <c r="S412" i="2"/>
  <c r="R412" i="2"/>
  <c r="Q412" i="2"/>
  <c r="P412" i="2"/>
  <c r="O412" i="2"/>
  <c r="W411" i="2"/>
  <c r="V411" i="2"/>
  <c r="U411" i="2"/>
  <c r="T411" i="2"/>
  <c r="S411" i="2"/>
  <c r="R411" i="2"/>
  <c r="Q411" i="2"/>
  <c r="P411" i="2"/>
  <c r="O411" i="2"/>
  <c r="W410" i="2"/>
  <c r="V410" i="2"/>
  <c r="U410" i="2"/>
  <c r="T410" i="2"/>
  <c r="S410" i="2"/>
  <c r="R410" i="2"/>
  <c r="Q410" i="2"/>
  <c r="P410" i="2"/>
  <c r="O410" i="2"/>
  <c r="W409" i="2"/>
  <c r="V409" i="2"/>
  <c r="U409" i="2"/>
  <c r="T409" i="2"/>
  <c r="S409" i="2"/>
  <c r="R409" i="2"/>
  <c r="Q409" i="2"/>
  <c r="P409" i="2"/>
  <c r="O409" i="2"/>
  <c r="W408" i="2"/>
  <c r="V408" i="2"/>
  <c r="U408" i="2"/>
  <c r="T408" i="2"/>
  <c r="S408" i="2"/>
  <c r="R408" i="2"/>
  <c r="Q408" i="2"/>
  <c r="P408" i="2"/>
  <c r="O408" i="2"/>
  <c r="W407" i="2"/>
  <c r="V407" i="2"/>
  <c r="U407" i="2"/>
  <c r="T407" i="2"/>
  <c r="S407" i="2"/>
  <c r="R407" i="2"/>
  <c r="Q407" i="2"/>
  <c r="P407" i="2"/>
  <c r="O407" i="2"/>
  <c r="W406" i="2"/>
  <c r="V406" i="2"/>
  <c r="U406" i="2"/>
  <c r="T406" i="2"/>
  <c r="S406" i="2"/>
  <c r="R406" i="2"/>
  <c r="Q406" i="2"/>
  <c r="P406" i="2"/>
  <c r="O406" i="2"/>
  <c r="W405" i="2"/>
  <c r="V405" i="2"/>
  <c r="U405" i="2"/>
  <c r="T405" i="2"/>
  <c r="S405" i="2"/>
  <c r="R405" i="2"/>
  <c r="Q405" i="2"/>
  <c r="P405" i="2"/>
  <c r="O405" i="2"/>
  <c r="W404" i="2"/>
  <c r="V404" i="2"/>
  <c r="U404" i="2"/>
  <c r="T404" i="2"/>
  <c r="S404" i="2"/>
  <c r="R404" i="2"/>
  <c r="Q404" i="2"/>
  <c r="P404" i="2"/>
  <c r="O404" i="2"/>
  <c r="W403" i="2"/>
  <c r="V403" i="2"/>
  <c r="U403" i="2"/>
  <c r="T403" i="2"/>
  <c r="S403" i="2"/>
  <c r="R403" i="2"/>
  <c r="Q403" i="2"/>
  <c r="P403" i="2"/>
  <c r="O403" i="2"/>
  <c r="W402" i="2"/>
  <c r="V402" i="2"/>
  <c r="U402" i="2"/>
  <c r="T402" i="2"/>
  <c r="S402" i="2"/>
  <c r="R402" i="2"/>
  <c r="Q402" i="2"/>
  <c r="P402" i="2"/>
  <c r="O402" i="2"/>
  <c r="W401" i="2"/>
  <c r="V401" i="2"/>
  <c r="U401" i="2"/>
  <c r="T401" i="2"/>
  <c r="S401" i="2"/>
  <c r="R401" i="2"/>
  <c r="Q401" i="2"/>
  <c r="P401" i="2"/>
  <c r="O401" i="2"/>
  <c r="W400" i="2"/>
  <c r="V400" i="2"/>
  <c r="U400" i="2"/>
  <c r="T400" i="2"/>
  <c r="S400" i="2"/>
  <c r="R400" i="2"/>
  <c r="Q400" i="2"/>
  <c r="P400" i="2"/>
  <c r="O400" i="2"/>
  <c r="W399" i="2"/>
  <c r="V399" i="2"/>
  <c r="U399" i="2"/>
  <c r="T399" i="2"/>
  <c r="S399" i="2"/>
  <c r="R399" i="2"/>
  <c r="Q399" i="2"/>
  <c r="P399" i="2"/>
  <c r="O399" i="2"/>
  <c r="W398" i="2"/>
  <c r="V398" i="2"/>
  <c r="U398" i="2"/>
  <c r="T398" i="2"/>
  <c r="S398" i="2"/>
  <c r="R398" i="2"/>
  <c r="Q398" i="2"/>
  <c r="P398" i="2"/>
  <c r="O398" i="2"/>
  <c r="W397" i="2"/>
  <c r="V397" i="2"/>
  <c r="U397" i="2"/>
  <c r="T397" i="2"/>
  <c r="S397" i="2"/>
  <c r="R397" i="2"/>
  <c r="Q397" i="2"/>
  <c r="P397" i="2"/>
  <c r="O397" i="2"/>
  <c r="W396" i="2"/>
  <c r="V396" i="2"/>
  <c r="U396" i="2"/>
  <c r="T396" i="2"/>
  <c r="S396" i="2"/>
  <c r="R396" i="2"/>
  <c r="Q396" i="2"/>
  <c r="P396" i="2"/>
  <c r="O396" i="2"/>
  <c r="W395" i="2"/>
  <c r="V395" i="2"/>
  <c r="U395" i="2"/>
  <c r="T395" i="2"/>
  <c r="S395" i="2"/>
  <c r="R395" i="2"/>
  <c r="Q395" i="2"/>
  <c r="P395" i="2"/>
  <c r="O395" i="2"/>
  <c r="W394" i="2"/>
  <c r="V394" i="2"/>
  <c r="U394" i="2"/>
  <c r="T394" i="2"/>
  <c r="S394" i="2"/>
  <c r="R394" i="2"/>
  <c r="Q394" i="2"/>
  <c r="P394" i="2"/>
  <c r="O394" i="2"/>
  <c r="W393" i="2"/>
  <c r="V393" i="2"/>
  <c r="U393" i="2"/>
  <c r="T393" i="2"/>
  <c r="S393" i="2"/>
  <c r="R393" i="2"/>
  <c r="Q393" i="2"/>
  <c r="P393" i="2"/>
  <c r="O393" i="2"/>
  <c r="W392" i="2"/>
  <c r="V392" i="2"/>
  <c r="U392" i="2"/>
  <c r="T392" i="2"/>
  <c r="S392" i="2"/>
  <c r="R392" i="2"/>
  <c r="Q392" i="2"/>
  <c r="P392" i="2"/>
  <c r="O392" i="2"/>
  <c r="W391" i="2"/>
  <c r="V391" i="2"/>
  <c r="U391" i="2"/>
  <c r="T391" i="2"/>
  <c r="S391" i="2"/>
  <c r="R391" i="2"/>
  <c r="Q391" i="2"/>
  <c r="P391" i="2"/>
  <c r="O391" i="2"/>
  <c r="W390" i="2"/>
  <c r="V390" i="2"/>
  <c r="U390" i="2"/>
  <c r="T390" i="2"/>
  <c r="S390" i="2"/>
  <c r="R390" i="2"/>
  <c r="Q390" i="2"/>
  <c r="P390" i="2"/>
  <c r="O390" i="2"/>
  <c r="W389" i="2"/>
  <c r="V389" i="2"/>
  <c r="U389" i="2"/>
  <c r="T389" i="2"/>
  <c r="S389" i="2"/>
  <c r="R389" i="2"/>
  <c r="Q389" i="2"/>
  <c r="P389" i="2"/>
  <c r="O389" i="2"/>
  <c r="W388" i="2"/>
  <c r="V388" i="2"/>
  <c r="U388" i="2"/>
  <c r="T388" i="2"/>
  <c r="S388" i="2"/>
  <c r="R388" i="2"/>
  <c r="Q388" i="2"/>
  <c r="P388" i="2"/>
  <c r="O388" i="2"/>
  <c r="W387" i="2"/>
  <c r="V387" i="2"/>
  <c r="U387" i="2"/>
  <c r="T387" i="2"/>
  <c r="S387" i="2"/>
  <c r="R387" i="2"/>
  <c r="Q387" i="2"/>
  <c r="P387" i="2"/>
  <c r="O387" i="2"/>
  <c r="C388" i="2"/>
  <c r="D388" i="2"/>
  <c r="E388" i="2"/>
  <c r="F388" i="2"/>
  <c r="G388" i="2"/>
  <c r="H388" i="2"/>
  <c r="I388" i="2"/>
  <c r="J388" i="2"/>
  <c r="K388" i="2"/>
  <c r="C389" i="2"/>
  <c r="D389" i="2"/>
  <c r="E389" i="2"/>
  <c r="F389" i="2"/>
  <c r="G389" i="2"/>
  <c r="H389" i="2"/>
  <c r="I389" i="2"/>
  <c r="J389" i="2"/>
  <c r="K389" i="2"/>
  <c r="C390" i="2"/>
  <c r="D390" i="2"/>
  <c r="E390" i="2"/>
  <c r="F390" i="2"/>
  <c r="G390" i="2"/>
  <c r="H390" i="2"/>
  <c r="I390" i="2"/>
  <c r="J390" i="2"/>
  <c r="K390" i="2"/>
  <c r="C391" i="2"/>
  <c r="D391" i="2"/>
  <c r="E391" i="2"/>
  <c r="F391" i="2"/>
  <c r="G391" i="2"/>
  <c r="H391" i="2"/>
  <c r="I391" i="2"/>
  <c r="J391" i="2"/>
  <c r="K391" i="2"/>
  <c r="C392" i="2"/>
  <c r="D392" i="2"/>
  <c r="E392" i="2"/>
  <c r="F392" i="2"/>
  <c r="G392" i="2"/>
  <c r="H392" i="2"/>
  <c r="I392" i="2"/>
  <c r="J392" i="2"/>
  <c r="K392" i="2"/>
  <c r="C393" i="2"/>
  <c r="D393" i="2"/>
  <c r="E393" i="2"/>
  <c r="F393" i="2"/>
  <c r="G393" i="2"/>
  <c r="H393" i="2"/>
  <c r="I393" i="2"/>
  <c r="J393" i="2"/>
  <c r="K393" i="2"/>
  <c r="C394" i="2"/>
  <c r="D394" i="2"/>
  <c r="E394" i="2"/>
  <c r="F394" i="2"/>
  <c r="G394" i="2"/>
  <c r="H394" i="2"/>
  <c r="I394" i="2"/>
  <c r="J394" i="2"/>
  <c r="K394" i="2"/>
  <c r="C395" i="2"/>
  <c r="D395" i="2"/>
  <c r="E395" i="2"/>
  <c r="F395" i="2"/>
  <c r="G395" i="2"/>
  <c r="H395" i="2"/>
  <c r="I395" i="2"/>
  <c r="J395" i="2"/>
  <c r="K395" i="2"/>
  <c r="C396" i="2"/>
  <c r="D396" i="2"/>
  <c r="E396" i="2"/>
  <c r="F396" i="2"/>
  <c r="G396" i="2"/>
  <c r="H396" i="2"/>
  <c r="I396" i="2"/>
  <c r="J396" i="2"/>
  <c r="K396" i="2"/>
  <c r="C397" i="2"/>
  <c r="D397" i="2"/>
  <c r="E397" i="2"/>
  <c r="F397" i="2"/>
  <c r="G397" i="2"/>
  <c r="H397" i="2"/>
  <c r="I397" i="2"/>
  <c r="J397" i="2"/>
  <c r="K397" i="2"/>
  <c r="C398" i="2"/>
  <c r="D398" i="2"/>
  <c r="E398" i="2"/>
  <c r="F398" i="2"/>
  <c r="G398" i="2"/>
  <c r="H398" i="2"/>
  <c r="I398" i="2"/>
  <c r="J398" i="2"/>
  <c r="K398" i="2"/>
  <c r="C399" i="2"/>
  <c r="D399" i="2"/>
  <c r="E399" i="2"/>
  <c r="F399" i="2"/>
  <c r="G399" i="2"/>
  <c r="H399" i="2"/>
  <c r="I399" i="2"/>
  <c r="J399" i="2"/>
  <c r="K399" i="2"/>
  <c r="C400" i="2"/>
  <c r="D400" i="2"/>
  <c r="E400" i="2"/>
  <c r="F400" i="2"/>
  <c r="G400" i="2"/>
  <c r="H400" i="2"/>
  <c r="I400" i="2"/>
  <c r="J400" i="2"/>
  <c r="K400" i="2"/>
  <c r="C401" i="2"/>
  <c r="D401" i="2"/>
  <c r="E401" i="2"/>
  <c r="F401" i="2"/>
  <c r="G401" i="2"/>
  <c r="H401" i="2"/>
  <c r="I401" i="2"/>
  <c r="J401" i="2"/>
  <c r="K401" i="2"/>
  <c r="C402" i="2"/>
  <c r="D402" i="2"/>
  <c r="E402" i="2"/>
  <c r="F402" i="2"/>
  <c r="G402" i="2"/>
  <c r="H402" i="2"/>
  <c r="I402" i="2"/>
  <c r="J402" i="2"/>
  <c r="K402" i="2"/>
  <c r="C403" i="2"/>
  <c r="D403" i="2"/>
  <c r="E403" i="2"/>
  <c r="F403" i="2"/>
  <c r="G403" i="2"/>
  <c r="H403" i="2"/>
  <c r="I403" i="2"/>
  <c r="J403" i="2"/>
  <c r="K403" i="2"/>
  <c r="C404" i="2"/>
  <c r="D404" i="2"/>
  <c r="E404" i="2"/>
  <c r="F404" i="2"/>
  <c r="G404" i="2"/>
  <c r="H404" i="2"/>
  <c r="I404" i="2"/>
  <c r="J404" i="2"/>
  <c r="K404" i="2"/>
  <c r="C405" i="2"/>
  <c r="D405" i="2"/>
  <c r="E405" i="2"/>
  <c r="F405" i="2"/>
  <c r="G405" i="2"/>
  <c r="H405" i="2"/>
  <c r="I405" i="2"/>
  <c r="J405" i="2"/>
  <c r="K405" i="2"/>
  <c r="C406" i="2"/>
  <c r="D406" i="2"/>
  <c r="E406" i="2"/>
  <c r="F406" i="2"/>
  <c r="G406" i="2"/>
  <c r="H406" i="2"/>
  <c r="I406" i="2"/>
  <c r="J406" i="2"/>
  <c r="K406" i="2"/>
  <c r="C407" i="2"/>
  <c r="D407" i="2"/>
  <c r="E407" i="2"/>
  <c r="F407" i="2"/>
  <c r="G407" i="2"/>
  <c r="H407" i="2"/>
  <c r="I407" i="2"/>
  <c r="J407" i="2"/>
  <c r="K407" i="2"/>
  <c r="C408" i="2"/>
  <c r="D408" i="2"/>
  <c r="E408" i="2"/>
  <c r="F408" i="2"/>
  <c r="G408" i="2"/>
  <c r="H408" i="2"/>
  <c r="I408" i="2"/>
  <c r="J408" i="2"/>
  <c r="K408" i="2"/>
  <c r="C409" i="2"/>
  <c r="D409" i="2"/>
  <c r="E409" i="2"/>
  <c r="F409" i="2"/>
  <c r="G409" i="2"/>
  <c r="H409" i="2"/>
  <c r="I409" i="2"/>
  <c r="J409" i="2"/>
  <c r="K409" i="2"/>
  <c r="C410" i="2"/>
  <c r="D410" i="2"/>
  <c r="E410" i="2"/>
  <c r="F410" i="2"/>
  <c r="G410" i="2"/>
  <c r="H410" i="2"/>
  <c r="I410" i="2"/>
  <c r="J410" i="2"/>
  <c r="K410" i="2"/>
  <c r="C411" i="2"/>
  <c r="D411" i="2"/>
  <c r="E411" i="2"/>
  <c r="F411" i="2"/>
  <c r="G411" i="2"/>
  <c r="H411" i="2"/>
  <c r="I411" i="2"/>
  <c r="J411" i="2"/>
  <c r="K411" i="2"/>
  <c r="C412" i="2"/>
  <c r="D412" i="2"/>
  <c r="E412" i="2"/>
  <c r="F412" i="2"/>
  <c r="G412" i="2"/>
  <c r="H412" i="2"/>
  <c r="I412" i="2"/>
  <c r="J412" i="2"/>
  <c r="K412" i="2"/>
  <c r="C413" i="2"/>
  <c r="D413" i="2"/>
  <c r="E413" i="2"/>
  <c r="F413" i="2"/>
  <c r="G413" i="2"/>
  <c r="H413" i="2"/>
  <c r="I413" i="2"/>
  <c r="J413" i="2"/>
  <c r="K413" i="2"/>
  <c r="C414" i="2"/>
  <c r="D414" i="2"/>
  <c r="E414" i="2"/>
  <c r="F414" i="2"/>
  <c r="G414" i="2"/>
  <c r="H414" i="2"/>
  <c r="I414" i="2"/>
  <c r="J414" i="2"/>
  <c r="K414" i="2"/>
  <c r="C415" i="2"/>
  <c r="D415" i="2"/>
  <c r="E415" i="2"/>
  <c r="F415" i="2"/>
  <c r="G415" i="2"/>
  <c r="H415" i="2"/>
  <c r="I415" i="2"/>
  <c r="J415" i="2"/>
  <c r="K415" i="2"/>
  <c r="C416" i="2"/>
  <c r="D416" i="2"/>
  <c r="E416" i="2"/>
  <c r="F416" i="2"/>
  <c r="G416" i="2"/>
  <c r="H416" i="2"/>
  <c r="I416" i="2"/>
  <c r="J416" i="2"/>
  <c r="K416" i="2"/>
  <c r="C417" i="2"/>
  <c r="D417" i="2"/>
  <c r="E417" i="2"/>
  <c r="F417" i="2"/>
  <c r="G417" i="2"/>
  <c r="H417" i="2"/>
  <c r="I417" i="2"/>
  <c r="J417" i="2"/>
  <c r="K417" i="2"/>
  <c r="C418" i="2"/>
  <c r="D418" i="2"/>
  <c r="E418" i="2"/>
  <c r="F418" i="2"/>
  <c r="G418" i="2"/>
  <c r="H418" i="2"/>
  <c r="I418" i="2"/>
  <c r="J418" i="2"/>
  <c r="K418" i="2"/>
  <c r="C419" i="2"/>
  <c r="D419" i="2"/>
  <c r="E419" i="2"/>
  <c r="F419" i="2"/>
  <c r="G419" i="2"/>
  <c r="H419" i="2"/>
  <c r="I419" i="2"/>
  <c r="J419" i="2"/>
  <c r="K419" i="2"/>
  <c r="C420" i="2"/>
  <c r="D420" i="2"/>
  <c r="E420" i="2"/>
  <c r="F420" i="2"/>
  <c r="G420" i="2"/>
  <c r="H420" i="2"/>
  <c r="I420" i="2"/>
  <c r="J420" i="2"/>
  <c r="K420" i="2"/>
  <c r="C421" i="2"/>
  <c r="D421" i="2"/>
  <c r="E421" i="2"/>
  <c r="F421" i="2"/>
  <c r="G421" i="2"/>
  <c r="H421" i="2"/>
  <c r="I421" i="2"/>
  <c r="J421" i="2"/>
  <c r="K421" i="2"/>
  <c r="C422" i="2"/>
  <c r="D422" i="2"/>
  <c r="E422" i="2"/>
  <c r="F422" i="2"/>
  <c r="G422" i="2"/>
  <c r="H422" i="2"/>
  <c r="I422" i="2"/>
  <c r="J422" i="2"/>
  <c r="K422" i="2"/>
  <c r="C423" i="2"/>
  <c r="D423" i="2"/>
  <c r="E423" i="2"/>
  <c r="F423" i="2"/>
  <c r="G423" i="2"/>
  <c r="H423" i="2"/>
  <c r="I423" i="2"/>
  <c r="J423" i="2"/>
  <c r="K423" i="2"/>
  <c r="C424" i="2"/>
  <c r="D424" i="2"/>
  <c r="E424" i="2"/>
  <c r="F424" i="2"/>
  <c r="G424" i="2"/>
  <c r="H424" i="2"/>
  <c r="I424" i="2"/>
  <c r="J424" i="2"/>
  <c r="K424" i="2"/>
  <c r="C425" i="2"/>
  <c r="D425" i="2"/>
  <c r="E425" i="2"/>
  <c r="F425" i="2"/>
  <c r="G425" i="2"/>
  <c r="H425" i="2"/>
  <c r="I425" i="2"/>
  <c r="J425" i="2"/>
  <c r="K425" i="2"/>
  <c r="C426" i="2"/>
  <c r="D426" i="2"/>
  <c r="E426" i="2"/>
  <c r="F426" i="2"/>
  <c r="G426" i="2"/>
  <c r="H426" i="2"/>
  <c r="I426" i="2"/>
  <c r="J426" i="2"/>
  <c r="K426" i="2"/>
  <c r="C427" i="2"/>
  <c r="D427" i="2"/>
  <c r="E427" i="2"/>
  <c r="F427" i="2"/>
  <c r="G427" i="2"/>
  <c r="H427" i="2"/>
  <c r="I427" i="2"/>
  <c r="J427" i="2"/>
  <c r="K427" i="2"/>
  <c r="C428" i="2"/>
  <c r="D428" i="2"/>
  <c r="E428" i="2"/>
  <c r="F428" i="2"/>
  <c r="G428" i="2"/>
  <c r="H428" i="2"/>
  <c r="I428" i="2"/>
  <c r="J428" i="2"/>
  <c r="K428" i="2"/>
  <c r="C429" i="2"/>
  <c r="D429" i="2"/>
  <c r="E429" i="2"/>
  <c r="F429" i="2"/>
  <c r="G429" i="2"/>
  <c r="H429" i="2"/>
  <c r="I429" i="2"/>
  <c r="J429" i="2"/>
  <c r="K429" i="2"/>
  <c r="C430" i="2"/>
  <c r="D430" i="2"/>
  <c r="E430" i="2"/>
  <c r="F430" i="2"/>
  <c r="G430" i="2"/>
  <c r="H430" i="2"/>
  <c r="I430" i="2"/>
  <c r="J430" i="2"/>
  <c r="K430" i="2"/>
  <c r="C431" i="2"/>
  <c r="D431" i="2"/>
  <c r="E431" i="2"/>
  <c r="F431" i="2"/>
  <c r="G431" i="2"/>
  <c r="H431" i="2"/>
  <c r="I431" i="2"/>
  <c r="J431" i="2"/>
  <c r="K431" i="2"/>
  <c r="C432" i="2"/>
  <c r="D432" i="2"/>
  <c r="E432" i="2"/>
  <c r="F432" i="2"/>
  <c r="G432" i="2"/>
  <c r="H432" i="2"/>
  <c r="I432" i="2"/>
  <c r="J432" i="2"/>
  <c r="K432" i="2"/>
  <c r="C433" i="2"/>
  <c r="D433" i="2"/>
  <c r="E433" i="2"/>
  <c r="F433" i="2"/>
  <c r="G433" i="2"/>
  <c r="H433" i="2"/>
  <c r="I433" i="2"/>
  <c r="J433" i="2"/>
  <c r="K433" i="2"/>
  <c r="C434" i="2"/>
  <c r="D434" i="2"/>
  <c r="E434" i="2"/>
  <c r="F434" i="2"/>
  <c r="G434" i="2"/>
  <c r="H434" i="2"/>
  <c r="I434" i="2"/>
  <c r="J434" i="2"/>
  <c r="K434" i="2"/>
  <c r="C435" i="2"/>
  <c r="D435" i="2"/>
  <c r="E435" i="2"/>
  <c r="F435" i="2"/>
  <c r="G435" i="2"/>
  <c r="H435" i="2"/>
  <c r="I435" i="2"/>
  <c r="J435" i="2"/>
  <c r="K435" i="2"/>
  <c r="C436" i="2"/>
  <c r="D436" i="2"/>
  <c r="E436" i="2"/>
  <c r="F436" i="2"/>
  <c r="G436" i="2"/>
  <c r="H436" i="2"/>
  <c r="I436" i="2"/>
  <c r="J436" i="2"/>
  <c r="K436" i="2"/>
  <c r="C437" i="2"/>
  <c r="D437" i="2"/>
  <c r="E437" i="2"/>
  <c r="F437" i="2"/>
  <c r="G437" i="2"/>
  <c r="H437" i="2"/>
  <c r="I437" i="2"/>
  <c r="J437" i="2"/>
  <c r="K437" i="2"/>
  <c r="C438" i="2"/>
  <c r="D438" i="2"/>
  <c r="E438" i="2"/>
  <c r="F438" i="2"/>
  <c r="G438" i="2"/>
  <c r="H438" i="2"/>
  <c r="I438" i="2"/>
  <c r="J438" i="2"/>
  <c r="K438" i="2"/>
  <c r="D387" i="2"/>
  <c r="E387" i="2"/>
  <c r="F387" i="2"/>
  <c r="G387" i="2"/>
  <c r="H387" i="2"/>
  <c r="I387" i="2"/>
  <c r="J387" i="2"/>
  <c r="K387" i="2"/>
  <c r="C387" i="2"/>
  <c r="BK384" i="2"/>
  <c r="AY384" i="2"/>
  <c r="AY150" i="4" s="1"/>
  <c r="AM384" i="2"/>
  <c r="AM150" i="4" s="1"/>
  <c r="AA384" i="2"/>
  <c r="AA150" i="4" s="1"/>
  <c r="O384" i="2"/>
  <c r="O150" i="4" s="1"/>
  <c r="C384" i="2"/>
  <c r="C150" i="4" s="1"/>
  <c r="BW322" i="2"/>
  <c r="BW260" i="2"/>
  <c r="BW198" i="2"/>
  <c r="BW136" i="2"/>
  <c r="BW74" i="2"/>
  <c r="CE376" i="2"/>
  <c r="CD376" i="2"/>
  <c r="CC376" i="2"/>
  <c r="CB376" i="2"/>
  <c r="CA376" i="2"/>
  <c r="BZ376" i="2"/>
  <c r="BY376" i="2"/>
  <c r="BX376" i="2"/>
  <c r="BW376" i="2"/>
  <c r="CE375" i="2"/>
  <c r="CD375" i="2"/>
  <c r="CC375" i="2"/>
  <c r="CB375" i="2"/>
  <c r="CA375" i="2"/>
  <c r="BZ375" i="2"/>
  <c r="BY375" i="2"/>
  <c r="BX375" i="2"/>
  <c r="BW375" i="2"/>
  <c r="CE374" i="2"/>
  <c r="CD374" i="2"/>
  <c r="CC374" i="2"/>
  <c r="CB374" i="2"/>
  <c r="CA374" i="2"/>
  <c r="BZ374" i="2"/>
  <c r="BY374" i="2"/>
  <c r="BX374" i="2"/>
  <c r="BW374" i="2"/>
  <c r="CE373" i="2"/>
  <c r="CD373" i="2"/>
  <c r="CC373" i="2"/>
  <c r="CB373" i="2"/>
  <c r="CA373" i="2"/>
  <c r="BZ373" i="2"/>
  <c r="BY373" i="2"/>
  <c r="BX373" i="2"/>
  <c r="BW373" i="2"/>
  <c r="CE372" i="2"/>
  <c r="CD372" i="2"/>
  <c r="CC372" i="2"/>
  <c r="CB372" i="2"/>
  <c r="CA372" i="2"/>
  <c r="BZ372" i="2"/>
  <c r="BY372" i="2"/>
  <c r="BX372" i="2"/>
  <c r="BW372" i="2"/>
  <c r="CE371" i="2"/>
  <c r="CD371" i="2"/>
  <c r="CC371" i="2"/>
  <c r="CB371" i="2"/>
  <c r="CA371" i="2"/>
  <c r="BZ371" i="2"/>
  <c r="BY371" i="2"/>
  <c r="BX371" i="2"/>
  <c r="BW371" i="2"/>
  <c r="CE370" i="2"/>
  <c r="CD370" i="2"/>
  <c r="CC370" i="2"/>
  <c r="CB370" i="2"/>
  <c r="CA370" i="2"/>
  <c r="BZ370" i="2"/>
  <c r="BY370" i="2"/>
  <c r="BX370" i="2"/>
  <c r="BW370" i="2"/>
  <c r="CE369" i="2"/>
  <c r="CD369" i="2"/>
  <c r="CC369" i="2"/>
  <c r="CB369" i="2"/>
  <c r="CA369" i="2"/>
  <c r="BZ369" i="2"/>
  <c r="BY369" i="2"/>
  <c r="BX369" i="2"/>
  <c r="BW369" i="2"/>
  <c r="CE368" i="2"/>
  <c r="CD368" i="2"/>
  <c r="CC368" i="2"/>
  <c r="CB368" i="2"/>
  <c r="CA368" i="2"/>
  <c r="BZ368" i="2"/>
  <c r="BY368" i="2"/>
  <c r="BX368" i="2"/>
  <c r="BW368" i="2"/>
  <c r="CE367" i="2"/>
  <c r="CD367" i="2"/>
  <c r="CC367" i="2"/>
  <c r="CB367" i="2"/>
  <c r="CA367" i="2"/>
  <c r="BZ367" i="2"/>
  <c r="BY367" i="2"/>
  <c r="BX367" i="2"/>
  <c r="BW367" i="2"/>
  <c r="CE366" i="2"/>
  <c r="CD366" i="2"/>
  <c r="CC366" i="2"/>
  <c r="CB366" i="2"/>
  <c r="CA366" i="2"/>
  <c r="BZ366" i="2"/>
  <c r="BY366" i="2"/>
  <c r="BX366" i="2"/>
  <c r="BW366" i="2"/>
  <c r="CE365" i="2"/>
  <c r="CD365" i="2"/>
  <c r="CC365" i="2"/>
  <c r="CB365" i="2"/>
  <c r="CA365" i="2"/>
  <c r="BZ365" i="2"/>
  <c r="BY365" i="2"/>
  <c r="BX365" i="2"/>
  <c r="BW365" i="2"/>
  <c r="CE364" i="2"/>
  <c r="CD364" i="2"/>
  <c r="CC364" i="2"/>
  <c r="CB364" i="2"/>
  <c r="CA364" i="2"/>
  <c r="BZ364" i="2"/>
  <c r="BY364" i="2"/>
  <c r="BX364" i="2"/>
  <c r="BW364" i="2"/>
  <c r="CE363" i="2"/>
  <c r="CD363" i="2"/>
  <c r="CC363" i="2"/>
  <c r="CB363" i="2"/>
  <c r="CA363" i="2"/>
  <c r="BZ363" i="2"/>
  <c r="BY363" i="2"/>
  <c r="BX363" i="2"/>
  <c r="BW363" i="2"/>
  <c r="CE362" i="2"/>
  <c r="CD362" i="2"/>
  <c r="CC362" i="2"/>
  <c r="CB362" i="2"/>
  <c r="CA362" i="2"/>
  <c r="BZ362" i="2"/>
  <c r="BY362" i="2"/>
  <c r="BX362" i="2"/>
  <c r="BW362" i="2"/>
  <c r="CE361" i="2"/>
  <c r="CD361" i="2"/>
  <c r="CC361" i="2"/>
  <c r="CB361" i="2"/>
  <c r="CA361" i="2"/>
  <c r="BZ361" i="2"/>
  <c r="BY361" i="2"/>
  <c r="BX361" i="2"/>
  <c r="BW361" i="2"/>
  <c r="CE360" i="2"/>
  <c r="CD360" i="2"/>
  <c r="CC360" i="2"/>
  <c r="CB360" i="2"/>
  <c r="CA360" i="2"/>
  <c r="BZ360" i="2"/>
  <c r="BY360" i="2"/>
  <c r="BX360" i="2"/>
  <c r="BW360" i="2"/>
  <c r="CE359" i="2"/>
  <c r="CD359" i="2"/>
  <c r="CC359" i="2"/>
  <c r="CB359" i="2"/>
  <c r="CA359" i="2"/>
  <c r="BZ359" i="2"/>
  <c r="BY359" i="2"/>
  <c r="BX359" i="2"/>
  <c r="BW359" i="2"/>
  <c r="CE358" i="2"/>
  <c r="CD358" i="2"/>
  <c r="CC358" i="2"/>
  <c r="CB358" i="2"/>
  <c r="CA358" i="2"/>
  <c r="BZ358" i="2"/>
  <c r="BY358" i="2"/>
  <c r="BX358" i="2"/>
  <c r="BW358" i="2"/>
  <c r="CE357" i="2"/>
  <c r="CD357" i="2"/>
  <c r="CC357" i="2"/>
  <c r="CB357" i="2"/>
  <c r="CA357" i="2"/>
  <c r="BZ357" i="2"/>
  <c r="BY357" i="2"/>
  <c r="BX357" i="2"/>
  <c r="BW357" i="2"/>
  <c r="CE356" i="2"/>
  <c r="CD356" i="2"/>
  <c r="CC356" i="2"/>
  <c r="CB356" i="2"/>
  <c r="CA356" i="2"/>
  <c r="BZ356" i="2"/>
  <c r="BY356" i="2"/>
  <c r="BX356" i="2"/>
  <c r="BW356" i="2"/>
  <c r="CE355" i="2"/>
  <c r="CD355" i="2"/>
  <c r="CC355" i="2"/>
  <c r="CB355" i="2"/>
  <c r="CA355" i="2"/>
  <c r="BZ355" i="2"/>
  <c r="BY355" i="2"/>
  <c r="BX355" i="2"/>
  <c r="BW355" i="2"/>
  <c r="CE354" i="2"/>
  <c r="CD354" i="2"/>
  <c r="CC354" i="2"/>
  <c r="CB354" i="2"/>
  <c r="CA354" i="2"/>
  <c r="BZ354" i="2"/>
  <c r="BY354" i="2"/>
  <c r="BX354" i="2"/>
  <c r="BW354" i="2"/>
  <c r="CE353" i="2"/>
  <c r="CD353" i="2"/>
  <c r="CC353" i="2"/>
  <c r="CB353" i="2"/>
  <c r="CA353" i="2"/>
  <c r="BZ353" i="2"/>
  <c r="BY353" i="2"/>
  <c r="BX353" i="2"/>
  <c r="BW353" i="2"/>
  <c r="CE352" i="2"/>
  <c r="CD352" i="2"/>
  <c r="CC352" i="2"/>
  <c r="CB352" i="2"/>
  <c r="CA352" i="2"/>
  <c r="BZ352" i="2"/>
  <c r="BY352" i="2"/>
  <c r="BX352" i="2"/>
  <c r="BW352" i="2"/>
  <c r="CE351" i="2"/>
  <c r="CD351" i="2"/>
  <c r="CC351" i="2"/>
  <c r="CB351" i="2"/>
  <c r="CA351" i="2"/>
  <c r="BZ351" i="2"/>
  <c r="BY351" i="2"/>
  <c r="BX351" i="2"/>
  <c r="BW351" i="2"/>
  <c r="CE350" i="2"/>
  <c r="CD350" i="2"/>
  <c r="CC350" i="2"/>
  <c r="CB350" i="2"/>
  <c r="CA350" i="2"/>
  <c r="BZ350" i="2"/>
  <c r="BY350" i="2"/>
  <c r="BX350" i="2"/>
  <c r="BW350" i="2"/>
  <c r="CE349" i="2"/>
  <c r="CD349" i="2"/>
  <c r="CC349" i="2"/>
  <c r="CB349" i="2"/>
  <c r="CA349" i="2"/>
  <c r="BZ349" i="2"/>
  <c r="BY349" i="2"/>
  <c r="BX349" i="2"/>
  <c r="BW349" i="2"/>
  <c r="CE348" i="2"/>
  <c r="CD348" i="2"/>
  <c r="CC348" i="2"/>
  <c r="CB348" i="2"/>
  <c r="CA348" i="2"/>
  <c r="BZ348" i="2"/>
  <c r="BY348" i="2"/>
  <c r="BX348" i="2"/>
  <c r="BW348" i="2"/>
  <c r="CE347" i="2"/>
  <c r="CD347" i="2"/>
  <c r="CC347" i="2"/>
  <c r="CB347" i="2"/>
  <c r="CA347" i="2"/>
  <c r="BZ347" i="2"/>
  <c r="BY347" i="2"/>
  <c r="BX347" i="2"/>
  <c r="BW347" i="2"/>
  <c r="CE346" i="2"/>
  <c r="CD346" i="2"/>
  <c r="CC346" i="2"/>
  <c r="CB346" i="2"/>
  <c r="CA346" i="2"/>
  <c r="BZ346" i="2"/>
  <c r="BY346" i="2"/>
  <c r="BX346" i="2"/>
  <c r="BW346" i="2"/>
  <c r="CE345" i="2"/>
  <c r="CD345" i="2"/>
  <c r="CC345" i="2"/>
  <c r="CB345" i="2"/>
  <c r="CA345" i="2"/>
  <c r="BZ345" i="2"/>
  <c r="BY345" i="2"/>
  <c r="BX345" i="2"/>
  <c r="BW345" i="2"/>
  <c r="CE344" i="2"/>
  <c r="CD344" i="2"/>
  <c r="CC344" i="2"/>
  <c r="CB344" i="2"/>
  <c r="CA344" i="2"/>
  <c r="BZ344" i="2"/>
  <c r="BY344" i="2"/>
  <c r="BX344" i="2"/>
  <c r="BW344" i="2"/>
  <c r="CE343" i="2"/>
  <c r="CD343" i="2"/>
  <c r="CC343" i="2"/>
  <c r="CB343" i="2"/>
  <c r="CA343" i="2"/>
  <c r="BZ343" i="2"/>
  <c r="BY343" i="2"/>
  <c r="BX343" i="2"/>
  <c r="BW343" i="2"/>
  <c r="CE342" i="2"/>
  <c r="CD342" i="2"/>
  <c r="CC342" i="2"/>
  <c r="CB342" i="2"/>
  <c r="CA342" i="2"/>
  <c r="BZ342" i="2"/>
  <c r="BY342" i="2"/>
  <c r="BX342" i="2"/>
  <c r="BW342" i="2"/>
  <c r="CE341" i="2"/>
  <c r="CD341" i="2"/>
  <c r="CC341" i="2"/>
  <c r="CB341" i="2"/>
  <c r="CA341" i="2"/>
  <c r="BZ341" i="2"/>
  <c r="BY341" i="2"/>
  <c r="BX341" i="2"/>
  <c r="BW341" i="2"/>
  <c r="CE340" i="2"/>
  <c r="CD340" i="2"/>
  <c r="CC340" i="2"/>
  <c r="CB340" i="2"/>
  <c r="CA340" i="2"/>
  <c r="BZ340" i="2"/>
  <c r="BY340" i="2"/>
  <c r="BX340" i="2"/>
  <c r="BW340" i="2"/>
  <c r="CE339" i="2"/>
  <c r="CD339" i="2"/>
  <c r="CC339" i="2"/>
  <c r="CB339" i="2"/>
  <c r="CA339" i="2"/>
  <c r="BZ339" i="2"/>
  <c r="BY339" i="2"/>
  <c r="BX339" i="2"/>
  <c r="BW339" i="2"/>
  <c r="CE338" i="2"/>
  <c r="CD338" i="2"/>
  <c r="CC338" i="2"/>
  <c r="CB338" i="2"/>
  <c r="CA338" i="2"/>
  <c r="BZ338" i="2"/>
  <c r="BY338" i="2"/>
  <c r="BX338" i="2"/>
  <c r="BW338" i="2"/>
  <c r="CE337" i="2"/>
  <c r="CD337" i="2"/>
  <c r="CC337" i="2"/>
  <c r="CB337" i="2"/>
  <c r="CA337" i="2"/>
  <c r="BZ337" i="2"/>
  <c r="BY337" i="2"/>
  <c r="BX337" i="2"/>
  <c r="BW337" i="2"/>
  <c r="CE336" i="2"/>
  <c r="CD336" i="2"/>
  <c r="CC336" i="2"/>
  <c r="CB336" i="2"/>
  <c r="CA336" i="2"/>
  <c r="BZ336" i="2"/>
  <c r="BY336" i="2"/>
  <c r="BX336" i="2"/>
  <c r="BW336" i="2"/>
  <c r="CE335" i="2"/>
  <c r="CD335" i="2"/>
  <c r="CC335" i="2"/>
  <c r="CB335" i="2"/>
  <c r="CA335" i="2"/>
  <c r="BZ335" i="2"/>
  <c r="BY335" i="2"/>
  <c r="BX335" i="2"/>
  <c r="BW335" i="2"/>
  <c r="CE334" i="2"/>
  <c r="CD334" i="2"/>
  <c r="CC334" i="2"/>
  <c r="CB334" i="2"/>
  <c r="CA334" i="2"/>
  <c r="BZ334" i="2"/>
  <c r="BY334" i="2"/>
  <c r="BX334" i="2"/>
  <c r="BW334" i="2"/>
  <c r="CE333" i="2"/>
  <c r="CD333" i="2"/>
  <c r="CC333" i="2"/>
  <c r="CB333" i="2"/>
  <c r="CA333" i="2"/>
  <c r="BZ333" i="2"/>
  <c r="BY333" i="2"/>
  <c r="BX333" i="2"/>
  <c r="BW333" i="2"/>
  <c r="CE332" i="2"/>
  <c r="CD332" i="2"/>
  <c r="CC332" i="2"/>
  <c r="CB332" i="2"/>
  <c r="CA332" i="2"/>
  <c r="BZ332" i="2"/>
  <c r="BY332" i="2"/>
  <c r="BX332" i="2"/>
  <c r="BW332" i="2"/>
  <c r="CE331" i="2"/>
  <c r="CD331" i="2"/>
  <c r="CC331" i="2"/>
  <c r="CB331" i="2"/>
  <c r="CA331" i="2"/>
  <c r="BZ331" i="2"/>
  <c r="BY331" i="2"/>
  <c r="BX331" i="2"/>
  <c r="BW331" i="2"/>
  <c r="CE330" i="2"/>
  <c r="CD330" i="2"/>
  <c r="CC330" i="2"/>
  <c r="CB330" i="2"/>
  <c r="CA330" i="2"/>
  <c r="BZ330" i="2"/>
  <c r="BY330" i="2"/>
  <c r="BX330" i="2"/>
  <c r="BW330" i="2"/>
  <c r="CE329" i="2"/>
  <c r="CD329" i="2"/>
  <c r="CC329" i="2"/>
  <c r="CB329" i="2"/>
  <c r="CA329" i="2"/>
  <c r="BZ329" i="2"/>
  <c r="BY329" i="2"/>
  <c r="BX329" i="2"/>
  <c r="BW329" i="2"/>
  <c r="CE328" i="2"/>
  <c r="CD328" i="2"/>
  <c r="CC328" i="2"/>
  <c r="CB328" i="2"/>
  <c r="CA328" i="2"/>
  <c r="BZ328" i="2"/>
  <c r="BY328" i="2"/>
  <c r="BX328" i="2"/>
  <c r="BW328" i="2"/>
  <c r="CE327" i="2"/>
  <c r="CD327" i="2"/>
  <c r="CC327" i="2"/>
  <c r="CB327" i="2"/>
  <c r="CA327" i="2"/>
  <c r="BZ327" i="2"/>
  <c r="BY327" i="2"/>
  <c r="BX327" i="2"/>
  <c r="BW327" i="2"/>
  <c r="CE326" i="2"/>
  <c r="CD326" i="2"/>
  <c r="CC326" i="2"/>
  <c r="CB326" i="2"/>
  <c r="CA326" i="2"/>
  <c r="BZ326" i="2"/>
  <c r="BY326" i="2"/>
  <c r="BX326" i="2"/>
  <c r="BW326" i="2"/>
  <c r="CE325" i="2"/>
  <c r="CD325" i="2"/>
  <c r="CC325" i="2"/>
  <c r="CB325" i="2"/>
  <c r="CA325" i="2"/>
  <c r="BZ325" i="2"/>
  <c r="BY325" i="2"/>
  <c r="BX325" i="2"/>
  <c r="BW325" i="2"/>
  <c r="CE314" i="2"/>
  <c r="CD314" i="2"/>
  <c r="CC314" i="2"/>
  <c r="CB314" i="2"/>
  <c r="CA314" i="2"/>
  <c r="BZ314" i="2"/>
  <c r="BY314" i="2"/>
  <c r="BX314" i="2"/>
  <c r="BW314" i="2"/>
  <c r="CE313" i="2"/>
  <c r="CD313" i="2"/>
  <c r="CC313" i="2"/>
  <c r="CB313" i="2"/>
  <c r="CA313" i="2"/>
  <c r="BZ313" i="2"/>
  <c r="BY313" i="2"/>
  <c r="BX313" i="2"/>
  <c r="BW313" i="2"/>
  <c r="CE312" i="2"/>
  <c r="CD312" i="2"/>
  <c r="CC312" i="2"/>
  <c r="CB312" i="2"/>
  <c r="CA312" i="2"/>
  <c r="BZ312" i="2"/>
  <c r="BY312" i="2"/>
  <c r="BX312" i="2"/>
  <c r="BW312" i="2"/>
  <c r="CE311" i="2"/>
  <c r="CD311" i="2"/>
  <c r="CC311" i="2"/>
  <c r="CB311" i="2"/>
  <c r="CA311" i="2"/>
  <c r="BZ311" i="2"/>
  <c r="BY311" i="2"/>
  <c r="BX311" i="2"/>
  <c r="BW311" i="2"/>
  <c r="CE310" i="2"/>
  <c r="CD310" i="2"/>
  <c r="CC310" i="2"/>
  <c r="CB310" i="2"/>
  <c r="CA310" i="2"/>
  <c r="BZ310" i="2"/>
  <c r="BY310" i="2"/>
  <c r="BX310" i="2"/>
  <c r="BW310" i="2"/>
  <c r="CE309" i="2"/>
  <c r="CD309" i="2"/>
  <c r="CC309" i="2"/>
  <c r="CB309" i="2"/>
  <c r="CA309" i="2"/>
  <c r="BZ309" i="2"/>
  <c r="BY309" i="2"/>
  <c r="BX309" i="2"/>
  <c r="BW309" i="2"/>
  <c r="CE308" i="2"/>
  <c r="CD308" i="2"/>
  <c r="CC308" i="2"/>
  <c r="CB308" i="2"/>
  <c r="CA308" i="2"/>
  <c r="BZ308" i="2"/>
  <c r="BY308" i="2"/>
  <c r="BX308" i="2"/>
  <c r="BW308" i="2"/>
  <c r="CE307" i="2"/>
  <c r="CD307" i="2"/>
  <c r="CC307" i="2"/>
  <c r="CB307" i="2"/>
  <c r="CA307" i="2"/>
  <c r="BZ307" i="2"/>
  <c r="BY307" i="2"/>
  <c r="BX307" i="2"/>
  <c r="BW307" i="2"/>
  <c r="CE306" i="2"/>
  <c r="CD306" i="2"/>
  <c r="CC306" i="2"/>
  <c r="CB306" i="2"/>
  <c r="CA306" i="2"/>
  <c r="BZ306" i="2"/>
  <c r="BY306" i="2"/>
  <c r="BX306" i="2"/>
  <c r="BW306" i="2"/>
  <c r="CE305" i="2"/>
  <c r="CD305" i="2"/>
  <c r="CC305" i="2"/>
  <c r="CB305" i="2"/>
  <c r="CA305" i="2"/>
  <c r="BZ305" i="2"/>
  <c r="BY305" i="2"/>
  <c r="BX305" i="2"/>
  <c r="BW305" i="2"/>
  <c r="CE304" i="2"/>
  <c r="CD304" i="2"/>
  <c r="CC304" i="2"/>
  <c r="CB304" i="2"/>
  <c r="CA304" i="2"/>
  <c r="BZ304" i="2"/>
  <c r="BY304" i="2"/>
  <c r="BX304" i="2"/>
  <c r="BW304" i="2"/>
  <c r="CE303" i="2"/>
  <c r="CD303" i="2"/>
  <c r="CC303" i="2"/>
  <c r="CB303" i="2"/>
  <c r="CA303" i="2"/>
  <c r="BZ303" i="2"/>
  <c r="BY303" i="2"/>
  <c r="BX303" i="2"/>
  <c r="BW303" i="2"/>
  <c r="CE302" i="2"/>
  <c r="CD302" i="2"/>
  <c r="CC302" i="2"/>
  <c r="CB302" i="2"/>
  <c r="CA302" i="2"/>
  <c r="BZ302" i="2"/>
  <c r="BY302" i="2"/>
  <c r="BX302" i="2"/>
  <c r="BW302" i="2"/>
  <c r="CE301" i="2"/>
  <c r="CD301" i="2"/>
  <c r="CC301" i="2"/>
  <c r="CB301" i="2"/>
  <c r="CA301" i="2"/>
  <c r="BZ301" i="2"/>
  <c r="BY301" i="2"/>
  <c r="BX301" i="2"/>
  <c r="BW301" i="2"/>
  <c r="CE300" i="2"/>
  <c r="CD300" i="2"/>
  <c r="CC300" i="2"/>
  <c r="CB300" i="2"/>
  <c r="CA300" i="2"/>
  <c r="BZ300" i="2"/>
  <c r="BY300" i="2"/>
  <c r="BX300" i="2"/>
  <c r="BW300" i="2"/>
  <c r="CE299" i="2"/>
  <c r="CD299" i="2"/>
  <c r="CC299" i="2"/>
  <c r="CB299" i="2"/>
  <c r="CA299" i="2"/>
  <c r="BZ299" i="2"/>
  <c r="BY299" i="2"/>
  <c r="BX299" i="2"/>
  <c r="BW299" i="2"/>
  <c r="CE298" i="2"/>
  <c r="CD298" i="2"/>
  <c r="CC298" i="2"/>
  <c r="CB298" i="2"/>
  <c r="CA298" i="2"/>
  <c r="BZ298" i="2"/>
  <c r="BY298" i="2"/>
  <c r="BX298" i="2"/>
  <c r="BW298" i="2"/>
  <c r="CE297" i="2"/>
  <c r="CD297" i="2"/>
  <c r="CC297" i="2"/>
  <c r="CB297" i="2"/>
  <c r="CA297" i="2"/>
  <c r="BZ297" i="2"/>
  <c r="BY297" i="2"/>
  <c r="BX297" i="2"/>
  <c r="BW297" i="2"/>
  <c r="CE296" i="2"/>
  <c r="CD296" i="2"/>
  <c r="CC296" i="2"/>
  <c r="CB296" i="2"/>
  <c r="CA296" i="2"/>
  <c r="BZ296" i="2"/>
  <c r="BY296" i="2"/>
  <c r="BX296" i="2"/>
  <c r="BW296" i="2"/>
  <c r="CE295" i="2"/>
  <c r="CD295" i="2"/>
  <c r="CC295" i="2"/>
  <c r="CB295" i="2"/>
  <c r="CA295" i="2"/>
  <c r="BZ295" i="2"/>
  <c r="BY295" i="2"/>
  <c r="BX295" i="2"/>
  <c r="BW295" i="2"/>
  <c r="CE294" i="2"/>
  <c r="CD294" i="2"/>
  <c r="CC294" i="2"/>
  <c r="CB294" i="2"/>
  <c r="CA294" i="2"/>
  <c r="BZ294" i="2"/>
  <c r="BY294" i="2"/>
  <c r="BX294" i="2"/>
  <c r="BW294" i="2"/>
  <c r="CE293" i="2"/>
  <c r="CD293" i="2"/>
  <c r="CC293" i="2"/>
  <c r="CB293" i="2"/>
  <c r="CA293" i="2"/>
  <c r="BZ293" i="2"/>
  <c r="BY293" i="2"/>
  <c r="BX293" i="2"/>
  <c r="BW293" i="2"/>
  <c r="CE292" i="2"/>
  <c r="CD292" i="2"/>
  <c r="CC292" i="2"/>
  <c r="CB292" i="2"/>
  <c r="CA292" i="2"/>
  <c r="BZ292" i="2"/>
  <c r="BY292" i="2"/>
  <c r="BX292" i="2"/>
  <c r="BW292" i="2"/>
  <c r="CE291" i="2"/>
  <c r="CD291" i="2"/>
  <c r="CC291" i="2"/>
  <c r="CB291" i="2"/>
  <c r="CA291" i="2"/>
  <c r="BZ291" i="2"/>
  <c r="BY291" i="2"/>
  <c r="BX291" i="2"/>
  <c r="BW291" i="2"/>
  <c r="CE290" i="2"/>
  <c r="CD290" i="2"/>
  <c r="CC290" i="2"/>
  <c r="CB290" i="2"/>
  <c r="CA290" i="2"/>
  <c r="BZ290" i="2"/>
  <c r="BY290" i="2"/>
  <c r="BX290" i="2"/>
  <c r="BW290" i="2"/>
  <c r="CE289" i="2"/>
  <c r="CD289" i="2"/>
  <c r="CC289" i="2"/>
  <c r="CB289" i="2"/>
  <c r="CA289" i="2"/>
  <c r="BZ289" i="2"/>
  <c r="BY289" i="2"/>
  <c r="BX289" i="2"/>
  <c r="BW289" i="2"/>
  <c r="CE288" i="2"/>
  <c r="CD288" i="2"/>
  <c r="CC288" i="2"/>
  <c r="CB288" i="2"/>
  <c r="CA288" i="2"/>
  <c r="BZ288" i="2"/>
  <c r="BY288" i="2"/>
  <c r="BX288" i="2"/>
  <c r="BW288" i="2"/>
  <c r="CE287" i="2"/>
  <c r="CD287" i="2"/>
  <c r="CC287" i="2"/>
  <c r="CB287" i="2"/>
  <c r="CA287" i="2"/>
  <c r="BZ287" i="2"/>
  <c r="BY287" i="2"/>
  <c r="BX287" i="2"/>
  <c r="BW287" i="2"/>
  <c r="CE286" i="2"/>
  <c r="CD286" i="2"/>
  <c r="CC286" i="2"/>
  <c r="CB286" i="2"/>
  <c r="CA286" i="2"/>
  <c r="BZ286" i="2"/>
  <c r="BY286" i="2"/>
  <c r="BX286" i="2"/>
  <c r="BW286" i="2"/>
  <c r="CE285" i="2"/>
  <c r="CD285" i="2"/>
  <c r="CC285" i="2"/>
  <c r="CB285" i="2"/>
  <c r="CA285" i="2"/>
  <c r="BZ285" i="2"/>
  <c r="BY285" i="2"/>
  <c r="BX285" i="2"/>
  <c r="BW285" i="2"/>
  <c r="CE284" i="2"/>
  <c r="CD284" i="2"/>
  <c r="CC284" i="2"/>
  <c r="CB284" i="2"/>
  <c r="CA284" i="2"/>
  <c r="BZ284" i="2"/>
  <c r="BY284" i="2"/>
  <c r="BX284" i="2"/>
  <c r="BW284" i="2"/>
  <c r="CE283" i="2"/>
  <c r="CD283" i="2"/>
  <c r="CC283" i="2"/>
  <c r="CB283" i="2"/>
  <c r="CA283" i="2"/>
  <c r="BZ283" i="2"/>
  <c r="BY283" i="2"/>
  <c r="BX283" i="2"/>
  <c r="BW283" i="2"/>
  <c r="CE282" i="2"/>
  <c r="CD282" i="2"/>
  <c r="CC282" i="2"/>
  <c r="CB282" i="2"/>
  <c r="CA282" i="2"/>
  <c r="BZ282" i="2"/>
  <c r="BY282" i="2"/>
  <c r="BX282" i="2"/>
  <c r="BW282" i="2"/>
  <c r="CE281" i="2"/>
  <c r="CD281" i="2"/>
  <c r="CC281" i="2"/>
  <c r="CB281" i="2"/>
  <c r="CA281" i="2"/>
  <c r="BZ281" i="2"/>
  <c r="BY281" i="2"/>
  <c r="BX281" i="2"/>
  <c r="BW281" i="2"/>
  <c r="CE280" i="2"/>
  <c r="CD280" i="2"/>
  <c r="CC280" i="2"/>
  <c r="CB280" i="2"/>
  <c r="CA280" i="2"/>
  <c r="BZ280" i="2"/>
  <c r="BY280" i="2"/>
  <c r="BX280" i="2"/>
  <c r="BW280" i="2"/>
  <c r="CE279" i="2"/>
  <c r="CD279" i="2"/>
  <c r="CC279" i="2"/>
  <c r="CB279" i="2"/>
  <c r="CA279" i="2"/>
  <c r="BZ279" i="2"/>
  <c r="BY279" i="2"/>
  <c r="BX279" i="2"/>
  <c r="BW279" i="2"/>
  <c r="CE278" i="2"/>
  <c r="CD278" i="2"/>
  <c r="CC278" i="2"/>
  <c r="CB278" i="2"/>
  <c r="CA278" i="2"/>
  <c r="BZ278" i="2"/>
  <c r="BY278" i="2"/>
  <c r="BX278" i="2"/>
  <c r="BW278" i="2"/>
  <c r="CE277" i="2"/>
  <c r="CD277" i="2"/>
  <c r="CC277" i="2"/>
  <c r="CB277" i="2"/>
  <c r="CA277" i="2"/>
  <c r="BZ277" i="2"/>
  <c r="BY277" i="2"/>
  <c r="BX277" i="2"/>
  <c r="BW277" i="2"/>
  <c r="CE276" i="2"/>
  <c r="CD276" i="2"/>
  <c r="CC276" i="2"/>
  <c r="CB276" i="2"/>
  <c r="CA276" i="2"/>
  <c r="BZ276" i="2"/>
  <c r="BY276" i="2"/>
  <c r="BX276" i="2"/>
  <c r="BW276" i="2"/>
  <c r="CE275" i="2"/>
  <c r="CD275" i="2"/>
  <c r="CC275" i="2"/>
  <c r="CB275" i="2"/>
  <c r="CA275" i="2"/>
  <c r="BZ275" i="2"/>
  <c r="BY275" i="2"/>
  <c r="BX275" i="2"/>
  <c r="BW275" i="2"/>
  <c r="CE274" i="2"/>
  <c r="CD274" i="2"/>
  <c r="CC274" i="2"/>
  <c r="CB274" i="2"/>
  <c r="CA274" i="2"/>
  <c r="BZ274" i="2"/>
  <c r="BY274" i="2"/>
  <c r="BX274" i="2"/>
  <c r="BW274" i="2"/>
  <c r="CE273" i="2"/>
  <c r="CD273" i="2"/>
  <c r="CC273" i="2"/>
  <c r="CB273" i="2"/>
  <c r="CA273" i="2"/>
  <c r="BZ273" i="2"/>
  <c r="BY273" i="2"/>
  <c r="BX273" i="2"/>
  <c r="BW273" i="2"/>
  <c r="CE272" i="2"/>
  <c r="CD272" i="2"/>
  <c r="CC272" i="2"/>
  <c r="CB272" i="2"/>
  <c r="CA272" i="2"/>
  <c r="BZ272" i="2"/>
  <c r="BY272" i="2"/>
  <c r="BX272" i="2"/>
  <c r="BW272" i="2"/>
  <c r="CE271" i="2"/>
  <c r="CD271" i="2"/>
  <c r="CC271" i="2"/>
  <c r="CB271" i="2"/>
  <c r="CA271" i="2"/>
  <c r="BZ271" i="2"/>
  <c r="BY271" i="2"/>
  <c r="BX271" i="2"/>
  <c r="BW271" i="2"/>
  <c r="CE270" i="2"/>
  <c r="CD270" i="2"/>
  <c r="CC270" i="2"/>
  <c r="CB270" i="2"/>
  <c r="CA270" i="2"/>
  <c r="BZ270" i="2"/>
  <c r="BY270" i="2"/>
  <c r="BX270" i="2"/>
  <c r="BW270" i="2"/>
  <c r="CE269" i="2"/>
  <c r="CD269" i="2"/>
  <c r="CC269" i="2"/>
  <c r="CB269" i="2"/>
  <c r="CA269" i="2"/>
  <c r="BZ269" i="2"/>
  <c r="BY269" i="2"/>
  <c r="BX269" i="2"/>
  <c r="BW269" i="2"/>
  <c r="CE268" i="2"/>
  <c r="CD268" i="2"/>
  <c r="CC268" i="2"/>
  <c r="CB268" i="2"/>
  <c r="CA268" i="2"/>
  <c r="BZ268" i="2"/>
  <c r="BY268" i="2"/>
  <c r="BX268" i="2"/>
  <c r="BW268" i="2"/>
  <c r="CE267" i="2"/>
  <c r="CD267" i="2"/>
  <c r="CC267" i="2"/>
  <c r="CB267" i="2"/>
  <c r="CA267" i="2"/>
  <c r="BZ267" i="2"/>
  <c r="BY267" i="2"/>
  <c r="BX267" i="2"/>
  <c r="BW267" i="2"/>
  <c r="CE266" i="2"/>
  <c r="CD266" i="2"/>
  <c r="CC266" i="2"/>
  <c r="CB266" i="2"/>
  <c r="CA266" i="2"/>
  <c r="BZ266" i="2"/>
  <c r="BY266" i="2"/>
  <c r="BX266" i="2"/>
  <c r="BW266" i="2"/>
  <c r="CE265" i="2"/>
  <c r="CD265" i="2"/>
  <c r="CC265" i="2"/>
  <c r="CB265" i="2"/>
  <c r="CA265" i="2"/>
  <c r="BZ265" i="2"/>
  <c r="BY265" i="2"/>
  <c r="BX265" i="2"/>
  <c r="BW265" i="2"/>
  <c r="CE264" i="2"/>
  <c r="CD264" i="2"/>
  <c r="CC264" i="2"/>
  <c r="CB264" i="2"/>
  <c r="CA264" i="2"/>
  <c r="BZ264" i="2"/>
  <c r="BY264" i="2"/>
  <c r="BX264" i="2"/>
  <c r="BW264" i="2"/>
  <c r="CE263" i="2"/>
  <c r="CD263" i="2"/>
  <c r="CC263" i="2"/>
  <c r="CB263" i="2"/>
  <c r="CA263" i="2"/>
  <c r="BZ263" i="2"/>
  <c r="BY263" i="2"/>
  <c r="BX263" i="2"/>
  <c r="BW263" i="2"/>
  <c r="CE252" i="2"/>
  <c r="CD252" i="2"/>
  <c r="CC252" i="2"/>
  <c r="CB252" i="2"/>
  <c r="CA252" i="2"/>
  <c r="BZ252" i="2"/>
  <c r="BY252" i="2"/>
  <c r="BX252" i="2"/>
  <c r="BW252" i="2"/>
  <c r="CE251" i="2"/>
  <c r="CD251" i="2"/>
  <c r="CC251" i="2"/>
  <c r="CB251" i="2"/>
  <c r="CA251" i="2"/>
  <c r="BZ251" i="2"/>
  <c r="BY251" i="2"/>
  <c r="BX251" i="2"/>
  <c r="BW251" i="2"/>
  <c r="CE250" i="2"/>
  <c r="CD250" i="2"/>
  <c r="CC250" i="2"/>
  <c r="CB250" i="2"/>
  <c r="CA250" i="2"/>
  <c r="BZ250" i="2"/>
  <c r="BY250" i="2"/>
  <c r="BX250" i="2"/>
  <c r="BW250" i="2"/>
  <c r="CE249" i="2"/>
  <c r="CD249" i="2"/>
  <c r="CC249" i="2"/>
  <c r="CB249" i="2"/>
  <c r="CA249" i="2"/>
  <c r="BZ249" i="2"/>
  <c r="BY249" i="2"/>
  <c r="BX249" i="2"/>
  <c r="BW249" i="2"/>
  <c r="CE248" i="2"/>
  <c r="CD248" i="2"/>
  <c r="CC248" i="2"/>
  <c r="CB248" i="2"/>
  <c r="CA248" i="2"/>
  <c r="BZ248" i="2"/>
  <c r="BY248" i="2"/>
  <c r="BX248" i="2"/>
  <c r="BW248" i="2"/>
  <c r="CE247" i="2"/>
  <c r="CD247" i="2"/>
  <c r="CC247" i="2"/>
  <c r="CB247" i="2"/>
  <c r="CA247" i="2"/>
  <c r="BZ247" i="2"/>
  <c r="BY247" i="2"/>
  <c r="BX247" i="2"/>
  <c r="BW247" i="2"/>
  <c r="CE246" i="2"/>
  <c r="CD246" i="2"/>
  <c r="CC246" i="2"/>
  <c r="CB246" i="2"/>
  <c r="CA246" i="2"/>
  <c r="BZ246" i="2"/>
  <c r="BY246" i="2"/>
  <c r="BX246" i="2"/>
  <c r="BW246" i="2"/>
  <c r="CE245" i="2"/>
  <c r="CD245" i="2"/>
  <c r="CC245" i="2"/>
  <c r="CB245" i="2"/>
  <c r="CA245" i="2"/>
  <c r="BZ245" i="2"/>
  <c r="BY245" i="2"/>
  <c r="BX245" i="2"/>
  <c r="BW245" i="2"/>
  <c r="CE244" i="2"/>
  <c r="CD244" i="2"/>
  <c r="CC244" i="2"/>
  <c r="CB244" i="2"/>
  <c r="CA244" i="2"/>
  <c r="BZ244" i="2"/>
  <c r="BY244" i="2"/>
  <c r="BX244" i="2"/>
  <c r="BW244" i="2"/>
  <c r="CE243" i="2"/>
  <c r="CD243" i="2"/>
  <c r="CC243" i="2"/>
  <c r="CB243" i="2"/>
  <c r="CA243" i="2"/>
  <c r="BZ243" i="2"/>
  <c r="BY243" i="2"/>
  <c r="BX243" i="2"/>
  <c r="BW243" i="2"/>
  <c r="CE242" i="2"/>
  <c r="CD242" i="2"/>
  <c r="CC242" i="2"/>
  <c r="CB242" i="2"/>
  <c r="CA242" i="2"/>
  <c r="BZ242" i="2"/>
  <c r="BY242" i="2"/>
  <c r="BX242" i="2"/>
  <c r="BW242" i="2"/>
  <c r="CE241" i="2"/>
  <c r="CD241" i="2"/>
  <c r="CC241" i="2"/>
  <c r="CB241" i="2"/>
  <c r="CA241" i="2"/>
  <c r="BZ241" i="2"/>
  <c r="BY241" i="2"/>
  <c r="BX241" i="2"/>
  <c r="BW241" i="2"/>
  <c r="CE240" i="2"/>
  <c r="CD240" i="2"/>
  <c r="CC240" i="2"/>
  <c r="CB240" i="2"/>
  <c r="CA240" i="2"/>
  <c r="BZ240" i="2"/>
  <c r="BY240" i="2"/>
  <c r="BX240" i="2"/>
  <c r="BW240" i="2"/>
  <c r="CE239" i="2"/>
  <c r="CD239" i="2"/>
  <c r="CC239" i="2"/>
  <c r="CB239" i="2"/>
  <c r="CA239" i="2"/>
  <c r="BZ239" i="2"/>
  <c r="BY239" i="2"/>
  <c r="BX239" i="2"/>
  <c r="BW239" i="2"/>
  <c r="CE238" i="2"/>
  <c r="CD238" i="2"/>
  <c r="CC238" i="2"/>
  <c r="CB238" i="2"/>
  <c r="CA238" i="2"/>
  <c r="BZ238" i="2"/>
  <c r="BY238" i="2"/>
  <c r="BX238" i="2"/>
  <c r="BW238" i="2"/>
  <c r="CE237" i="2"/>
  <c r="CD237" i="2"/>
  <c r="CC237" i="2"/>
  <c r="CB237" i="2"/>
  <c r="CA237" i="2"/>
  <c r="BZ237" i="2"/>
  <c r="BY237" i="2"/>
  <c r="BX237" i="2"/>
  <c r="BW237" i="2"/>
  <c r="CE236" i="2"/>
  <c r="CD236" i="2"/>
  <c r="CC236" i="2"/>
  <c r="CB236" i="2"/>
  <c r="CA236" i="2"/>
  <c r="BZ236" i="2"/>
  <c r="BY236" i="2"/>
  <c r="BX236" i="2"/>
  <c r="BW236" i="2"/>
  <c r="CE235" i="2"/>
  <c r="CD235" i="2"/>
  <c r="CC235" i="2"/>
  <c r="CB235" i="2"/>
  <c r="CA235" i="2"/>
  <c r="BZ235" i="2"/>
  <c r="BY235" i="2"/>
  <c r="BX235" i="2"/>
  <c r="BW235" i="2"/>
  <c r="CE234" i="2"/>
  <c r="CD234" i="2"/>
  <c r="CC234" i="2"/>
  <c r="CB234" i="2"/>
  <c r="CA234" i="2"/>
  <c r="BZ234" i="2"/>
  <c r="BY234" i="2"/>
  <c r="BX234" i="2"/>
  <c r="BW234" i="2"/>
  <c r="CE233" i="2"/>
  <c r="CD233" i="2"/>
  <c r="CC233" i="2"/>
  <c r="CB233" i="2"/>
  <c r="CA233" i="2"/>
  <c r="BZ233" i="2"/>
  <c r="BY233" i="2"/>
  <c r="BX233" i="2"/>
  <c r="BW233" i="2"/>
  <c r="CE232" i="2"/>
  <c r="CD232" i="2"/>
  <c r="CC232" i="2"/>
  <c r="CB232" i="2"/>
  <c r="CA232" i="2"/>
  <c r="BZ232" i="2"/>
  <c r="BY232" i="2"/>
  <c r="BX232" i="2"/>
  <c r="BW232" i="2"/>
  <c r="CE231" i="2"/>
  <c r="CD231" i="2"/>
  <c r="CC231" i="2"/>
  <c r="CB231" i="2"/>
  <c r="CA231" i="2"/>
  <c r="BZ231" i="2"/>
  <c r="BY231" i="2"/>
  <c r="BX231" i="2"/>
  <c r="BW231" i="2"/>
  <c r="CE230" i="2"/>
  <c r="CD230" i="2"/>
  <c r="CC230" i="2"/>
  <c r="CB230" i="2"/>
  <c r="CA230" i="2"/>
  <c r="BZ230" i="2"/>
  <c r="BY230" i="2"/>
  <c r="BX230" i="2"/>
  <c r="BW230" i="2"/>
  <c r="CE229" i="2"/>
  <c r="CD229" i="2"/>
  <c r="CC229" i="2"/>
  <c r="CB229" i="2"/>
  <c r="CA229" i="2"/>
  <c r="BZ229" i="2"/>
  <c r="BY229" i="2"/>
  <c r="BX229" i="2"/>
  <c r="BW229" i="2"/>
  <c r="CE228" i="2"/>
  <c r="CD228" i="2"/>
  <c r="CC228" i="2"/>
  <c r="CB228" i="2"/>
  <c r="CA228" i="2"/>
  <c r="BZ228" i="2"/>
  <c r="BY228" i="2"/>
  <c r="BX228" i="2"/>
  <c r="BW228" i="2"/>
  <c r="CE227" i="2"/>
  <c r="CD227" i="2"/>
  <c r="CC227" i="2"/>
  <c r="CB227" i="2"/>
  <c r="CA227" i="2"/>
  <c r="BZ227" i="2"/>
  <c r="BY227" i="2"/>
  <c r="BX227" i="2"/>
  <c r="BW227" i="2"/>
  <c r="CE226" i="2"/>
  <c r="CD226" i="2"/>
  <c r="CC226" i="2"/>
  <c r="CB226" i="2"/>
  <c r="CA226" i="2"/>
  <c r="BZ226" i="2"/>
  <c r="BY226" i="2"/>
  <c r="BX226" i="2"/>
  <c r="BW226" i="2"/>
  <c r="CE225" i="2"/>
  <c r="CD225" i="2"/>
  <c r="CC225" i="2"/>
  <c r="CB225" i="2"/>
  <c r="CA225" i="2"/>
  <c r="BZ225" i="2"/>
  <c r="BY225" i="2"/>
  <c r="BX225" i="2"/>
  <c r="BW225" i="2"/>
  <c r="CE224" i="2"/>
  <c r="CD224" i="2"/>
  <c r="CC224" i="2"/>
  <c r="CB224" i="2"/>
  <c r="CA224" i="2"/>
  <c r="BZ224" i="2"/>
  <c r="BY224" i="2"/>
  <c r="BX224" i="2"/>
  <c r="BW224" i="2"/>
  <c r="CE223" i="2"/>
  <c r="CD223" i="2"/>
  <c r="CC223" i="2"/>
  <c r="CB223" i="2"/>
  <c r="CA223" i="2"/>
  <c r="BZ223" i="2"/>
  <c r="BY223" i="2"/>
  <c r="BX223" i="2"/>
  <c r="BW223" i="2"/>
  <c r="CE222" i="2"/>
  <c r="CD222" i="2"/>
  <c r="CC222" i="2"/>
  <c r="CB222" i="2"/>
  <c r="CA222" i="2"/>
  <c r="BZ222" i="2"/>
  <c r="BY222" i="2"/>
  <c r="BX222" i="2"/>
  <c r="BW222" i="2"/>
  <c r="CE221" i="2"/>
  <c r="CD221" i="2"/>
  <c r="CC221" i="2"/>
  <c r="CB221" i="2"/>
  <c r="CA221" i="2"/>
  <c r="BZ221" i="2"/>
  <c r="BY221" i="2"/>
  <c r="BX221" i="2"/>
  <c r="BW221" i="2"/>
  <c r="CE220" i="2"/>
  <c r="CD220" i="2"/>
  <c r="CC220" i="2"/>
  <c r="CB220" i="2"/>
  <c r="CA220" i="2"/>
  <c r="BZ220" i="2"/>
  <c r="BY220" i="2"/>
  <c r="BX220" i="2"/>
  <c r="BW220" i="2"/>
  <c r="CE219" i="2"/>
  <c r="CD219" i="2"/>
  <c r="CC219" i="2"/>
  <c r="CB219" i="2"/>
  <c r="CA219" i="2"/>
  <c r="BZ219" i="2"/>
  <c r="BY219" i="2"/>
  <c r="BX219" i="2"/>
  <c r="BW219" i="2"/>
  <c r="CE218" i="2"/>
  <c r="CD218" i="2"/>
  <c r="CC218" i="2"/>
  <c r="CB218" i="2"/>
  <c r="CA218" i="2"/>
  <c r="BZ218" i="2"/>
  <c r="BY218" i="2"/>
  <c r="BX218" i="2"/>
  <c r="BW218" i="2"/>
  <c r="CE217" i="2"/>
  <c r="CD217" i="2"/>
  <c r="CC217" i="2"/>
  <c r="CB217" i="2"/>
  <c r="CA217" i="2"/>
  <c r="BZ217" i="2"/>
  <c r="BY217" i="2"/>
  <c r="BX217" i="2"/>
  <c r="BW217" i="2"/>
  <c r="CE216" i="2"/>
  <c r="CD216" i="2"/>
  <c r="CC216" i="2"/>
  <c r="CB216" i="2"/>
  <c r="CA216" i="2"/>
  <c r="BZ216" i="2"/>
  <c r="BY216" i="2"/>
  <c r="BX216" i="2"/>
  <c r="BW216" i="2"/>
  <c r="CE215" i="2"/>
  <c r="CD215" i="2"/>
  <c r="CC215" i="2"/>
  <c r="CB215" i="2"/>
  <c r="CA215" i="2"/>
  <c r="BZ215" i="2"/>
  <c r="BY215" i="2"/>
  <c r="BX215" i="2"/>
  <c r="BW215" i="2"/>
  <c r="CE214" i="2"/>
  <c r="CD214" i="2"/>
  <c r="CC214" i="2"/>
  <c r="CB214" i="2"/>
  <c r="CA214" i="2"/>
  <c r="BZ214" i="2"/>
  <c r="BY214" i="2"/>
  <c r="BX214" i="2"/>
  <c r="BW214" i="2"/>
  <c r="CE213" i="2"/>
  <c r="CD213" i="2"/>
  <c r="CC213" i="2"/>
  <c r="CB213" i="2"/>
  <c r="CA213" i="2"/>
  <c r="BZ213" i="2"/>
  <c r="BY213" i="2"/>
  <c r="BX213" i="2"/>
  <c r="BW213" i="2"/>
  <c r="CE212" i="2"/>
  <c r="CD212" i="2"/>
  <c r="CC212" i="2"/>
  <c r="CB212" i="2"/>
  <c r="CA212" i="2"/>
  <c r="BZ212" i="2"/>
  <c r="BY212" i="2"/>
  <c r="BX212" i="2"/>
  <c r="BW212" i="2"/>
  <c r="CE211" i="2"/>
  <c r="CD211" i="2"/>
  <c r="CC211" i="2"/>
  <c r="CB211" i="2"/>
  <c r="CA211" i="2"/>
  <c r="BZ211" i="2"/>
  <c r="BY211" i="2"/>
  <c r="BX211" i="2"/>
  <c r="BW211" i="2"/>
  <c r="CE210" i="2"/>
  <c r="CD210" i="2"/>
  <c r="CC210" i="2"/>
  <c r="CB210" i="2"/>
  <c r="CA210" i="2"/>
  <c r="BZ210" i="2"/>
  <c r="BY210" i="2"/>
  <c r="BX210" i="2"/>
  <c r="BW210" i="2"/>
  <c r="CE209" i="2"/>
  <c r="CD209" i="2"/>
  <c r="CC209" i="2"/>
  <c r="CB209" i="2"/>
  <c r="CA209" i="2"/>
  <c r="BZ209" i="2"/>
  <c r="BY209" i="2"/>
  <c r="BX209" i="2"/>
  <c r="BW209" i="2"/>
  <c r="CE208" i="2"/>
  <c r="CD208" i="2"/>
  <c r="CC208" i="2"/>
  <c r="CB208" i="2"/>
  <c r="CA208" i="2"/>
  <c r="BZ208" i="2"/>
  <c r="BY208" i="2"/>
  <c r="BX208" i="2"/>
  <c r="BW208" i="2"/>
  <c r="CE207" i="2"/>
  <c r="CD207" i="2"/>
  <c r="CC207" i="2"/>
  <c r="CB207" i="2"/>
  <c r="CA207" i="2"/>
  <c r="BZ207" i="2"/>
  <c r="BY207" i="2"/>
  <c r="BX207" i="2"/>
  <c r="BW207" i="2"/>
  <c r="CE206" i="2"/>
  <c r="CD206" i="2"/>
  <c r="CC206" i="2"/>
  <c r="CB206" i="2"/>
  <c r="CA206" i="2"/>
  <c r="BZ206" i="2"/>
  <c r="BY206" i="2"/>
  <c r="BX206" i="2"/>
  <c r="BW206" i="2"/>
  <c r="CE205" i="2"/>
  <c r="CD205" i="2"/>
  <c r="CC205" i="2"/>
  <c r="CB205" i="2"/>
  <c r="CA205" i="2"/>
  <c r="BZ205" i="2"/>
  <c r="BY205" i="2"/>
  <c r="BX205" i="2"/>
  <c r="BW205" i="2"/>
  <c r="CE204" i="2"/>
  <c r="CD204" i="2"/>
  <c r="CC204" i="2"/>
  <c r="CB204" i="2"/>
  <c r="CA204" i="2"/>
  <c r="BZ204" i="2"/>
  <c r="BY204" i="2"/>
  <c r="BX204" i="2"/>
  <c r="BW204" i="2"/>
  <c r="CE203" i="2"/>
  <c r="CD203" i="2"/>
  <c r="CC203" i="2"/>
  <c r="CB203" i="2"/>
  <c r="CA203" i="2"/>
  <c r="BZ203" i="2"/>
  <c r="BY203" i="2"/>
  <c r="BX203" i="2"/>
  <c r="BW203" i="2"/>
  <c r="CE202" i="2"/>
  <c r="CD202" i="2"/>
  <c r="CC202" i="2"/>
  <c r="CB202" i="2"/>
  <c r="CA202" i="2"/>
  <c r="BZ202" i="2"/>
  <c r="BY202" i="2"/>
  <c r="BX202" i="2"/>
  <c r="BW202" i="2"/>
  <c r="CE201" i="2"/>
  <c r="CD201" i="2"/>
  <c r="CC201" i="2"/>
  <c r="CB201" i="2"/>
  <c r="CA201" i="2"/>
  <c r="BZ201" i="2"/>
  <c r="BY201" i="2"/>
  <c r="BX201" i="2"/>
  <c r="BW201" i="2"/>
  <c r="CE190" i="2"/>
  <c r="CD190" i="2"/>
  <c r="CC190" i="2"/>
  <c r="CB190" i="2"/>
  <c r="CA190" i="2"/>
  <c r="BZ190" i="2"/>
  <c r="BY190" i="2"/>
  <c r="BX190" i="2"/>
  <c r="BW190" i="2"/>
  <c r="CE189" i="2"/>
  <c r="CD189" i="2"/>
  <c r="CC189" i="2"/>
  <c r="CB189" i="2"/>
  <c r="CA189" i="2"/>
  <c r="BZ189" i="2"/>
  <c r="BY189" i="2"/>
  <c r="BX189" i="2"/>
  <c r="BW189" i="2"/>
  <c r="CE188" i="2"/>
  <c r="CD188" i="2"/>
  <c r="CC188" i="2"/>
  <c r="CB188" i="2"/>
  <c r="CA188" i="2"/>
  <c r="BZ188" i="2"/>
  <c r="BY188" i="2"/>
  <c r="BX188" i="2"/>
  <c r="BW188" i="2"/>
  <c r="CE187" i="2"/>
  <c r="CD187" i="2"/>
  <c r="CC187" i="2"/>
  <c r="CB187" i="2"/>
  <c r="CA187" i="2"/>
  <c r="BZ187" i="2"/>
  <c r="BY187" i="2"/>
  <c r="BX187" i="2"/>
  <c r="BW187" i="2"/>
  <c r="CE186" i="2"/>
  <c r="CD186" i="2"/>
  <c r="CC186" i="2"/>
  <c r="CB186" i="2"/>
  <c r="CA186" i="2"/>
  <c r="BZ186" i="2"/>
  <c r="BY186" i="2"/>
  <c r="BX186" i="2"/>
  <c r="BW186" i="2"/>
  <c r="CE185" i="2"/>
  <c r="CD185" i="2"/>
  <c r="CC185" i="2"/>
  <c r="CB185" i="2"/>
  <c r="CA185" i="2"/>
  <c r="BZ185" i="2"/>
  <c r="BY185" i="2"/>
  <c r="BX185" i="2"/>
  <c r="BW185" i="2"/>
  <c r="CE184" i="2"/>
  <c r="CD184" i="2"/>
  <c r="CC184" i="2"/>
  <c r="CB184" i="2"/>
  <c r="CA184" i="2"/>
  <c r="BZ184" i="2"/>
  <c r="BY184" i="2"/>
  <c r="BX184" i="2"/>
  <c r="BW184" i="2"/>
  <c r="CE183" i="2"/>
  <c r="CD183" i="2"/>
  <c r="CC183" i="2"/>
  <c r="CB183" i="2"/>
  <c r="CA183" i="2"/>
  <c r="BZ183" i="2"/>
  <c r="BY183" i="2"/>
  <c r="BX183" i="2"/>
  <c r="BW183" i="2"/>
  <c r="CE182" i="2"/>
  <c r="CD182" i="2"/>
  <c r="CC182" i="2"/>
  <c r="CB182" i="2"/>
  <c r="CA182" i="2"/>
  <c r="BZ182" i="2"/>
  <c r="BY182" i="2"/>
  <c r="BX182" i="2"/>
  <c r="BW182" i="2"/>
  <c r="CE181" i="2"/>
  <c r="CD181" i="2"/>
  <c r="CC181" i="2"/>
  <c r="CB181" i="2"/>
  <c r="CA181" i="2"/>
  <c r="BZ181" i="2"/>
  <c r="BY181" i="2"/>
  <c r="BX181" i="2"/>
  <c r="BW181" i="2"/>
  <c r="CE180" i="2"/>
  <c r="CD180" i="2"/>
  <c r="CC180" i="2"/>
  <c r="CB180" i="2"/>
  <c r="CA180" i="2"/>
  <c r="BZ180" i="2"/>
  <c r="BY180" i="2"/>
  <c r="BX180" i="2"/>
  <c r="BW180" i="2"/>
  <c r="CE179" i="2"/>
  <c r="CD179" i="2"/>
  <c r="CC179" i="2"/>
  <c r="CB179" i="2"/>
  <c r="CA179" i="2"/>
  <c r="BZ179" i="2"/>
  <c r="BY179" i="2"/>
  <c r="BX179" i="2"/>
  <c r="BW179" i="2"/>
  <c r="CE178" i="2"/>
  <c r="CD178" i="2"/>
  <c r="CC178" i="2"/>
  <c r="CB178" i="2"/>
  <c r="CA178" i="2"/>
  <c r="BZ178" i="2"/>
  <c r="BY178" i="2"/>
  <c r="BX178" i="2"/>
  <c r="BW178" i="2"/>
  <c r="CE177" i="2"/>
  <c r="CD177" i="2"/>
  <c r="CC177" i="2"/>
  <c r="CB177" i="2"/>
  <c r="CA177" i="2"/>
  <c r="BZ177" i="2"/>
  <c r="BY177" i="2"/>
  <c r="BX177" i="2"/>
  <c r="BW177" i="2"/>
  <c r="CE176" i="2"/>
  <c r="CD176" i="2"/>
  <c r="CC176" i="2"/>
  <c r="CB176" i="2"/>
  <c r="CA176" i="2"/>
  <c r="BZ176" i="2"/>
  <c r="BY176" i="2"/>
  <c r="BX176" i="2"/>
  <c r="BW176" i="2"/>
  <c r="CE175" i="2"/>
  <c r="CD175" i="2"/>
  <c r="CC175" i="2"/>
  <c r="CB175" i="2"/>
  <c r="CA175" i="2"/>
  <c r="BZ175" i="2"/>
  <c r="BY175" i="2"/>
  <c r="BX175" i="2"/>
  <c r="BW175" i="2"/>
  <c r="CE174" i="2"/>
  <c r="CD174" i="2"/>
  <c r="CC174" i="2"/>
  <c r="CB174" i="2"/>
  <c r="CA174" i="2"/>
  <c r="BZ174" i="2"/>
  <c r="BY174" i="2"/>
  <c r="BX174" i="2"/>
  <c r="BW174" i="2"/>
  <c r="CE173" i="2"/>
  <c r="CD173" i="2"/>
  <c r="CC173" i="2"/>
  <c r="CB173" i="2"/>
  <c r="CA173" i="2"/>
  <c r="BZ173" i="2"/>
  <c r="BY173" i="2"/>
  <c r="BX173" i="2"/>
  <c r="BW173" i="2"/>
  <c r="CE172" i="2"/>
  <c r="CD172" i="2"/>
  <c r="CC172" i="2"/>
  <c r="CB172" i="2"/>
  <c r="CA172" i="2"/>
  <c r="BZ172" i="2"/>
  <c r="BY172" i="2"/>
  <c r="BX172" i="2"/>
  <c r="BW172" i="2"/>
  <c r="CE171" i="2"/>
  <c r="CD171" i="2"/>
  <c r="CC171" i="2"/>
  <c r="CB171" i="2"/>
  <c r="CA171" i="2"/>
  <c r="BZ171" i="2"/>
  <c r="BY171" i="2"/>
  <c r="BX171" i="2"/>
  <c r="BW171" i="2"/>
  <c r="CE170" i="2"/>
  <c r="CD170" i="2"/>
  <c r="CC170" i="2"/>
  <c r="CB170" i="2"/>
  <c r="CA170" i="2"/>
  <c r="BZ170" i="2"/>
  <c r="BY170" i="2"/>
  <c r="BX170" i="2"/>
  <c r="BW170" i="2"/>
  <c r="CE169" i="2"/>
  <c r="CD169" i="2"/>
  <c r="CC169" i="2"/>
  <c r="CB169" i="2"/>
  <c r="CA169" i="2"/>
  <c r="BZ169" i="2"/>
  <c r="BY169" i="2"/>
  <c r="BX169" i="2"/>
  <c r="BW169" i="2"/>
  <c r="CE168" i="2"/>
  <c r="CD168" i="2"/>
  <c r="CC168" i="2"/>
  <c r="CB168" i="2"/>
  <c r="CA168" i="2"/>
  <c r="BZ168" i="2"/>
  <c r="BY168" i="2"/>
  <c r="BX168" i="2"/>
  <c r="BW168" i="2"/>
  <c r="CE167" i="2"/>
  <c r="CD167" i="2"/>
  <c r="CC167" i="2"/>
  <c r="CB167" i="2"/>
  <c r="CA167" i="2"/>
  <c r="BZ167" i="2"/>
  <c r="BY167" i="2"/>
  <c r="BX167" i="2"/>
  <c r="BW167" i="2"/>
  <c r="CE166" i="2"/>
  <c r="CD166" i="2"/>
  <c r="CC166" i="2"/>
  <c r="CB166" i="2"/>
  <c r="CA166" i="2"/>
  <c r="BZ166" i="2"/>
  <c r="BY166" i="2"/>
  <c r="BX166" i="2"/>
  <c r="BW166" i="2"/>
  <c r="CE165" i="2"/>
  <c r="CD165" i="2"/>
  <c r="CC165" i="2"/>
  <c r="CB165" i="2"/>
  <c r="CA165" i="2"/>
  <c r="BZ165" i="2"/>
  <c r="BY165" i="2"/>
  <c r="BX165" i="2"/>
  <c r="BW165" i="2"/>
  <c r="CE164" i="2"/>
  <c r="CD164" i="2"/>
  <c r="CC164" i="2"/>
  <c r="CB164" i="2"/>
  <c r="CA164" i="2"/>
  <c r="BZ164" i="2"/>
  <c r="BY164" i="2"/>
  <c r="BX164" i="2"/>
  <c r="BW164" i="2"/>
  <c r="CE163" i="2"/>
  <c r="CD163" i="2"/>
  <c r="CC163" i="2"/>
  <c r="CB163" i="2"/>
  <c r="CA163" i="2"/>
  <c r="BZ163" i="2"/>
  <c r="BY163" i="2"/>
  <c r="BX163" i="2"/>
  <c r="BW163" i="2"/>
  <c r="CE162" i="2"/>
  <c r="CD162" i="2"/>
  <c r="CC162" i="2"/>
  <c r="CB162" i="2"/>
  <c r="CA162" i="2"/>
  <c r="BZ162" i="2"/>
  <c r="BY162" i="2"/>
  <c r="BX162" i="2"/>
  <c r="BW162" i="2"/>
  <c r="CE161" i="2"/>
  <c r="CD161" i="2"/>
  <c r="CC161" i="2"/>
  <c r="CB161" i="2"/>
  <c r="CA161" i="2"/>
  <c r="BZ161" i="2"/>
  <c r="BY161" i="2"/>
  <c r="BX161" i="2"/>
  <c r="BW161" i="2"/>
  <c r="CE160" i="2"/>
  <c r="CD160" i="2"/>
  <c r="CC160" i="2"/>
  <c r="CB160" i="2"/>
  <c r="CA160" i="2"/>
  <c r="BZ160" i="2"/>
  <c r="BY160" i="2"/>
  <c r="BX160" i="2"/>
  <c r="BW160" i="2"/>
  <c r="CE159" i="2"/>
  <c r="CD159" i="2"/>
  <c r="CC159" i="2"/>
  <c r="CB159" i="2"/>
  <c r="CA159" i="2"/>
  <c r="BZ159" i="2"/>
  <c r="BY159" i="2"/>
  <c r="BX159" i="2"/>
  <c r="BW159" i="2"/>
  <c r="CE158" i="2"/>
  <c r="CD158" i="2"/>
  <c r="CC158" i="2"/>
  <c r="CB158" i="2"/>
  <c r="CA158" i="2"/>
  <c r="BZ158" i="2"/>
  <c r="BY158" i="2"/>
  <c r="BX158" i="2"/>
  <c r="BW158" i="2"/>
  <c r="CE157" i="2"/>
  <c r="CD157" i="2"/>
  <c r="CC157" i="2"/>
  <c r="CB157" i="2"/>
  <c r="CA157" i="2"/>
  <c r="BZ157" i="2"/>
  <c r="BY157" i="2"/>
  <c r="BX157" i="2"/>
  <c r="BW157" i="2"/>
  <c r="CE156" i="2"/>
  <c r="CD156" i="2"/>
  <c r="CC156" i="2"/>
  <c r="CB156" i="2"/>
  <c r="CA156" i="2"/>
  <c r="BZ156" i="2"/>
  <c r="BY156" i="2"/>
  <c r="BX156" i="2"/>
  <c r="BW156" i="2"/>
  <c r="CE155" i="2"/>
  <c r="CD155" i="2"/>
  <c r="CC155" i="2"/>
  <c r="CB155" i="2"/>
  <c r="CA155" i="2"/>
  <c r="BZ155" i="2"/>
  <c r="BY155" i="2"/>
  <c r="BX155" i="2"/>
  <c r="BW155" i="2"/>
  <c r="CE154" i="2"/>
  <c r="CD154" i="2"/>
  <c r="CC154" i="2"/>
  <c r="CB154" i="2"/>
  <c r="CA154" i="2"/>
  <c r="BZ154" i="2"/>
  <c r="BY154" i="2"/>
  <c r="BX154" i="2"/>
  <c r="BW154" i="2"/>
  <c r="CE153" i="2"/>
  <c r="CD153" i="2"/>
  <c r="CC153" i="2"/>
  <c r="CB153" i="2"/>
  <c r="CA153" i="2"/>
  <c r="BZ153" i="2"/>
  <c r="BY153" i="2"/>
  <c r="BX153" i="2"/>
  <c r="BW153" i="2"/>
  <c r="CE152" i="2"/>
  <c r="CD152" i="2"/>
  <c r="CC152" i="2"/>
  <c r="CB152" i="2"/>
  <c r="CA152" i="2"/>
  <c r="BZ152" i="2"/>
  <c r="BY152" i="2"/>
  <c r="BX152" i="2"/>
  <c r="BW152" i="2"/>
  <c r="CE151" i="2"/>
  <c r="CD151" i="2"/>
  <c r="CC151" i="2"/>
  <c r="CB151" i="2"/>
  <c r="CA151" i="2"/>
  <c r="BZ151" i="2"/>
  <c r="BY151" i="2"/>
  <c r="BX151" i="2"/>
  <c r="BW151" i="2"/>
  <c r="CE150" i="2"/>
  <c r="CD150" i="2"/>
  <c r="CC150" i="2"/>
  <c r="CB150" i="2"/>
  <c r="CA150" i="2"/>
  <c r="BZ150" i="2"/>
  <c r="BY150" i="2"/>
  <c r="BX150" i="2"/>
  <c r="BW150" i="2"/>
  <c r="CE149" i="2"/>
  <c r="CD149" i="2"/>
  <c r="CC149" i="2"/>
  <c r="CB149" i="2"/>
  <c r="CA149" i="2"/>
  <c r="BZ149" i="2"/>
  <c r="BY149" i="2"/>
  <c r="BX149" i="2"/>
  <c r="BW149" i="2"/>
  <c r="CE148" i="2"/>
  <c r="CD148" i="2"/>
  <c r="CC148" i="2"/>
  <c r="CB148" i="2"/>
  <c r="CA148" i="2"/>
  <c r="BZ148" i="2"/>
  <c r="BY148" i="2"/>
  <c r="BX148" i="2"/>
  <c r="BW148" i="2"/>
  <c r="CE147" i="2"/>
  <c r="CD147" i="2"/>
  <c r="CC147" i="2"/>
  <c r="CB147" i="2"/>
  <c r="CA147" i="2"/>
  <c r="BZ147" i="2"/>
  <c r="BY147" i="2"/>
  <c r="BX147" i="2"/>
  <c r="BW147" i="2"/>
  <c r="CE146" i="2"/>
  <c r="CD146" i="2"/>
  <c r="CC146" i="2"/>
  <c r="CB146" i="2"/>
  <c r="CA146" i="2"/>
  <c r="BZ146" i="2"/>
  <c r="BY146" i="2"/>
  <c r="BX146" i="2"/>
  <c r="BW146" i="2"/>
  <c r="CE145" i="2"/>
  <c r="CD145" i="2"/>
  <c r="CC145" i="2"/>
  <c r="CB145" i="2"/>
  <c r="CA145" i="2"/>
  <c r="BZ145" i="2"/>
  <c r="BY145" i="2"/>
  <c r="BX145" i="2"/>
  <c r="BW145" i="2"/>
  <c r="CE144" i="2"/>
  <c r="CD144" i="2"/>
  <c r="CC144" i="2"/>
  <c r="CB144" i="2"/>
  <c r="CA144" i="2"/>
  <c r="BZ144" i="2"/>
  <c r="BY144" i="2"/>
  <c r="BX144" i="2"/>
  <c r="BW144" i="2"/>
  <c r="CE143" i="2"/>
  <c r="CD143" i="2"/>
  <c r="CC143" i="2"/>
  <c r="CB143" i="2"/>
  <c r="CA143" i="2"/>
  <c r="BZ143" i="2"/>
  <c r="BY143" i="2"/>
  <c r="BX143" i="2"/>
  <c r="BW143" i="2"/>
  <c r="CE142" i="2"/>
  <c r="CD142" i="2"/>
  <c r="CC142" i="2"/>
  <c r="CB142" i="2"/>
  <c r="CA142" i="2"/>
  <c r="BZ142" i="2"/>
  <c r="BY142" i="2"/>
  <c r="BX142" i="2"/>
  <c r="BW142" i="2"/>
  <c r="CE141" i="2"/>
  <c r="CD141" i="2"/>
  <c r="CC141" i="2"/>
  <c r="CB141" i="2"/>
  <c r="CA141" i="2"/>
  <c r="BZ141" i="2"/>
  <c r="BY141" i="2"/>
  <c r="BX141" i="2"/>
  <c r="BW141" i="2"/>
  <c r="CE140" i="2"/>
  <c r="CD140" i="2"/>
  <c r="CC140" i="2"/>
  <c r="CB140" i="2"/>
  <c r="CA140" i="2"/>
  <c r="BZ140" i="2"/>
  <c r="BY140" i="2"/>
  <c r="BX140" i="2"/>
  <c r="BW140" i="2"/>
  <c r="CE139" i="2"/>
  <c r="CD139" i="2"/>
  <c r="CC139" i="2"/>
  <c r="CB139" i="2"/>
  <c r="CA139" i="2"/>
  <c r="BZ139" i="2"/>
  <c r="BY139" i="2"/>
  <c r="BX139" i="2"/>
  <c r="BW139" i="2"/>
  <c r="CE128" i="2"/>
  <c r="CD128" i="2"/>
  <c r="CC128" i="2"/>
  <c r="CB128" i="2"/>
  <c r="CA128" i="2"/>
  <c r="BZ128" i="2"/>
  <c r="BY128" i="2"/>
  <c r="BX128" i="2"/>
  <c r="BW128" i="2"/>
  <c r="CE127" i="2"/>
  <c r="CD127" i="2"/>
  <c r="CC127" i="2"/>
  <c r="CB127" i="2"/>
  <c r="CA127" i="2"/>
  <c r="BZ127" i="2"/>
  <c r="BY127" i="2"/>
  <c r="BX127" i="2"/>
  <c r="BW127" i="2"/>
  <c r="CE126" i="2"/>
  <c r="CD126" i="2"/>
  <c r="CC126" i="2"/>
  <c r="CB126" i="2"/>
  <c r="CA126" i="2"/>
  <c r="BZ126" i="2"/>
  <c r="BY126" i="2"/>
  <c r="BX126" i="2"/>
  <c r="BW126" i="2"/>
  <c r="CE125" i="2"/>
  <c r="CD125" i="2"/>
  <c r="CC125" i="2"/>
  <c r="CB125" i="2"/>
  <c r="CA125" i="2"/>
  <c r="BZ125" i="2"/>
  <c r="BY125" i="2"/>
  <c r="BX125" i="2"/>
  <c r="BW125" i="2"/>
  <c r="CE124" i="2"/>
  <c r="CD124" i="2"/>
  <c r="CC124" i="2"/>
  <c r="CB124" i="2"/>
  <c r="CA124" i="2"/>
  <c r="BZ124" i="2"/>
  <c r="BY124" i="2"/>
  <c r="BX124" i="2"/>
  <c r="BW124" i="2"/>
  <c r="CE123" i="2"/>
  <c r="CD123" i="2"/>
  <c r="CC123" i="2"/>
  <c r="CB123" i="2"/>
  <c r="CA123" i="2"/>
  <c r="BZ123" i="2"/>
  <c r="BY123" i="2"/>
  <c r="BX123" i="2"/>
  <c r="BW123" i="2"/>
  <c r="CE122" i="2"/>
  <c r="CD122" i="2"/>
  <c r="CC122" i="2"/>
  <c r="CB122" i="2"/>
  <c r="CA122" i="2"/>
  <c r="BZ122" i="2"/>
  <c r="BY122" i="2"/>
  <c r="BX122" i="2"/>
  <c r="BW122" i="2"/>
  <c r="CE121" i="2"/>
  <c r="CD121" i="2"/>
  <c r="CC121" i="2"/>
  <c r="CB121" i="2"/>
  <c r="CA121" i="2"/>
  <c r="BZ121" i="2"/>
  <c r="BY121" i="2"/>
  <c r="BX121" i="2"/>
  <c r="BW121" i="2"/>
  <c r="CE120" i="2"/>
  <c r="CD120" i="2"/>
  <c r="CC120" i="2"/>
  <c r="CB120" i="2"/>
  <c r="CA120" i="2"/>
  <c r="BZ120" i="2"/>
  <c r="BY120" i="2"/>
  <c r="BX120" i="2"/>
  <c r="BW120" i="2"/>
  <c r="CE119" i="2"/>
  <c r="CD119" i="2"/>
  <c r="CC119" i="2"/>
  <c r="CB119" i="2"/>
  <c r="CA119" i="2"/>
  <c r="BZ119" i="2"/>
  <c r="BY119" i="2"/>
  <c r="BX119" i="2"/>
  <c r="BW119" i="2"/>
  <c r="CE118" i="2"/>
  <c r="CD118" i="2"/>
  <c r="CC118" i="2"/>
  <c r="CB118" i="2"/>
  <c r="CA118" i="2"/>
  <c r="BZ118" i="2"/>
  <c r="BY118" i="2"/>
  <c r="BX118" i="2"/>
  <c r="BW118" i="2"/>
  <c r="CE117" i="2"/>
  <c r="CD117" i="2"/>
  <c r="CC117" i="2"/>
  <c r="CB117" i="2"/>
  <c r="CA117" i="2"/>
  <c r="BZ117" i="2"/>
  <c r="BY117" i="2"/>
  <c r="BX117" i="2"/>
  <c r="BW117" i="2"/>
  <c r="CE116" i="2"/>
  <c r="CD116" i="2"/>
  <c r="CC116" i="2"/>
  <c r="CB116" i="2"/>
  <c r="CA116" i="2"/>
  <c r="BZ116" i="2"/>
  <c r="BY116" i="2"/>
  <c r="BX116" i="2"/>
  <c r="BW116" i="2"/>
  <c r="CE115" i="2"/>
  <c r="CD115" i="2"/>
  <c r="CC115" i="2"/>
  <c r="CB115" i="2"/>
  <c r="CA115" i="2"/>
  <c r="BZ115" i="2"/>
  <c r="BY115" i="2"/>
  <c r="BX115" i="2"/>
  <c r="BW115" i="2"/>
  <c r="CE114" i="2"/>
  <c r="CD114" i="2"/>
  <c r="CC114" i="2"/>
  <c r="CB114" i="2"/>
  <c r="CA114" i="2"/>
  <c r="BZ114" i="2"/>
  <c r="BY114" i="2"/>
  <c r="BX114" i="2"/>
  <c r="BW114" i="2"/>
  <c r="CE113" i="2"/>
  <c r="CD113" i="2"/>
  <c r="CC113" i="2"/>
  <c r="CB113" i="2"/>
  <c r="CA113" i="2"/>
  <c r="BZ113" i="2"/>
  <c r="BY113" i="2"/>
  <c r="BX113" i="2"/>
  <c r="BW113" i="2"/>
  <c r="CE112" i="2"/>
  <c r="CD112" i="2"/>
  <c r="CC112" i="2"/>
  <c r="CB112" i="2"/>
  <c r="CA112" i="2"/>
  <c r="BZ112" i="2"/>
  <c r="BY112" i="2"/>
  <c r="BX112" i="2"/>
  <c r="BW112" i="2"/>
  <c r="CE111" i="2"/>
  <c r="CD111" i="2"/>
  <c r="CC111" i="2"/>
  <c r="CB111" i="2"/>
  <c r="CA111" i="2"/>
  <c r="BZ111" i="2"/>
  <c r="BY111" i="2"/>
  <c r="BX111" i="2"/>
  <c r="BW111" i="2"/>
  <c r="CE110" i="2"/>
  <c r="CD110" i="2"/>
  <c r="CC110" i="2"/>
  <c r="CB110" i="2"/>
  <c r="CA110" i="2"/>
  <c r="BZ110" i="2"/>
  <c r="BY110" i="2"/>
  <c r="BX110" i="2"/>
  <c r="BW110" i="2"/>
  <c r="CE109" i="2"/>
  <c r="CD109" i="2"/>
  <c r="CC109" i="2"/>
  <c r="CB109" i="2"/>
  <c r="CA109" i="2"/>
  <c r="BZ109" i="2"/>
  <c r="BY109" i="2"/>
  <c r="BX109" i="2"/>
  <c r="BW109" i="2"/>
  <c r="CE108" i="2"/>
  <c r="CD108" i="2"/>
  <c r="CC108" i="2"/>
  <c r="CB108" i="2"/>
  <c r="CA108" i="2"/>
  <c r="BZ108" i="2"/>
  <c r="BY108" i="2"/>
  <c r="BX108" i="2"/>
  <c r="BW108" i="2"/>
  <c r="CE107" i="2"/>
  <c r="CD107" i="2"/>
  <c r="CC107" i="2"/>
  <c r="CB107" i="2"/>
  <c r="CA107" i="2"/>
  <c r="BZ107" i="2"/>
  <c r="BY107" i="2"/>
  <c r="BX107" i="2"/>
  <c r="BW107" i="2"/>
  <c r="CE106" i="2"/>
  <c r="CD106" i="2"/>
  <c r="CC106" i="2"/>
  <c r="CB106" i="2"/>
  <c r="CA106" i="2"/>
  <c r="BZ106" i="2"/>
  <c r="BY106" i="2"/>
  <c r="BX106" i="2"/>
  <c r="BW106" i="2"/>
  <c r="CE105" i="2"/>
  <c r="CD105" i="2"/>
  <c r="CC105" i="2"/>
  <c r="CB105" i="2"/>
  <c r="CA105" i="2"/>
  <c r="BZ105" i="2"/>
  <c r="BY105" i="2"/>
  <c r="BX105" i="2"/>
  <c r="BW105" i="2"/>
  <c r="CE104" i="2"/>
  <c r="CD104" i="2"/>
  <c r="CC104" i="2"/>
  <c r="CB104" i="2"/>
  <c r="CA104" i="2"/>
  <c r="BZ104" i="2"/>
  <c r="BY104" i="2"/>
  <c r="BX104" i="2"/>
  <c r="BW104" i="2"/>
  <c r="CE103" i="2"/>
  <c r="CD103" i="2"/>
  <c r="CC103" i="2"/>
  <c r="CB103" i="2"/>
  <c r="CA103" i="2"/>
  <c r="BZ103" i="2"/>
  <c r="BY103" i="2"/>
  <c r="BX103" i="2"/>
  <c r="BW103" i="2"/>
  <c r="CE102" i="2"/>
  <c r="CD102" i="2"/>
  <c r="CC102" i="2"/>
  <c r="CB102" i="2"/>
  <c r="CA102" i="2"/>
  <c r="BZ102" i="2"/>
  <c r="BY102" i="2"/>
  <c r="BX102" i="2"/>
  <c r="BW102" i="2"/>
  <c r="CE101" i="2"/>
  <c r="CD101" i="2"/>
  <c r="CC101" i="2"/>
  <c r="CB101" i="2"/>
  <c r="CA101" i="2"/>
  <c r="BZ101" i="2"/>
  <c r="BY101" i="2"/>
  <c r="BX101" i="2"/>
  <c r="BW101" i="2"/>
  <c r="CE100" i="2"/>
  <c r="CD100" i="2"/>
  <c r="CC100" i="2"/>
  <c r="CB100" i="2"/>
  <c r="CA100" i="2"/>
  <c r="BZ100" i="2"/>
  <c r="BY100" i="2"/>
  <c r="BX100" i="2"/>
  <c r="BW100" i="2"/>
  <c r="CE99" i="2"/>
  <c r="CD99" i="2"/>
  <c r="CC99" i="2"/>
  <c r="CB99" i="2"/>
  <c r="CA99" i="2"/>
  <c r="BZ99" i="2"/>
  <c r="BY99" i="2"/>
  <c r="BX99" i="2"/>
  <c r="BW99" i="2"/>
  <c r="CE98" i="2"/>
  <c r="CD98" i="2"/>
  <c r="CC98" i="2"/>
  <c r="CB98" i="2"/>
  <c r="CA98" i="2"/>
  <c r="BZ98" i="2"/>
  <c r="BY98" i="2"/>
  <c r="BX98" i="2"/>
  <c r="BW98" i="2"/>
  <c r="CE97" i="2"/>
  <c r="CD97" i="2"/>
  <c r="CC97" i="2"/>
  <c r="CB97" i="2"/>
  <c r="CA97" i="2"/>
  <c r="BZ97" i="2"/>
  <c r="BY97" i="2"/>
  <c r="BX97" i="2"/>
  <c r="BW97" i="2"/>
  <c r="CE96" i="2"/>
  <c r="CD96" i="2"/>
  <c r="CC96" i="2"/>
  <c r="CB96" i="2"/>
  <c r="CA96" i="2"/>
  <c r="BZ96" i="2"/>
  <c r="BY96" i="2"/>
  <c r="BX96" i="2"/>
  <c r="BW96" i="2"/>
  <c r="CE95" i="2"/>
  <c r="CD95" i="2"/>
  <c r="CC95" i="2"/>
  <c r="CB95" i="2"/>
  <c r="CA95" i="2"/>
  <c r="BZ95" i="2"/>
  <c r="BY95" i="2"/>
  <c r="BX95" i="2"/>
  <c r="BW95" i="2"/>
  <c r="CE94" i="2"/>
  <c r="CD94" i="2"/>
  <c r="CC94" i="2"/>
  <c r="CB94" i="2"/>
  <c r="CA94" i="2"/>
  <c r="BZ94" i="2"/>
  <c r="BY94" i="2"/>
  <c r="BX94" i="2"/>
  <c r="BW94" i="2"/>
  <c r="CE93" i="2"/>
  <c r="CD93" i="2"/>
  <c r="CC93" i="2"/>
  <c r="CB93" i="2"/>
  <c r="CA93" i="2"/>
  <c r="BZ93" i="2"/>
  <c r="BY93" i="2"/>
  <c r="BX93" i="2"/>
  <c r="BW93" i="2"/>
  <c r="CE92" i="2"/>
  <c r="CD92" i="2"/>
  <c r="CC92" i="2"/>
  <c r="CB92" i="2"/>
  <c r="CA92" i="2"/>
  <c r="BZ92" i="2"/>
  <c r="BY92" i="2"/>
  <c r="BX92" i="2"/>
  <c r="BW92" i="2"/>
  <c r="CE91" i="2"/>
  <c r="CD91" i="2"/>
  <c r="CC91" i="2"/>
  <c r="CB91" i="2"/>
  <c r="CA91" i="2"/>
  <c r="BZ91" i="2"/>
  <c r="BY91" i="2"/>
  <c r="BX91" i="2"/>
  <c r="BW91" i="2"/>
  <c r="CE90" i="2"/>
  <c r="CD90" i="2"/>
  <c r="CC90" i="2"/>
  <c r="CB90" i="2"/>
  <c r="CA90" i="2"/>
  <c r="BZ90" i="2"/>
  <c r="BY90" i="2"/>
  <c r="BX90" i="2"/>
  <c r="BW90" i="2"/>
  <c r="CE89" i="2"/>
  <c r="CD89" i="2"/>
  <c r="CC89" i="2"/>
  <c r="CB89" i="2"/>
  <c r="CA89" i="2"/>
  <c r="BZ89" i="2"/>
  <c r="BY89" i="2"/>
  <c r="BX89" i="2"/>
  <c r="BW89" i="2"/>
  <c r="CE88" i="2"/>
  <c r="CD88" i="2"/>
  <c r="CC88" i="2"/>
  <c r="CB88" i="2"/>
  <c r="CA88" i="2"/>
  <c r="BZ88" i="2"/>
  <c r="BY88" i="2"/>
  <c r="BX88" i="2"/>
  <c r="BW88" i="2"/>
  <c r="CE87" i="2"/>
  <c r="CD87" i="2"/>
  <c r="CC87" i="2"/>
  <c r="CB87" i="2"/>
  <c r="CA87" i="2"/>
  <c r="BZ87" i="2"/>
  <c r="BY87" i="2"/>
  <c r="BX87" i="2"/>
  <c r="BW87" i="2"/>
  <c r="CE86" i="2"/>
  <c r="CD86" i="2"/>
  <c r="CC86" i="2"/>
  <c r="CB86" i="2"/>
  <c r="CA86" i="2"/>
  <c r="BZ86" i="2"/>
  <c r="BY86" i="2"/>
  <c r="BX86" i="2"/>
  <c r="BW86" i="2"/>
  <c r="CE85" i="2"/>
  <c r="CD85" i="2"/>
  <c r="CC85" i="2"/>
  <c r="CB85" i="2"/>
  <c r="CA85" i="2"/>
  <c r="BZ85" i="2"/>
  <c r="BY85" i="2"/>
  <c r="BX85" i="2"/>
  <c r="BW85" i="2"/>
  <c r="CE84" i="2"/>
  <c r="CD84" i="2"/>
  <c r="CC84" i="2"/>
  <c r="CB84" i="2"/>
  <c r="CA84" i="2"/>
  <c r="BZ84" i="2"/>
  <c r="BY84" i="2"/>
  <c r="BX84" i="2"/>
  <c r="BW84" i="2"/>
  <c r="CE83" i="2"/>
  <c r="CD83" i="2"/>
  <c r="CC83" i="2"/>
  <c r="CB83" i="2"/>
  <c r="CA83" i="2"/>
  <c r="BZ83" i="2"/>
  <c r="BY83" i="2"/>
  <c r="BX83" i="2"/>
  <c r="BW83" i="2"/>
  <c r="CE82" i="2"/>
  <c r="CD82" i="2"/>
  <c r="CC82" i="2"/>
  <c r="CB82" i="2"/>
  <c r="CA82" i="2"/>
  <c r="BZ82" i="2"/>
  <c r="BY82" i="2"/>
  <c r="BX82" i="2"/>
  <c r="BW82" i="2"/>
  <c r="CE81" i="2"/>
  <c r="CD81" i="2"/>
  <c r="CC81" i="2"/>
  <c r="CB81" i="2"/>
  <c r="CA81" i="2"/>
  <c r="BZ81" i="2"/>
  <c r="BY81" i="2"/>
  <c r="BX81" i="2"/>
  <c r="BW81" i="2"/>
  <c r="CE80" i="2"/>
  <c r="CD80" i="2"/>
  <c r="CC80" i="2"/>
  <c r="CB80" i="2"/>
  <c r="CA80" i="2"/>
  <c r="BZ80" i="2"/>
  <c r="BY80" i="2"/>
  <c r="BX80" i="2"/>
  <c r="BW80" i="2"/>
  <c r="CE79" i="2"/>
  <c r="CD79" i="2"/>
  <c r="CC79" i="2"/>
  <c r="CB79" i="2"/>
  <c r="CA79" i="2"/>
  <c r="BZ79" i="2"/>
  <c r="BY79" i="2"/>
  <c r="BX79" i="2"/>
  <c r="BW79" i="2"/>
  <c r="CE78" i="2"/>
  <c r="CD78" i="2"/>
  <c r="CC78" i="2"/>
  <c r="CB78" i="2"/>
  <c r="CA78" i="2"/>
  <c r="BZ78" i="2"/>
  <c r="BY78" i="2"/>
  <c r="BX78" i="2"/>
  <c r="BW78" i="2"/>
  <c r="CE77" i="2"/>
  <c r="CD77" i="2"/>
  <c r="CC77" i="2"/>
  <c r="CB77" i="2"/>
  <c r="CA77" i="2"/>
  <c r="BZ77" i="2"/>
  <c r="BY77" i="2"/>
  <c r="BX77" i="2"/>
  <c r="BW77" i="2"/>
  <c r="BW12" i="2"/>
  <c r="BW16" i="2"/>
  <c r="BX16" i="2"/>
  <c r="BY16" i="2"/>
  <c r="BZ16" i="2"/>
  <c r="CA16" i="2"/>
  <c r="CB16" i="2"/>
  <c r="CC16" i="2"/>
  <c r="CD16" i="2"/>
  <c r="CE16" i="2"/>
  <c r="BW17" i="2"/>
  <c r="BX17" i="2"/>
  <c r="BY17" i="2"/>
  <c r="BZ17" i="2"/>
  <c r="CA17" i="2"/>
  <c r="CB17" i="2"/>
  <c r="CC17" i="2"/>
  <c r="CD17" i="2"/>
  <c r="CE17" i="2"/>
  <c r="BW18" i="2"/>
  <c r="BX18" i="2"/>
  <c r="BY18" i="2"/>
  <c r="BZ18" i="2"/>
  <c r="CA18" i="2"/>
  <c r="CB18" i="2"/>
  <c r="CC18" i="2"/>
  <c r="CD18" i="2"/>
  <c r="CE18" i="2"/>
  <c r="BW19" i="2"/>
  <c r="BX19" i="2"/>
  <c r="BY19" i="2"/>
  <c r="BZ19" i="2"/>
  <c r="CA19" i="2"/>
  <c r="CB19" i="2"/>
  <c r="CC19" i="2"/>
  <c r="CD19" i="2"/>
  <c r="CE19" i="2"/>
  <c r="BW20" i="2"/>
  <c r="BX20" i="2"/>
  <c r="BY20" i="2"/>
  <c r="BZ20" i="2"/>
  <c r="CA20" i="2"/>
  <c r="CB20" i="2"/>
  <c r="CC20" i="2"/>
  <c r="CD20" i="2"/>
  <c r="CE20" i="2"/>
  <c r="BW21" i="2"/>
  <c r="BX21" i="2"/>
  <c r="BY21" i="2"/>
  <c r="BZ21" i="2"/>
  <c r="CA21" i="2"/>
  <c r="CB21" i="2"/>
  <c r="CC21" i="2"/>
  <c r="CD21" i="2"/>
  <c r="CE21" i="2"/>
  <c r="BW22" i="2"/>
  <c r="BX22" i="2"/>
  <c r="BY22" i="2"/>
  <c r="BZ22" i="2"/>
  <c r="CA22" i="2"/>
  <c r="CB22" i="2"/>
  <c r="CC22" i="2"/>
  <c r="CD22" i="2"/>
  <c r="CE22" i="2"/>
  <c r="BW23" i="2"/>
  <c r="BX23" i="2"/>
  <c r="BY23" i="2"/>
  <c r="BZ23" i="2"/>
  <c r="CA23" i="2"/>
  <c r="CB23" i="2"/>
  <c r="CC23" i="2"/>
  <c r="CD23" i="2"/>
  <c r="CE23" i="2"/>
  <c r="BW24" i="2"/>
  <c r="BX24" i="2"/>
  <c r="BY24" i="2"/>
  <c r="BZ24" i="2"/>
  <c r="CA24" i="2"/>
  <c r="CB24" i="2"/>
  <c r="CC24" i="2"/>
  <c r="CD24" i="2"/>
  <c r="CE24" i="2"/>
  <c r="BW25" i="2"/>
  <c r="BX25" i="2"/>
  <c r="BY25" i="2"/>
  <c r="BZ25" i="2"/>
  <c r="CA25" i="2"/>
  <c r="CB25" i="2"/>
  <c r="CC25" i="2"/>
  <c r="CD25" i="2"/>
  <c r="CE25" i="2"/>
  <c r="BW26" i="2"/>
  <c r="BX26" i="2"/>
  <c r="BY26" i="2"/>
  <c r="BZ26" i="2"/>
  <c r="CA26" i="2"/>
  <c r="CB26" i="2"/>
  <c r="CC26" i="2"/>
  <c r="CD26" i="2"/>
  <c r="CE26" i="2"/>
  <c r="BW27" i="2"/>
  <c r="BX27" i="2"/>
  <c r="BY27" i="2"/>
  <c r="BZ27" i="2"/>
  <c r="CA27" i="2"/>
  <c r="CB27" i="2"/>
  <c r="CC27" i="2"/>
  <c r="CD27" i="2"/>
  <c r="CE27" i="2"/>
  <c r="BW28" i="2"/>
  <c r="BX28" i="2"/>
  <c r="BY28" i="2"/>
  <c r="BZ28" i="2"/>
  <c r="CA28" i="2"/>
  <c r="CB28" i="2"/>
  <c r="CC28" i="2"/>
  <c r="CD28" i="2"/>
  <c r="CE28" i="2"/>
  <c r="BW29" i="2"/>
  <c r="BX29" i="2"/>
  <c r="BY29" i="2"/>
  <c r="BZ29" i="2"/>
  <c r="CA29" i="2"/>
  <c r="CB29" i="2"/>
  <c r="CC29" i="2"/>
  <c r="CD29" i="2"/>
  <c r="CE29" i="2"/>
  <c r="BW30" i="2"/>
  <c r="BX30" i="2"/>
  <c r="BY30" i="2"/>
  <c r="BZ30" i="2"/>
  <c r="CA30" i="2"/>
  <c r="CB30" i="2"/>
  <c r="CC30" i="2"/>
  <c r="CD30" i="2"/>
  <c r="CE30" i="2"/>
  <c r="BW31" i="2"/>
  <c r="BX31" i="2"/>
  <c r="BY31" i="2"/>
  <c r="BZ31" i="2"/>
  <c r="CA31" i="2"/>
  <c r="CB31" i="2"/>
  <c r="CC31" i="2"/>
  <c r="CD31" i="2"/>
  <c r="CE31" i="2"/>
  <c r="BW32" i="2"/>
  <c r="BX32" i="2"/>
  <c r="BY32" i="2"/>
  <c r="BZ32" i="2"/>
  <c r="CA32" i="2"/>
  <c r="CB32" i="2"/>
  <c r="CC32" i="2"/>
  <c r="CD32" i="2"/>
  <c r="CE32" i="2"/>
  <c r="BW33" i="2"/>
  <c r="BX33" i="2"/>
  <c r="BY33" i="2"/>
  <c r="BZ33" i="2"/>
  <c r="CA33" i="2"/>
  <c r="CB33" i="2"/>
  <c r="CC33" i="2"/>
  <c r="CD33" i="2"/>
  <c r="CE33" i="2"/>
  <c r="BW34" i="2"/>
  <c r="BX34" i="2"/>
  <c r="BY34" i="2"/>
  <c r="BZ34" i="2"/>
  <c r="CA34" i="2"/>
  <c r="CB34" i="2"/>
  <c r="CC34" i="2"/>
  <c r="CD34" i="2"/>
  <c r="CE34" i="2"/>
  <c r="BW35" i="2"/>
  <c r="BX35" i="2"/>
  <c r="BY35" i="2"/>
  <c r="BZ35" i="2"/>
  <c r="CA35" i="2"/>
  <c r="CB35" i="2"/>
  <c r="CC35" i="2"/>
  <c r="CD35" i="2"/>
  <c r="CE35" i="2"/>
  <c r="BW36" i="2"/>
  <c r="BX36" i="2"/>
  <c r="BY36" i="2"/>
  <c r="BZ36" i="2"/>
  <c r="CA36" i="2"/>
  <c r="CB36" i="2"/>
  <c r="CC36" i="2"/>
  <c r="CD36" i="2"/>
  <c r="CE36" i="2"/>
  <c r="BW37" i="2"/>
  <c r="BX37" i="2"/>
  <c r="BY37" i="2"/>
  <c r="BZ37" i="2"/>
  <c r="CA37" i="2"/>
  <c r="CB37" i="2"/>
  <c r="CC37" i="2"/>
  <c r="CD37" i="2"/>
  <c r="CE37" i="2"/>
  <c r="BW38" i="2"/>
  <c r="BX38" i="2"/>
  <c r="BY38" i="2"/>
  <c r="BZ38" i="2"/>
  <c r="CA38" i="2"/>
  <c r="CB38" i="2"/>
  <c r="CC38" i="2"/>
  <c r="CD38" i="2"/>
  <c r="CE38" i="2"/>
  <c r="BW39" i="2"/>
  <c r="BX39" i="2"/>
  <c r="BY39" i="2"/>
  <c r="BZ39" i="2"/>
  <c r="CA39" i="2"/>
  <c r="CB39" i="2"/>
  <c r="CC39" i="2"/>
  <c r="CD39" i="2"/>
  <c r="CE39" i="2"/>
  <c r="BW40" i="2"/>
  <c r="BX40" i="2"/>
  <c r="BY40" i="2"/>
  <c r="BZ40" i="2"/>
  <c r="CA40" i="2"/>
  <c r="CB40" i="2"/>
  <c r="CC40" i="2"/>
  <c r="CD40" i="2"/>
  <c r="CE40" i="2"/>
  <c r="BW41" i="2"/>
  <c r="BX41" i="2"/>
  <c r="BY41" i="2"/>
  <c r="BZ41" i="2"/>
  <c r="CA41" i="2"/>
  <c r="CB41" i="2"/>
  <c r="CC41" i="2"/>
  <c r="CD41" i="2"/>
  <c r="CE41" i="2"/>
  <c r="BW42" i="2"/>
  <c r="BX42" i="2"/>
  <c r="BY42" i="2"/>
  <c r="BZ42" i="2"/>
  <c r="CA42" i="2"/>
  <c r="CB42" i="2"/>
  <c r="CC42" i="2"/>
  <c r="CD42" i="2"/>
  <c r="CE42" i="2"/>
  <c r="BW43" i="2"/>
  <c r="BX43" i="2"/>
  <c r="BY43" i="2"/>
  <c r="BZ43" i="2"/>
  <c r="CA43" i="2"/>
  <c r="CB43" i="2"/>
  <c r="CC43" i="2"/>
  <c r="CD43" i="2"/>
  <c r="CE43" i="2"/>
  <c r="BW44" i="2"/>
  <c r="BX44" i="2"/>
  <c r="BY44" i="2"/>
  <c r="BZ44" i="2"/>
  <c r="CA44" i="2"/>
  <c r="CB44" i="2"/>
  <c r="CC44" i="2"/>
  <c r="CD44" i="2"/>
  <c r="CE44" i="2"/>
  <c r="BW45" i="2"/>
  <c r="BX45" i="2"/>
  <c r="BY45" i="2"/>
  <c r="BZ45" i="2"/>
  <c r="CA45" i="2"/>
  <c r="CB45" i="2"/>
  <c r="CC45" i="2"/>
  <c r="CD45" i="2"/>
  <c r="CE45" i="2"/>
  <c r="BW46" i="2"/>
  <c r="BX46" i="2"/>
  <c r="BY46" i="2"/>
  <c r="BZ46" i="2"/>
  <c r="CA46" i="2"/>
  <c r="CB46" i="2"/>
  <c r="CC46" i="2"/>
  <c r="CD46" i="2"/>
  <c r="CE46" i="2"/>
  <c r="BW47" i="2"/>
  <c r="BX47" i="2"/>
  <c r="BY47" i="2"/>
  <c r="BZ47" i="2"/>
  <c r="CA47" i="2"/>
  <c r="CB47" i="2"/>
  <c r="CC47" i="2"/>
  <c r="CD47" i="2"/>
  <c r="CE47" i="2"/>
  <c r="BW48" i="2"/>
  <c r="BX48" i="2"/>
  <c r="BY48" i="2"/>
  <c r="BZ48" i="2"/>
  <c r="CA48" i="2"/>
  <c r="CB48" i="2"/>
  <c r="CC48" i="2"/>
  <c r="CD48" i="2"/>
  <c r="CE48" i="2"/>
  <c r="BW49" i="2"/>
  <c r="BX49" i="2"/>
  <c r="BY49" i="2"/>
  <c r="BZ49" i="2"/>
  <c r="CA49" i="2"/>
  <c r="CB49" i="2"/>
  <c r="CC49" i="2"/>
  <c r="CD49" i="2"/>
  <c r="CE49" i="2"/>
  <c r="BW50" i="2"/>
  <c r="BX50" i="2"/>
  <c r="BY50" i="2"/>
  <c r="BZ50" i="2"/>
  <c r="CA50" i="2"/>
  <c r="CB50" i="2"/>
  <c r="CC50" i="2"/>
  <c r="CD50" i="2"/>
  <c r="CE50" i="2"/>
  <c r="BW51" i="2"/>
  <c r="BX51" i="2"/>
  <c r="BY51" i="2"/>
  <c r="BZ51" i="2"/>
  <c r="CA51" i="2"/>
  <c r="CB51" i="2"/>
  <c r="CC51" i="2"/>
  <c r="CD51" i="2"/>
  <c r="CE51" i="2"/>
  <c r="BW52" i="2"/>
  <c r="BX52" i="2"/>
  <c r="BY52" i="2"/>
  <c r="BZ52" i="2"/>
  <c r="CA52" i="2"/>
  <c r="CB52" i="2"/>
  <c r="CC52" i="2"/>
  <c r="CD52" i="2"/>
  <c r="CE52" i="2"/>
  <c r="BW53" i="2"/>
  <c r="BX53" i="2"/>
  <c r="BY53" i="2"/>
  <c r="BZ53" i="2"/>
  <c r="CA53" i="2"/>
  <c r="CB53" i="2"/>
  <c r="CC53" i="2"/>
  <c r="CD53" i="2"/>
  <c r="CE53" i="2"/>
  <c r="BW54" i="2"/>
  <c r="BX54" i="2"/>
  <c r="BY54" i="2"/>
  <c r="BZ54" i="2"/>
  <c r="CA54" i="2"/>
  <c r="CB54" i="2"/>
  <c r="CC54" i="2"/>
  <c r="CD54" i="2"/>
  <c r="CE54" i="2"/>
  <c r="BW55" i="2"/>
  <c r="BX55" i="2"/>
  <c r="BY55" i="2"/>
  <c r="BZ55" i="2"/>
  <c r="CA55" i="2"/>
  <c r="CB55" i="2"/>
  <c r="CC55" i="2"/>
  <c r="CD55" i="2"/>
  <c r="CE55" i="2"/>
  <c r="BW56" i="2"/>
  <c r="BX56" i="2"/>
  <c r="BY56" i="2"/>
  <c r="BZ56" i="2"/>
  <c r="CA56" i="2"/>
  <c r="CB56" i="2"/>
  <c r="CC56" i="2"/>
  <c r="CD56" i="2"/>
  <c r="CE56" i="2"/>
  <c r="BW57" i="2"/>
  <c r="BX57" i="2"/>
  <c r="BY57" i="2"/>
  <c r="BZ57" i="2"/>
  <c r="CA57" i="2"/>
  <c r="CB57" i="2"/>
  <c r="CC57" i="2"/>
  <c r="CD57" i="2"/>
  <c r="CE57" i="2"/>
  <c r="BW58" i="2"/>
  <c r="BX58" i="2"/>
  <c r="BY58" i="2"/>
  <c r="BZ58" i="2"/>
  <c r="CA58" i="2"/>
  <c r="CB58" i="2"/>
  <c r="CC58" i="2"/>
  <c r="CD58" i="2"/>
  <c r="CE58" i="2"/>
  <c r="BW59" i="2"/>
  <c r="BX59" i="2"/>
  <c r="BY59" i="2"/>
  <c r="BZ59" i="2"/>
  <c r="CA59" i="2"/>
  <c r="CB59" i="2"/>
  <c r="CC59" i="2"/>
  <c r="CD59" i="2"/>
  <c r="CE59" i="2"/>
  <c r="BW60" i="2"/>
  <c r="BX60" i="2"/>
  <c r="BY60" i="2"/>
  <c r="BZ60" i="2"/>
  <c r="CA60" i="2"/>
  <c r="CB60" i="2"/>
  <c r="CC60" i="2"/>
  <c r="CD60" i="2"/>
  <c r="CE60" i="2"/>
  <c r="BW61" i="2"/>
  <c r="BX61" i="2"/>
  <c r="BY61" i="2"/>
  <c r="BZ61" i="2"/>
  <c r="CA61" i="2"/>
  <c r="CB61" i="2"/>
  <c r="CC61" i="2"/>
  <c r="CD61" i="2"/>
  <c r="CE61" i="2"/>
  <c r="BW62" i="2"/>
  <c r="BX62" i="2"/>
  <c r="BY62" i="2"/>
  <c r="BZ62" i="2"/>
  <c r="CA62" i="2"/>
  <c r="CB62" i="2"/>
  <c r="CC62" i="2"/>
  <c r="CD62" i="2"/>
  <c r="CE62" i="2"/>
  <c r="BW63" i="2"/>
  <c r="BX63" i="2"/>
  <c r="BY63" i="2"/>
  <c r="BZ63" i="2"/>
  <c r="CA63" i="2"/>
  <c r="CB63" i="2"/>
  <c r="CC63" i="2"/>
  <c r="CD63" i="2"/>
  <c r="CE63" i="2"/>
  <c r="BW64" i="2"/>
  <c r="BX64" i="2"/>
  <c r="BY64" i="2"/>
  <c r="BZ64" i="2"/>
  <c r="CA64" i="2"/>
  <c r="CB64" i="2"/>
  <c r="CC64" i="2"/>
  <c r="CD64" i="2"/>
  <c r="CE64" i="2"/>
  <c r="BW65" i="2"/>
  <c r="BX65" i="2"/>
  <c r="BY65" i="2"/>
  <c r="BZ65" i="2"/>
  <c r="CA65" i="2"/>
  <c r="CB65" i="2"/>
  <c r="CC65" i="2"/>
  <c r="CD65" i="2"/>
  <c r="CE65" i="2"/>
  <c r="BW66" i="2"/>
  <c r="BX66" i="2"/>
  <c r="BY66" i="2"/>
  <c r="BZ66" i="2"/>
  <c r="CA66" i="2"/>
  <c r="CB66" i="2"/>
  <c r="CC66" i="2"/>
  <c r="CD66" i="2"/>
  <c r="CE66" i="2"/>
  <c r="BX15" i="2"/>
  <c r="BY15" i="2"/>
  <c r="BZ15" i="2"/>
  <c r="CA15" i="2"/>
  <c r="CB15" i="2"/>
  <c r="CC15" i="2"/>
  <c r="CD15" i="2"/>
  <c r="CE15" i="2"/>
  <c r="G104" i="7"/>
  <c r="E104" i="7"/>
  <c r="C84" i="7"/>
  <c r="AY260" i="2"/>
  <c r="AY104" i="4" s="1"/>
  <c r="C136" i="2"/>
  <c r="C58" i="4" s="1"/>
  <c r="AA74" i="2"/>
  <c r="AA35" i="4" s="1"/>
  <c r="O136" i="2"/>
  <c r="O58" i="4" s="1"/>
  <c r="AM136" i="2"/>
  <c r="AM58" i="4" s="1"/>
  <c r="AY136" i="2"/>
  <c r="AY58" i="4" s="1"/>
  <c r="BK136" i="2"/>
  <c r="BK58" i="4" s="1"/>
  <c r="BK74" i="2"/>
  <c r="BK35" i="4" s="1"/>
  <c r="BK12" i="2"/>
  <c r="BK12" i="4" s="1"/>
  <c r="AY74" i="2"/>
  <c r="AY35" i="4" s="1"/>
  <c r="AY12" i="2"/>
  <c r="AY12" i="4" s="1"/>
  <c r="BK322" i="2"/>
  <c r="BK127" i="4" s="1"/>
  <c r="AY322" i="2"/>
  <c r="AY127" i="4" s="1"/>
  <c r="AM322" i="2"/>
  <c r="AM127" i="4" s="1"/>
  <c r="AA322" i="2"/>
  <c r="AA127" i="4" s="1"/>
  <c r="O322" i="2"/>
  <c r="O127" i="4" s="1"/>
  <c r="C322" i="2"/>
  <c r="C127" i="4" s="1"/>
  <c r="BS377" i="2"/>
  <c r="BR377" i="2"/>
  <c r="BQ377" i="2"/>
  <c r="BP377" i="2"/>
  <c r="BO377" i="2"/>
  <c r="BN377" i="2"/>
  <c r="BM377" i="2"/>
  <c r="BL377" i="2"/>
  <c r="BK377" i="2"/>
  <c r="BG377" i="2"/>
  <c r="BF377" i="2"/>
  <c r="BE377" i="2"/>
  <c r="BD377" i="2"/>
  <c r="BC377" i="2"/>
  <c r="BB377" i="2"/>
  <c r="BA377" i="2"/>
  <c r="AZ377" i="2"/>
  <c r="AY377" i="2"/>
  <c r="AU377" i="2"/>
  <c r="AT377" i="2"/>
  <c r="AS377" i="2"/>
  <c r="AR377" i="2"/>
  <c r="AQ377" i="2"/>
  <c r="AP377" i="2"/>
  <c r="AO377" i="2"/>
  <c r="AN377" i="2"/>
  <c r="AM377" i="2"/>
  <c r="AI377" i="2"/>
  <c r="AH377" i="2"/>
  <c r="AG377" i="2"/>
  <c r="AF377" i="2"/>
  <c r="AE377" i="2"/>
  <c r="AD377" i="2"/>
  <c r="AC377" i="2"/>
  <c r="AB377" i="2"/>
  <c r="AA377" i="2"/>
  <c r="W377" i="2"/>
  <c r="V377" i="2"/>
  <c r="U377" i="2"/>
  <c r="T377" i="2"/>
  <c r="S377" i="2"/>
  <c r="R377" i="2"/>
  <c r="Q377" i="2"/>
  <c r="P377" i="2"/>
  <c r="O377" i="2"/>
  <c r="K377" i="2"/>
  <c r="J377" i="2"/>
  <c r="I377" i="2"/>
  <c r="H377" i="2"/>
  <c r="G377" i="2"/>
  <c r="F377" i="2"/>
  <c r="E377" i="2"/>
  <c r="D377" i="2"/>
  <c r="C377" i="2"/>
  <c r="BT376" i="2" a="1"/>
  <c r="BT376" i="2" s="1"/>
  <c r="BH376" i="2" a="1"/>
  <c r="BH376" i="2" s="1"/>
  <c r="AV376" i="2" a="1"/>
  <c r="AV376" i="2" s="1"/>
  <c r="AJ376" i="2" a="1"/>
  <c r="AJ376" i="2" s="1"/>
  <c r="X376" i="2" a="1"/>
  <c r="X376" i="2" s="1"/>
  <c r="L376" i="2" a="1"/>
  <c r="L376" i="2" s="1"/>
  <c r="BT375" i="2" a="1"/>
  <c r="BT375" i="2" s="1"/>
  <c r="BH375" i="2" a="1"/>
  <c r="BH375" i="2" s="1"/>
  <c r="AV375" i="2" a="1"/>
  <c r="AV375" i="2" s="1"/>
  <c r="AJ375" i="2" a="1"/>
  <c r="AJ375" i="2" s="1"/>
  <c r="X375" i="2" a="1"/>
  <c r="X375" i="2" s="1"/>
  <c r="L375" i="2" a="1"/>
  <c r="L375" i="2" s="1"/>
  <c r="BT374" i="2" a="1"/>
  <c r="BT374" i="2" s="1"/>
  <c r="BH374" i="2" a="1"/>
  <c r="BH374" i="2" s="1"/>
  <c r="AV374" i="2" a="1"/>
  <c r="AV374" i="2" s="1"/>
  <c r="AJ374" i="2" a="1"/>
  <c r="AJ374" i="2" s="1"/>
  <c r="X374" i="2" a="1"/>
  <c r="X374" i="2" s="1"/>
  <c r="L374" i="2" a="1"/>
  <c r="L374" i="2" s="1"/>
  <c r="BT373" i="2" a="1"/>
  <c r="BT373" i="2" s="1"/>
  <c r="BH373" i="2" a="1"/>
  <c r="BH373" i="2" s="1"/>
  <c r="AV373" i="2" a="1"/>
  <c r="AV373" i="2" s="1"/>
  <c r="AJ373" i="2" a="1"/>
  <c r="AJ373" i="2" s="1"/>
  <c r="X373" i="2" a="1"/>
  <c r="X373" i="2" s="1"/>
  <c r="L373" i="2" a="1"/>
  <c r="L373" i="2" s="1"/>
  <c r="BT372" i="2" a="1"/>
  <c r="BT372" i="2" s="1"/>
  <c r="BH372" i="2" a="1"/>
  <c r="BH372" i="2" s="1"/>
  <c r="AV372" i="2" a="1"/>
  <c r="AV372" i="2" s="1"/>
  <c r="AJ372" i="2" a="1"/>
  <c r="AJ372" i="2" s="1"/>
  <c r="X372" i="2" a="1"/>
  <c r="X372" i="2" s="1"/>
  <c r="L372" i="2" a="1"/>
  <c r="L372" i="2" s="1"/>
  <c r="BT371" i="2" a="1"/>
  <c r="BT371" i="2" s="1"/>
  <c r="BH371" i="2" a="1"/>
  <c r="BH371" i="2" s="1"/>
  <c r="AV371" i="2" a="1"/>
  <c r="AV371" i="2" s="1"/>
  <c r="AJ371" i="2" a="1"/>
  <c r="AJ371" i="2" s="1"/>
  <c r="X371" i="2" a="1"/>
  <c r="X371" i="2" s="1"/>
  <c r="L371" i="2" a="1"/>
  <c r="L371" i="2" s="1"/>
  <c r="BT370" i="2" a="1"/>
  <c r="BT370" i="2" s="1"/>
  <c r="BH370" i="2" a="1"/>
  <c r="BH370" i="2" s="1"/>
  <c r="AV370" i="2" a="1"/>
  <c r="AV370" i="2" s="1"/>
  <c r="AJ370" i="2" a="1"/>
  <c r="AJ370" i="2" s="1"/>
  <c r="X370" i="2" a="1"/>
  <c r="X370" i="2" s="1"/>
  <c r="L370" i="2" a="1"/>
  <c r="L370" i="2" s="1"/>
  <c r="BT369" i="2" a="1"/>
  <c r="BT369" i="2" s="1"/>
  <c r="BH369" i="2" a="1"/>
  <c r="BH369" i="2" s="1"/>
  <c r="AV369" i="2" a="1"/>
  <c r="AV369" i="2" s="1"/>
  <c r="AJ369" i="2" a="1"/>
  <c r="AJ369" i="2" s="1"/>
  <c r="X369" i="2" a="1"/>
  <c r="X369" i="2" s="1"/>
  <c r="L369" i="2" a="1"/>
  <c r="L369" i="2" s="1"/>
  <c r="BT368" i="2" a="1"/>
  <c r="BT368" i="2" s="1"/>
  <c r="BH368" i="2" a="1"/>
  <c r="BH368" i="2" s="1"/>
  <c r="AV368" i="2" a="1"/>
  <c r="AV368" i="2" s="1"/>
  <c r="AJ368" i="2" a="1"/>
  <c r="AJ368" i="2" s="1"/>
  <c r="X368" i="2" a="1"/>
  <c r="X368" i="2" s="1"/>
  <c r="L368" i="2" a="1"/>
  <c r="L368" i="2" s="1"/>
  <c r="BT367" i="2" a="1"/>
  <c r="BT367" i="2" s="1"/>
  <c r="BH367" i="2" a="1"/>
  <c r="BH367" i="2" s="1"/>
  <c r="AV367" i="2" a="1"/>
  <c r="AV367" i="2" s="1"/>
  <c r="AJ367" i="2" a="1"/>
  <c r="AJ367" i="2" s="1"/>
  <c r="X367" i="2" a="1"/>
  <c r="X367" i="2" s="1"/>
  <c r="L367" i="2" a="1"/>
  <c r="L367" i="2" s="1"/>
  <c r="BT366" i="2" a="1"/>
  <c r="BT366" i="2" s="1"/>
  <c r="BH366" i="2" a="1"/>
  <c r="BH366" i="2" s="1"/>
  <c r="AV366" i="2" a="1"/>
  <c r="AV366" i="2" s="1"/>
  <c r="AJ366" i="2" a="1"/>
  <c r="AJ366" i="2" s="1"/>
  <c r="X366" i="2" a="1"/>
  <c r="X366" i="2" s="1"/>
  <c r="L366" i="2" a="1"/>
  <c r="L366" i="2" s="1"/>
  <c r="BT365" i="2" a="1"/>
  <c r="BT365" i="2" s="1"/>
  <c r="BH365" i="2" a="1"/>
  <c r="BH365" i="2" s="1"/>
  <c r="AV365" i="2" a="1"/>
  <c r="AV365" i="2" s="1"/>
  <c r="AJ365" i="2" a="1"/>
  <c r="AJ365" i="2" s="1"/>
  <c r="X365" i="2" a="1"/>
  <c r="X365" i="2" s="1"/>
  <c r="L365" i="2" a="1"/>
  <c r="L365" i="2" s="1"/>
  <c r="BT364" i="2" a="1"/>
  <c r="BT364" i="2" s="1"/>
  <c r="BH364" i="2" a="1"/>
  <c r="BH364" i="2" s="1"/>
  <c r="AV364" i="2" a="1"/>
  <c r="AV364" i="2" s="1"/>
  <c r="AJ364" i="2" a="1"/>
  <c r="AJ364" i="2" s="1"/>
  <c r="X364" i="2" a="1"/>
  <c r="X364" i="2" s="1"/>
  <c r="L364" i="2" a="1"/>
  <c r="L364" i="2" s="1"/>
  <c r="BT363" i="2" a="1"/>
  <c r="BT363" i="2" s="1"/>
  <c r="BH363" i="2" a="1"/>
  <c r="BH363" i="2" s="1"/>
  <c r="AV363" i="2" a="1"/>
  <c r="AV363" i="2" s="1"/>
  <c r="AJ363" i="2" a="1"/>
  <c r="AJ363" i="2" s="1"/>
  <c r="X363" i="2" a="1"/>
  <c r="X363" i="2" s="1"/>
  <c r="L363" i="2" a="1"/>
  <c r="L363" i="2" s="1"/>
  <c r="BT362" i="2" a="1"/>
  <c r="BT362" i="2" s="1"/>
  <c r="BH362" i="2" a="1"/>
  <c r="BH362" i="2" s="1"/>
  <c r="AV362" i="2" a="1"/>
  <c r="AV362" i="2" s="1"/>
  <c r="AJ362" i="2" a="1"/>
  <c r="AJ362" i="2" s="1"/>
  <c r="X362" i="2" a="1"/>
  <c r="X362" i="2" s="1"/>
  <c r="L362" i="2" a="1"/>
  <c r="L362" i="2" s="1"/>
  <c r="BT361" i="2" a="1"/>
  <c r="BT361" i="2" s="1"/>
  <c r="BH361" i="2" a="1"/>
  <c r="BH361" i="2" s="1"/>
  <c r="AV361" i="2" a="1"/>
  <c r="AV361" i="2" s="1"/>
  <c r="AJ361" i="2" a="1"/>
  <c r="AJ361" i="2" s="1"/>
  <c r="X361" i="2" a="1"/>
  <c r="X361" i="2" s="1"/>
  <c r="L361" i="2" a="1"/>
  <c r="L361" i="2" s="1"/>
  <c r="BT360" i="2" a="1"/>
  <c r="BT360" i="2" s="1"/>
  <c r="BH360" i="2" a="1"/>
  <c r="BH360" i="2" s="1"/>
  <c r="AV360" i="2" a="1"/>
  <c r="AV360" i="2" s="1"/>
  <c r="AJ360" i="2" a="1"/>
  <c r="AJ360" i="2" s="1"/>
  <c r="X360" i="2" a="1"/>
  <c r="X360" i="2" s="1"/>
  <c r="L360" i="2" a="1"/>
  <c r="L360" i="2" s="1"/>
  <c r="BT359" i="2" a="1"/>
  <c r="BT359" i="2" s="1"/>
  <c r="BH359" i="2" a="1"/>
  <c r="BH359" i="2" s="1"/>
  <c r="AV359" i="2" a="1"/>
  <c r="AV359" i="2" s="1"/>
  <c r="AJ359" i="2" a="1"/>
  <c r="AJ359" i="2" s="1"/>
  <c r="X359" i="2" a="1"/>
  <c r="X359" i="2" s="1"/>
  <c r="L359" i="2" a="1"/>
  <c r="L359" i="2" s="1"/>
  <c r="BT358" i="2" a="1"/>
  <c r="BT358" i="2" s="1"/>
  <c r="BH358" i="2" a="1"/>
  <c r="BH358" i="2" s="1"/>
  <c r="AV358" i="2" a="1"/>
  <c r="AV358" i="2" s="1"/>
  <c r="AJ358" i="2" a="1"/>
  <c r="AJ358" i="2" s="1"/>
  <c r="X358" i="2" a="1"/>
  <c r="X358" i="2" s="1"/>
  <c r="L358" i="2" a="1"/>
  <c r="L358" i="2" s="1"/>
  <c r="BT357" i="2" a="1"/>
  <c r="BT357" i="2" s="1"/>
  <c r="BH357" i="2" a="1"/>
  <c r="BH357" i="2" s="1"/>
  <c r="AV357" i="2" a="1"/>
  <c r="AV357" i="2" s="1"/>
  <c r="AJ357" i="2" a="1"/>
  <c r="AJ357" i="2" s="1"/>
  <c r="X357" i="2" a="1"/>
  <c r="X357" i="2" s="1"/>
  <c r="L357" i="2" a="1"/>
  <c r="L357" i="2" s="1"/>
  <c r="BT356" i="2" a="1"/>
  <c r="BT356" i="2" s="1"/>
  <c r="BH356" i="2" a="1"/>
  <c r="BH356" i="2" s="1"/>
  <c r="AV356" i="2" a="1"/>
  <c r="AV356" i="2" s="1"/>
  <c r="AJ356" i="2" a="1"/>
  <c r="AJ356" i="2" s="1"/>
  <c r="X356" i="2" a="1"/>
  <c r="X356" i="2" s="1"/>
  <c r="L356" i="2" a="1"/>
  <c r="L356" i="2" s="1"/>
  <c r="BT355" i="2" a="1"/>
  <c r="BT355" i="2" s="1"/>
  <c r="BH355" i="2" a="1"/>
  <c r="BH355" i="2" s="1"/>
  <c r="AV355" i="2" a="1"/>
  <c r="AV355" i="2" s="1"/>
  <c r="AJ355" i="2" a="1"/>
  <c r="AJ355" i="2" s="1"/>
  <c r="X355" i="2" a="1"/>
  <c r="X355" i="2" s="1"/>
  <c r="L355" i="2" a="1"/>
  <c r="L355" i="2" s="1"/>
  <c r="BT354" i="2" a="1"/>
  <c r="BT354" i="2" s="1"/>
  <c r="BH354" i="2" a="1"/>
  <c r="BH354" i="2" s="1"/>
  <c r="AV354" i="2" a="1"/>
  <c r="AV354" i="2" s="1"/>
  <c r="AJ354" i="2" a="1"/>
  <c r="AJ354" i="2" s="1"/>
  <c r="X354" i="2" a="1"/>
  <c r="X354" i="2" s="1"/>
  <c r="L354" i="2" a="1"/>
  <c r="L354" i="2" s="1"/>
  <c r="BT353" i="2" a="1"/>
  <c r="BT353" i="2" s="1"/>
  <c r="BH353" i="2" a="1"/>
  <c r="BH353" i="2" s="1"/>
  <c r="AV353" i="2" a="1"/>
  <c r="AV353" i="2" s="1"/>
  <c r="AJ353" i="2" a="1"/>
  <c r="AJ353" i="2" s="1"/>
  <c r="X353" i="2" a="1"/>
  <c r="X353" i="2" s="1"/>
  <c r="L353" i="2" a="1"/>
  <c r="L353" i="2" s="1"/>
  <c r="BT352" i="2" a="1"/>
  <c r="BT352" i="2" s="1"/>
  <c r="BH352" i="2" a="1"/>
  <c r="BH352" i="2" s="1"/>
  <c r="AV352" i="2" a="1"/>
  <c r="AV352" i="2" s="1"/>
  <c r="AJ352" i="2" a="1"/>
  <c r="AJ352" i="2" s="1"/>
  <c r="X352" i="2" a="1"/>
  <c r="X352" i="2" s="1"/>
  <c r="L352" i="2" a="1"/>
  <c r="L352" i="2" s="1"/>
  <c r="BT351" i="2" a="1"/>
  <c r="BT351" i="2" s="1"/>
  <c r="BH351" i="2" a="1"/>
  <c r="BH351" i="2" s="1"/>
  <c r="AV351" i="2" a="1"/>
  <c r="AV351" i="2" s="1"/>
  <c r="AJ351" i="2" a="1"/>
  <c r="AJ351" i="2" s="1"/>
  <c r="X351" i="2" a="1"/>
  <c r="X351" i="2" s="1"/>
  <c r="L351" i="2" a="1"/>
  <c r="L351" i="2" s="1"/>
  <c r="BT350" i="2" a="1"/>
  <c r="BT350" i="2" s="1"/>
  <c r="BH350" i="2" a="1"/>
  <c r="BH350" i="2" s="1"/>
  <c r="AV350" i="2" a="1"/>
  <c r="AV350" i="2" s="1"/>
  <c r="AJ350" i="2" a="1"/>
  <c r="AJ350" i="2" s="1"/>
  <c r="X350" i="2" a="1"/>
  <c r="X350" i="2" s="1"/>
  <c r="L350" i="2" a="1"/>
  <c r="L350" i="2" s="1"/>
  <c r="BT349" i="2" a="1"/>
  <c r="BT349" i="2" s="1"/>
  <c r="BH349" i="2" a="1"/>
  <c r="BH349" i="2" s="1"/>
  <c r="AV349" i="2" a="1"/>
  <c r="AV349" i="2" s="1"/>
  <c r="AJ349" i="2" a="1"/>
  <c r="AJ349" i="2" s="1"/>
  <c r="X349" i="2" a="1"/>
  <c r="X349" i="2" s="1"/>
  <c r="L349" i="2" a="1"/>
  <c r="L349" i="2" s="1"/>
  <c r="BT348" i="2" a="1"/>
  <c r="BT348" i="2" s="1"/>
  <c r="BH348" i="2" a="1"/>
  <c r="BH348" i="2" s="1"/>
  <c r="AV348" i="2" a="1"/>
  <c r="AV348" i="2" s="1"/>
  <c r="AJ348" i="2" a="1"/>
  <c r="AJ348" i="2" s="1"/>
  <c r="X348" i="2" a="1"/>
  <c r="X348" i="2" s="1"/>
  <c r="L348" i="2" a="1"/>
  <c r="L348" i="2" s="1"/>
  <c r="BT347" i="2" a="1"/>
  <c r="BT347" i="2" s="1"/>
  <c r="BH347" i="2" a="1"/>
  <c r="BH347" i="2" s="1"/>
  <c r="AV347" i="2" a="1"/>
  <c r="AV347" i="2" s="1"/>
  <c r="AJ347" i="2" a="1"/>
  <c r="AJ347" i="2" s="1"/>
  <c r="X347" i="2" a="1"/>
  <c r="X347" i="2" s="1"/>
  <c r="L347" i="2" a="1"/>
  <c r="L347" i="2" s="1"/>
  <c r="BT346" i="2" a="1"/>
  <c r="BT346" i="2" s="1"/>
  <c r="BH346" i="2" a="1"/>
  <c r="BH346" i="2" s="1"/>
  <c r="AV346" i="2" a="1"/>
  <c r="AV346" i="2" s="1"/>
  <c r="AJ346" i="2" a="1"/>
  <c r="AJ346" i="2" s="1"/>
  <c r="X346" i="2" a="1"/>
  <c r="X346" i="2" s="1"/>
  <c r="L346" i="2" a="1"/>
  <c r="L346" i="2" s="1"/>
  <c r="BT345" i="2" a="1"/>
  <c r="BT345" i="2" s="1"/>
  <c r="BH345" i="2" a="1"/>
  <c r="BH345" i="2" s="1"/>
  <c r="AV345" i="2" a="1"/>
  <c r="AV345" i="2" s="1"/>
  <c r="AJ345" i="2" a="1"/>
  <c r="AJ345" i="2" s="1"/>
  <c r="X345" i="2" a="1"/>
  <c r="X345" i="2" s="1"/>
  <c r="L345" i="2" a="1"/>
  <c r="L345" i="2" s="1"/>
  <c r="BT344" i="2" a="1"/>
  <c r="BT344" i="2" s="1"/>
  <c r="BH344" i="2" a="1"/>
  <c r="BH344" i="2" s="1"/>
  <c r="AV344" i="2" a="1"/>
  <c r="AV344" i="2" s="1"/>
  <c r="AJ344" i="2" a="1"/>
  <c r="AJ344" i="2" s="1"/>
  <c r="X344" i="2" a="1"/>
  <c r="X344" i="2" s="1"/>
  <c r="L344" i="2" a="1"/>
  <c r="L344" i="2" s="1"/>
  <c r="BT343" i="2" a="1"/>
  <c r="BT343" i="2" s="1"/>
  <c r="BH343" i="2" a="1"/>
  <c r="BH343" i="2" s="1"/>
  <c r="AV343" i="2" a="1"/>
  <c r="AV343" i="2" s="1"/>
  <c r="AJ343" i="2" a="1"/>
  <c r="AJ343" i="2" s="1"/>
  <c r="X343" i="2" a="1"/>
  <c r="X343" i="2" s="1"/>
  <c r="L343" i="2" a="1"/>
  <c r="L343" i="2" s="1"/>
  <c r="BT342" i="2" a="1"/>
  <c r="BT342" i="2" s="1"/>
  <c r="BH342" i="2" a="1"/>
  <c r="BH342" i="2" s="1"/>
  <c r="AV342" i="2" a="1"/>
  <c r="AV342" i="2" s="1"/>
  <c r="AJ342" i="2" a="1"/>
  <c r="AJ342" i="2" s="1"/>
  <c r="X342" i="2" a="1"/>
  <c r="X342" i="2" s="1"/>
  <c r="L342" i="2" a="1"/>
  <c r="L342" i="2" s="1"/>
  <c r="BT341" i="2" a="1"/>
  <c r="BT341" i="2" s="1"/>
  <c r="BH341" i="2" a="1"/>
  <c r="BH341" i="2" s="1"/>
  <c r="AV341" i="2" a="1"/>
  <c r="AV341" i="2" s="1"/>
  <c r="AJ341" i="2" a="1"/>
  <c r="AJ341" i="2" s="1"/>
  <c r="X341" i="2" a="1"/>
  <c r="X341" i="2" s="1"/>
  <c r="L341" i="2" a="1"/>
  <c r="L341" i="2" s="1"/>
  <c r="BT340" i="2" a="1"/>
  <c r="BT340" i="2" s="1"/>
  <c r="BH340" i="2" a="1"/>
  <c r="BH340" i="2" s="1"/>
  <c r="AV340" i="2" a="1"/>
  <c r="AV340" i="2" s="1"/>
  <c r="AJ340" i="2" a="1"/>
  <c r="AJ340" i="2" s="1"/>
  <c r="X340" i="2" a="1"/>
  <c r="X340" i="2" s="1"/>
  <c r="L340" i="2" a="1"/>
  <c r="L340" i="2" s="1"/>
  <c r="BT339" i="2" a="1"/>
  <c r="BT339" i="2" s="1"/>
  <c r="BH339" i="2" a="1"/>
  <c r="BH339" i="2" s="1"/>
  <c r="AV339" i="2" a="1"/>
  <c r="AV339" i="2" s="1"/>
  <c r="AJ339" i="2" a="1"/>
  <c r="AJ339" i="2" s="1"/>
  <c r="X339" i="2" a="1"/>
  <c r="X339" i="2" s="1"/>
  <c r="L339" i="2" a="1"/>
  <c r="L339" i="2" s="1"/>
  <c r="BT338" i="2" a="1"/>
  <c r="BT338" i="2" s="1"/>
  <c r="BH338" i="2" a="1"/>
  <c r="BH338" i="2" s="1"/>
  <c r="AV338" i="2" a="1"/>
  <c r="AV338" i="2" s="1"/>
  <c r="AJ338" i="2" a="1"/>
  <c r="AJ338" i="2" s="1"/>
  <c r="X338" i="2" a="1"/>
  <c r="X338" i="2" s="1"/>
  <c r="L338" i="2" a="1"/>
  <c r="L338" i="2" s="1"/>
  <c r="BT337" i="2" a="1"/>
  <c r="BT337" i="2" s="1"/>
  <c r="BH337" i="2" a="1"/>
  <c r="BH337" i="2" s="1"/>
  <c r="AV337" i="2" a="1"/>
  <c r="AV337" i="2" s="1"/>
  <c r="AJ337" i="2" a="1"/>
  <c r="AJ337" i="2" s="1"/>
  <c r="X337" i="2" a="1"/>
  <c r="X337" i="2" s="1"/>
  <c r="L337" i="2" a="1"/>
  <c r="L337" i="2" s="1"/>
  <c r="BT336" i="2" a="1"/>
  <c r="BT336" i="2" s="1"/>
  <c r="BH336" i="2" a="1"/>
  <c r="BH336" i="2" s="1"/>
  <c r="AV336" i="2" a="1"/>
  <c r="AV336" i="2" s="1"/>
  <c r="AJ336" i="2" a="1"/>
  <c r="AJ336" i="2" s="1"/>
  <c r="X336" i="2" a="1"/>
  <c r="X336" i="2" s="1"/>
  <c r="L336" i="2" a="1"/>
  <c r="L336" i="2" s="1"/>
  <c r="BT335" i="2" a="1"/>
  <c r="BT335" i="2" s="1"/>
  <c r="BH335" i="2" a="1"/>
  <c r="BH335" i="2" s="1"/>
  <c r="AV335" i="2" a="1"/>
  <c r="AV335" i="2" s="1"/>
  <c r="AJ335" i="2" a="1"/>
  <c r="AJ335" i="2" s="1"/>
  <c r="X335" i="2" a="1"/>
  <c r="X335" i="2" s="1"/>
  <c r="L335" i="2" a="1"/>
  <c r="L335" i="2" s="1"/>
  <c r="BT334" i="2" a="1"/>
  <c r="BT334" i="2" s="1"/>
  <c r="BH334" i="2" a="1"/>
  <c r="BH334" i="2" s="1"/>
  <c r="AV334" i="2" a="1"/>
  <c r="AV334" i="2" s="1"/>
  <c r="AJ334" i="2" a="1"/>
  <c r="AJ334" i="2" s="1"/>
  <c r="X334" i="2" a="1"/>
  <c r="X334" i="2" s="1"/>
  <c r="L334" i="2" a="1"/>
  <c r="L334" i="2" s="1"/>
  <c r="BT333" i="2" a="1"/>
  <c r="BT333" i="2" s="1"/>
  <c r="BH333" i="2" a="1"/>
  <c r="BH333" i="2" s="1"/>
  <c r="AV333" i="2" a="1"/>
  <c r="AV333" i="2" s="1"/>
  <c r="AJ333" i="2" a="1"/>
  <c r="AJ333" i="2" s="1"/>
  <c r="X333" i="2" a="1"/>
  <c r="X333" i="2" s="1"/>
  <c r="L333" i="2" a="1"/>
  <c r="L333" i="2" s="1"/>
  <c r="BT332" i="2" a="1"/>
  <c r="BT332" i="2" s="1"/>
  <c r="BH332" i="2" a="1"/>
  <c r="BH332" i="2" s="1"/>
  <c r="AV332" i="2" a="1"/>
  <c r="AV332" i="2" s="1"/>
  <c r="AJ332" i="2" a="1"/>
  <c r="AJ332" i="2" s="1"/>
  <c r="X332" i="2" a="1"/>
  <c r="X332" i="2" s="1"/>
  <c r="L332" i="2" a="1"/>
  <c r="L332" i="2" s="1"/>
  <c r="BT331" i="2" a="1"/>
  <c r="BT331" i="2" s="1"/>
  <c r="BH331" i="2" a="1"/>
  <c r="BH331" i="2" s="1"/>
  <c r="AV331" i="2" a="1"/>
  <c r="AV331" i="2" s="1"/>
  <c r="AJ331" i="2" a="1"/>
  <c r="AJ331" i="2" s="1"/>
  <c r="X331" i="2" a="1"/>
  <c r="X331" i="2" s="1"/>
  <c r="L331" i="2" a="1"/>
  <c r="L331" i="2" s="1"/>
  <c r="BT330" i="2" a="1"/>
  <c r="BT330" i="2" s="1"/>
  <c r="BH330" i="2" a="1"/>
  <c r="BH330" i="2" s="1"/>
  <c r="AV330" i="2" a="1"/>
  <c r="AV330" i="2" s="1"/>
  <c r="AJ330" i="2" a="1"/>
  <c r="AJ330" i="2" s="1"/>
  <c r="X330" i="2" a="1"/>
  <c r="X330" i="2" s="1"/>
  <c r="L330" i="2" a="1"/>
  <c r="L330" i="2" s="1"/>
  <c r="BT329" i="2" a="1"/>
  <c r="BT329" i="2" s="1"/>
  <c r="BH329" i="2" a="1"/>
  <c r="BH329" i="2" s="1"/>
  <c r="AV329" i="2" a="1"/>
  <c r="AV329" i="2" s="1"/>
  <c r="AJ329" i="2" a="1"/>
  <c r="AJ329" i="2" s="1"/>
  <c r="X329" i="2" a="1"/>
  <c r="X329" i="2" s="1"/>
  <c r="L329" i="2" a="1"/>
  <c r="L329" i="2" s="1"/>
  <c r="BT328" i="2" a="1"/>
  <c r="BT328" i="2" s="1"/>
  <c r="BH328" i="2" a="1"/>
  <c r="BH328" i="2" s="1"/>
  <c r="AV328" i="2" a="1"/>
  <c r="AV328" i="2" s="1"/>
  <c r="AJ328" i="2" a="1"/>
  <c r="AJ328" i="2" s="1"/>
  <c r="X328" i="2" a="1"/>
  <c r="X328" i="2" s="1"/>
  <c r="L328" i="2" a="1"/>
  <c r="L328" i="2" s="1"/>
  <c r="BT327" i="2" a="1"/>
  <c r="BT327" i="2" s="1"/>
  <c r="BH327" i="2" a="1"/>
  <c r="BH327" i="2" s="1"/>
  <c r="AV327" i="2" a="1"/>
  <c r="AV327" i="2" s="1"/>
  <c r="AJ327" i="2" a="1"/>
  <c r="AJ327" i="2" s="1"/>
  <c r="X327" i="2" a="1"/>
  <c r="X327" i="2" s="1"/>
  <c r="L327" i="2" a="1"/>
  <c r="L327" i="2" s="1"/>
  <c r="BT326" i="2" a="1"/>
  <c r="BT326" i="2" s="1"/>
  <c r="BH326" i="2" a="1"/>
  <c r="BH326" i="2" s="1"/>
  <c r="AV326" i="2" a="1"/>
  <c r="AV326" i="2" s="1"/>
  <c r="AJ326" i="2" a="1"/>
  <c r="AJ326" i="2" s="1"/>
  <c r="X326" i="2" a="1"/>
  <c r="X326" i="2" s="1"/>
  <c r="L326" i="2" a="1"/>
  <c r="L326" i="2" s="1"/>
  <c r="BT325" i="2" a="1"/>
  <c r="BT325" i="2" s="1"/>
  <c r="BH325" i="2" a="1"/>
  <c r="BH325" i="2" s="1"/>
  <c r="AV325" i="2" a="1"/>
  <c r="AV325" i="2" s="1"/>
  <c r="AJ325" i="2" a="1"/>
  <c r="AJ325" i="2" s="1"/>
  <c r="X325" i="2" a="1"/>
  <c r="X325" i="2" s="1"/>
  <c r="L325" i="2" a="1"/>
  <c r="L325" i="2" s="1"/>
  <c r="BS315" i="2"/>
  <c r="BR315" i="2"/>
  <c r="BQ315" i="2"/>
  <c r="BP315" i="2"/>
  <c r="BO315" i="2"/>
  <c r="BN315" i="2"/>
  <c r="BM315" i="2"/>
  <c r="BL315" i="2"/>
  <c r="BK315" i="2"/>
  <c r="BT314" i="2" a="1"/>
  <c r="BT314" i="2" s="1"/>
  <c r="BT313" i="2" a="1"/>
  <c r="BT313" i="2" s="1"/>
  <c r="BT312" i="2" a="1"/>
  <c r="BT312" i="2" s="1"/>
  <c r="BT311" i="2" a="1"/>
  <c r="BT311" i="2" s="1"/>
  <c r="BT310" i="2" a="1"/>
  <c r="BT310" i="2" s="1"/>
  <c r="BT309" i="2" a="1"/>
  <c r="BT309" i="2" s="1"/>
  <c r="BT308" i="2" a="1"/>
  <c r="BT308" i="2" s="1"/>
  <c r="BT307" i="2" a="1"/>
  <c r="BT307" i="2" s="1"/>
  <c r="BT306" i="2" a="1"/>
  <c r="BT306" i="2" s="1"/>
  <c r="BT305" i="2" a="1"/>
  <c r="BT305" i="2" s="1"/>
  <c r="BT304" i="2" a="1"/>
  <c r="BT304" i="2" s="1"/>
  <c r="BT303" i="2" a="1"/>
  <c r="BT303" i="2" s="1"/>
  <c r="BT302" i="2" a="1"/>
  <c r="BT302" i="2" s="1"/>
  <c r="BT301" i="2" a="1"/>
  <c r="BT301" i="2" s="1"/>
  <c r="BT300" i="2" a="1"/>
  <c r="BT300" i="2" s="1"/>
  <c r="BT299" i="2" a="1"/>
  <c r="BT299" i="2" s="1"/>
  <c r="BT298" i="2" a="1"/>
  <c r="BT298" i="2" s="1"/>
  <c r="BT297" i="2" a="1"/>
  <c r="BT297" i="2" s="1"/>
  <c r="BT296" i="2" a="1"/>
  <c r="BT296" i="2" s="1"/>
  <c r="BT295" i="2" a="1"/>
  <c r="BT295" i="2" s="1"/>
  <c r="BT294" i="2" a="1"/>
  <c r="BT294" i="2" s="1"/>
  <c r="BT293" i="2" a="1"/>
  <c r="BT293" i="2" s="1"/>
  <c r="BT292" i="2" a="1"/>
  <c r="BT292" i="2" s="1"/>
  <c r="BT291" i="2" a="1"/>
  <c r="BT291" i="2" s="1"/>
  <c r="BT290" i="2" a="1"/>
  <c r="BT290" i="2" s="1"/>
  <c r="BT289" i="2" a="1"/>
  <c r="BT289" i="2" s="1"/>
  <c r="BT288" i="2" a="1"/>
  <c r="BT288" i="2" s="1"/>
  <c r="BT287" i="2" a="1"/>
  <c r="BT287" i="2" s="1"/>
  <c r="BT286" i="2" a="1"/>
  <c r="BT286" i="2" s="1"/>
  <c r="BT285" i="2" a="1"/>
  <c r="BT285" i="2" s="1"/>
  <c r="BT284" i="2" a="1"/>
  <c r="BT284" i="2" s="1"/>
  <c r="BT283" i="2" a="1"/>
  <c r="BT283" i="2" s="1"/>
  <c r="BT282" i="2" a="1"/>
  <c r="BT282" i="2" s="1"/>
  <c r="BT281" i="2" a="1"/>
  <c r="BT281" i="2" s="1"/>
  <c r="BT280" i="2" a="1"/>
  <c r="BT280" i="2" s="1"/>
  <c r="BT279" i="2" a="1"/>
  <c r="BT279" i="2" s="1"/>
  <c r="BT278" i="2" a="1"/>
  <c r="BT278" i="2" s="1"/>
  <c r="BT277" i="2" a="1"/>
  <c r="BT277" i="2" s="1"/>
  <c r="BT276" i="2" a="1"/>
  <c r="BT276" i="2" s="1"/>
  <c r="BT275" i="2" a="1"/>
  <c r="BT275" i="2" s="1"/>
  <c r="BT274" i="2" a="1"/>
  <c r="BT274" i="2" s="1"/>
  <c r="BT273" i="2" a="1"/>
  <c r="BT273" i="2" s="1"/>
  <c r="BT272" i="2" a="1"/>
  <c r="BT272" i="2" s="1"/>
  <c r="BT271" i="2" a="1"/>
  <c r="BT271" i="2" s="1"/>
  <c r="BT270" i="2" a="1"/>
  <c r="BT270" i="2" s="1"/>
  <c r="BT269" i="2" a="1"/>
  <c r="BT269" i="2" s="1"/>
  <c r="BT268" i="2" a="1"/>
  <c r="BT268" i="2" s="1"/>
  <c r="BT267" i="2" a="1"/>
  <c r="BT267" i="2" s="1"/>
  <c r="BT266" i="2" a="1"/>
  <c r="BT266" i="2" s="1"/>
  <c r="BT265" i="2" a="1"/>
  <c r="BT265" i="2" s="1"/>
  <c r="BT264" i="2" a="1"/>
  <c r="BT264" i="2" s="1"/>
  <c r="BT263" i="2" a="1"/>
  <c r="BT263" i="2" s="1"/>
  <c r="BS253" i="2"/>
  <c r="BR253" i="2"/>
  <c r="BQ253" i="2"/>
  <c r="BO253" i="2"/>
  <c r="BN253" i="2"/>
  <c r="BM253" i="2"/>
  <c r="BL253" i="2"/>
  <c r="BK253" i="2"/>
  <c r="BT252" i="2" a="1"/>
  <c r="BT252" i="2" s="1"/>
  <c r="BT251" i="2" a="1"/>
  <c r="BT251" i="2" s="1"/>
  <c r="BT250" i="2" a="1"/>
  <c r="BT250" i="2" s="1"/>
  <c r="BT249" i="2" a="1"/>
  <c r="BT249" i="2" s="1"/>
  <c r="BT248" i="2" a="1"/>
  <c r="BT248" i="2" s="1"/>
  <c r="BT247" i="2" a="1"/>
  <c r="BT247" i="2" s="1"/>
  <c r="BT246" i="2" a="1"/>
  <c r="BT246" i="2" s="1"/>
  <c r="BT245" i="2" a="1"/>
  <c r="BT245" i="2" s="1"/>
  <c r="BT244" i="2" a="1"/>
  <c r="BT244" i="2" s="1"/>
  <c r="BT243" i="2" a="1"/>
  <c r="BT243" i="2" s="1"/>
  <c r="BT242" i="2" a="1"/>
  <c r="BT242" i="2" s="1"/>
  <c r="BT241" i="2" a="1"/>
  <c r="BT241" i="2" s="1"/>
  <c r="BT240" i="2" a="1"/>
  <c r="BT240" i="2" s="1"/>
  <c r="BT239" i="2" a="1"/>
  <c r="BT239" i="2" s="1"/>
  <c r="BT238" i="2" a="1"/>
  <c r="BT238" i="2" s="1"/>
  <c r="BT237" i="2" a="1"/>
  <c r="BT237" i="2" s="1"/>
  <c r="BT236" i="2" a="1"/>
  <c r="BT236" i="2" s="1"/>
  <c r="BT235" i="2" a="1"/>
  <c r="BT235" i="2" s="1"/>
  <c r="BT234" i="2" a="1"/>
  <c r="BT234" i="2" s="1"/>
  <c r="BT233" i="2" a="1"/>
  <c r="BT233" i="2" s="1"/>
  <c r="BT232" i="2" a="1"/>
  <c r="BT232" i="2" s="1"/>
  <c r="BT231" i="2" a="1"/>
  <c r="BT231" i="2" s="1"/>
  <c r="BT230" i="2" a="1"/>
  <c r="BT230" i="2" s="1"/>
  <c r="BT229" i="2" a="1"/>
  <c r="BT229" i="2" s="1"/>
  <c r="BT228" i="2" a="1"/>
  <c r="BT228" i="2" s="1"/>
  <c r="BT227" i="2" a="1"/>
  <c r="BT227" i="2" s="1"/>
  <c r="BT226" i="2" a="1"/>
  <c r="BT226" i="2" s="1"/>
  <c r="BT225" i="2" a="1"/>
  <c r="BT225" i="2" s="1"/>
  <c r="BT224" i="2" a="1"/>
  <c r="BT224" i="2" s="1"/>
  <c r="BT223" i="2" a="1"/>
  <c r="BT223" i="2" s="1"/>
  <c r="BT222" i="2" a="1"/>
  <c r="BT222" i="2" s="1"/>
  <c r="BT221" i="2" a="1"/>
  <c r="BT221" i="2" s="1"/>
  <c r="BT220" i="2" a="1"/>
  <c r="BT220" i="2" s="1"/>
  <c r="BT219" i="2" a="1"/>
  <c r="BT219" i="2" s="1"/>
  <c r="BT218" i="2" a="1"/>
  <c r="BT218" i="2" s="1"/>
  <c r="BT217" i="2" a="1"/>
  <c r="BT217" i="2" s="1"/>
  <c r="BT216" i="2" a="1"/>
  <c r="BT216" i="2" s="1"/>
  <c r="BT215" i="2" a="1"/>
  <c r="BT215" i="2" s="1"/>
  <c r="BT214" i="2" a="1"/>
  <c r="BT214" i="2" s="1"/>
  <c r="BT213" i="2" a="1"/>
  <c r="BT213" i="2" s="1"/>
  <c r="BT212" i="2" a="1"/>
  <c r="BT212" i="2" s="1"/>
  <c r="BT211" i="2" a="1"/>
  <c r="BT211" i="2" s="1"/>
  <c r="BT210" i="2" a="1"/>
  <c r="BT210" i="2" s="1"/>
  <c r="BT209" i="2" a="1"/>
  <c r="BT209" i="2" s="1"/>
  <c r="BT208" i="2" a="1"/>
  <c r="BT208" i="2" s="1"/>
  <c r="BT207" i="2" a="1"/>
  <c r="BT207" i="2" s="1"/>
  <c r="BT206" i="2" a="1"/>
  <c r="BT206" i="2" s="1"/>
  <c r="BT205" i="2" a="1"/>
  <c r="BT205" i="2" s="1"/>
  <c r="BT204" i="2" a="1"/>
  <c r="BT204" i="2" s="1"/>
  <c r="BT203" i="2" a="1"/>
  <c r="BT203" i="2" s="1"/>
  <c r="BT202" i="2" a="1"/>
  <c r="BT202" i="2" s="1"/>
  <c r="BT201" i="2" a="1"/>
  <c r="BT201" i="2" s="1"/>
  <c r="BS191" i="2"/>
  <c r="BR191" i="2"/>
  <c r="BQ191" i="2"/>
  <c r="BP191" i="2"/>
  <c r="BO191" i="2"/>
  <c r="BN191" i="2"/>
  <c r="BM191" i="2"/>
  <c r="BL191" i="2"/>
  <c r="BK191" i="2"/>
  <c r="BT190" i="2" a="1"/>
  <c r="BT190" i="2" s="1"/>
  <c r="BT189" i="2" a="1"/>
  <c r="BT189" i="2" s="1"/>
  <c r="BT188" i="2" a="1"/>
  <c r="BT188" i="2" s="1"/>
  <c r="BT187" i="2" a="1"/>
  <c r="BT187" i="2" s="1"/>
  <c r="BT186" i="2" a="1"/>
  <c r="BT186" i="2" s="1"/>
  <c r="BT185" i="2" a="1"/>
  <c r="BT185" i="2" s="1"/>
  <c r="BT184" i="2" a="1"/>
  <c r="BT184" i="2" s="1"/>
  <c r="BT183" i="2" a="1"/>
  <c r="BT183" i="2" s="1"/>
  <c r="BT182" i="2" a="1"/>
  <c r="BT182" i="2" s="1"/>
  <c r="BT181" i="2" a="1"/>
  <c r="BT181" i="2" s="1"/>
  <c r="BT180" i="2" a="1"/>
  <c r="BT180" i="2" s="1"/>
  <c r="BT179" i="2" a="1"/>
  <c r="BT179" i="2" s="1"/>
  <c r="BT178" i="2" a="1"/>
  <c r="BT178" i="2" s="1"/>
  <c r="BT177" i="2" a="1"/>
  <c r="BT177" i="2" s="1"/>
  <c r="BT176" i="2" a="1"/>
  <c r="BT176" i="2" s="1"/>
  <c r="BT175" i="2" a="1"/>
  <c r="BT175" i="2" s="1"/>
  <c r="BT174" i="2" a="1"/>
  <c r="BT174" i="2" s="1"/>
  <c r="BT173" i="2" a="1"/>
  <c r="BT173" i="2" s="1"/>
  <c r="BT172" i="2" a="1"/>
  <c r="BT172" i="2" s="1"/>
  <c r="BT171" i="2" a="1"/>
  <c r="BT171" i="2" s="1"/>
  <c r="BT170" i="2" a="1"/>
  <c r="BT170" i="2" s="1"/>
  <c r="BT169" i="2" a="1"/>
  <c r="BT169" i="2" s="1"/>
  <c r="BT168" i="2" a="1"/>
  <c r="BT168" i="2" s="1"/>
  <c r="BT167" i="2" a="1"/>
  <c r="BT167" i="2" s="1"/>
  <c r="BT166" i="2" a="1"/>
  <c r="BT166" i="2" s="1"/>
  <c r="BT165" i="2" a="1"/>
  <c r="BT165" i="2" s="1"/>
  <c r="BT164" i="2" a="1"/>
  <c r="BT164" i="2" s="1"/>
  <c r="BT163" i="2" a="1"/>
  <c r="BT163" i="2" s="1"/>
  <c r="BT162" i="2" a="1"/>
  <c r="BT162" i="2" s="1"/>
  <c r="BT161" i="2" a="1"/>
  <c r="BT161" i="2" s="1"/>
  <c r="BT160" i="2" a="1"/>
  <c r="BT160" i="2" s="1"/>
  <c r="BT159" i="2" a="1"/>
  <c r="BT159" i="2" s="1"/>
  <c r="BT158" i="2" a="1"/>
  <c r="BT158" i="2" s="1"/>
  <c r="BT157" i="2" a="1"/>
  <c r="BT157" i="2" s="1"/>
  <c r="BT156" i="2" a="1"/>
  <c r="BT156" i="2" s="1"/>
  <c r="BT155" i="2" a="1"/>
  <c r="BT155" i="2" s="1"/>
  <c r="BT154" i="2" a="1"/>
  <c r="BT154" i="2" s="1"/>
  <c r="BT153" i="2" a="1"/>
  <c r="BT153" i="2" s="1"/>
  <c r="BT152" i="2" a="1"/>
  <c r="BT152" i="2" s="1"/>
  <c r="BT151" i="2" a="1"/>
  <c r="BT151" i="2" s="1"/>
  <c r="BT150" i="2" a="1"/>
  <c r="BT150" i="2" s="1"/>
  <c r="BT149" i="2" a="1"/>
  <c r="BT149" i="2" s="1"/>
  <c r="BT148" i="2" a="1"/>
  <c r="BT148" i="2" s="1"/>
  <c r="BT147" i="2" a="1"/>
  <c r="BT147" i="2" s="1"/>
  <c r="BT146" i="2" a="1"/>
  <c r="BT146" i="2" s="1"/>
  <c r="BT145" i="2" a="1"/>
  <c r="BT145" i="2" s="1"/>
  <c r="BT144" i="2" a="1"/>
  <c r="BT144" i="2" s="1"/>
  <c r="BT143" i="2" a="1"/>
  <c r="BT143" i="2" s="1"/>
  <c r="BT142" i="2" a="1"/>
  <c r="BT142" i="2" s="1"/>
  <c r="BT141" i="2" a="1"/>
  <c r="BT141" i="2" s="1"/>
  <c r="BT140" i="2" a="1"/>
  <c r="BT140" i="2" s="1"/>
  <c r="BT139" i="2" a="1"/>
  <c r="BT139" i="2" s="1"/>
  <c r="BS129" i="2"/>
  <c r="BR129" i="2"/>
  <c r="BQ129" i="2"/>
  <c r="BP129" i="2"/>
  <c r="BO129" i="2"/>
  <c r="BN129" i="2"/>
  <c r="BM129" i="2"/>
  <c r="BL129" i="2"/>
  <c r="BK129" i="2"/>
  <c r="BT128" i="2" a="1"/>
  <c r="BT128" i="2" s="1"/>
  <c r="BT127" i="2" a="1"/>
  <c r="BT127" i="2" s="1"/>
  <c r="BT126" i="2" a="1"/>
  <c r="BT126" i="2" s="1"/>
  <c r="BT125" i="2" a="1"/>
  <c r="BT125" i="2" s="1"/>
  <c r="BT124" i="2" a="1"/>
  <c r="BT124" i="2" s="1"/>
  <c r="BT123" i="2" a="1"/>
  <c r="BT123" i="2" s="1"/>
  <c r="BT122" i="2" a="1"/>
  <c r="BT122" i="2" s="1"/>
  <c r="BT121" i="2" a="1"/>
  <c r="BT121" i="2" s="1"/>
  <c r="BT120" i="2" a="1"/>
  <c r="BT120" i="2" s="1"/>
  <c r="BT119" i="2" a="1"/>
  <c r="BT119" i="2" s="1"/>
  <c r="BT118" i="2" a="1"/>
  <c r="BT118" i="2" s="1"/>
  <c r="BT117" i="2" a="1"/>
  <c r="BT117" i="2" s="1"/>
  <c r="BT116" i="2" a="1"/>
  <c r="BT116" i="2" s="1"/>
  <c r="BT115" i="2" a="1"/>
  <c r="BT115" i="2" s="1"/>
  <c r="BT114" i="2" a="1"/>
  <c r="BT114" i="2" s="1"/>
  <c r="BT113" i="2" a="1"/>
  <c r="BT113" i="2" s="1"/>
  <c r="BT112" i="2" a="1"/>
  <c r="BT112" i="2" s="1"/>
  <c r="BT111" i="2" a="1"/>
  <c r="BT111" i="2" s="1"/>
  <c r="BT110" i="2" a="1"/>
  <c r="BT110" i="2" s="1"/>
  <c r="BT109" i="2" a="1"/>
  <c r="BT109" i="2" s="1"/>
  <c r="BT108" i="2" a="1"/>
  <c r="BT108" i="2" s="1"/>
  <c r="BT107" i="2" a="1"/>
  <c r="BT107" i="2" s="1"/>
  <c r="BT106" i="2" a="1"/>
  <c r="BT106" i="2" s="1"/>
  <c r="BT105" i="2" a="1"/>
  <c r="BT105" i="2" s="1"/>
  <c r="BT104" i="2" a="1"/>
  <c r="BT104" i="2" s="1"/>
  <c r="BT103" i="2" a="1"/>
  <c r="BT103" i="2" s="1"/>
  <c r="BT102" i="2" a="1"/>
  <c r="BT102" i="2" s="1"/>
  <c r="BT101" i="2" a="1"/>
  <c r="BT101" i="2" s="1"/>
  <c r="BT100" i="2" a="1"/>
  <c r="BT100" i="2" s="1"/>
  <c r="BT99" i="2" a="1"/>
  <c r="BT99" i="2" s="1"/>
  <c r="BT98" i="2" a="1"/>
  <c r="BT98" i="2" s="1"/>
  <c r="BT97" i="2" a="1"/>
  <c r="BT97" i="2" s="1"/>
  <c r="BT96" i="2" a="1"/>
  <c r="BT96" i="2" s="1"/>
  <c r="BT95" i="2" a="1"/>
  <c r="BT95" i="2" s="1"/>
  <c r="BT94" i="2" a="1"/>
  <c r="BT94" i="2" s="1"/>
  <c r="BT93" i="2" a="1"/>
  <c r="BT93" i="2" s="1"/>
  <c r="BT92" i="2" a="1"/>
  <c r="BT92" i="2" s="1"/>
  <c r="BT91" i="2" a="1"/>
  <c r="BT91" i="2" s="1"/>
  <c r="BT90" i="2" a="1"/>
  <c r="BT90" i="2" s="1"/>
  <c r="BT89" i="2" a="1"/>
  <c r="BT89" i="2" s="1"/>
  <c r="BT88" i="2" a="1"/>
  <c r="BT88" i="2" s="1"/>
  <c r="BT87" i="2" a="1"/>
  <c r="BT87" i="2" s="1"/>
  <c r="BT86" i="2" a="1"/>
  <c r="BT86" i="2" s="1"/>
  <c r="BT85" i="2" a="1"/>
  <c r="BT85" i="2" s="1"/>
  <c r="BT84" i="2" a="1"/>
  <c r="BT84" i="2" s="1"/>
  <c r="BT83" i="2" a="1"/>
  <c r="BT83" i="2" s="1"/>
  <c r="BT82" i="2" a="1"/>
  <c r="BT82" i="2" s="1"/>
  <c r="BT81" i="2" a="1"/>
  <c r="BT81" i="2" s="1"/>
  <c r="BT80" i="2" a="1"/>
  <c r="BT80" i="2" s="1"/>
  <c r="BT79" i="2" a="1"/>
  <c r="BT79" i="2" s="1"/>
  <c r="BT78" i="2" a="1"/>
  <c r="BT78" i="2" s="1"/>
  <c r="BT77" i="2" a="1"/>
  <c r="BT77" i="2" s="1"/>
  <c r="BS67" i="2"/>
  <c r="BR67" i="2"/>
  <c r="BQ67" i="2"/>
  <c r="BP67" i="2"/>
  <c r="BO67" i="2"/>
  <c r="BN67" i="2"/>
  <c r="BM67" i="2"/>
  <c r="BL67" i="2"/>
  <c r="BK67" i="2"/>
  <c r="BT66" i="2" a="1"/>
  <c r="BT66" i="2" s="1"/>
  <c r="BT65" i="2" a="1"/>
  <c r="BT65" i="2" s="1"/>
  <c r="BT64" i="2" a="1"/>
  <c r="BT64" i="2" s="1"/>
  <c r="BT63" i="2" a="1"/>
  <c r="BT63" i="2" s="1"/>
  <c r="BT62" i="2" a="1"/>
  <c r="BT62" i="2" s="1"/>
  <c r="BT61" i="2" a="1"/>
  <c r="BT61" i="2" s="1"/>
  <c r="BT60" i="2" a="1"/>
  <c r="BT60" i="2" s="1"/>
  <c r="BT59" i="2" a="1"/>
  <c r="BT59" i="2" s="1"/>
  <c r="BT58" i="2" a="1"/>
  <c r="BT58" i="2" s="1"/>
  <c r="BT57" i="2" a="1"/>
  <c r="BT57" i="2" s="1"/>
  <c r="BT56" i="2" a="1"/>
  <c r="BT56" i="2" s="1"/>
  <c r="BT55" i="2" a="1"/>
  <c r="BT55" i="2" s="1"/>
  <c r="BT54" i="2" a="1"/>
  <c r="BT54" i="2" s="1"/>
  <c r="BT53" i="2" a="1"/>
  <c r="BT53" i="2" s="1"/>
  <c r="BT52" i="2" a="1"/>
  <c r="BT52" i="2" s="1"/>
  <c r="BT51" i="2" a="1"/>
  <c r="BT51" i="2" s="1"/>
  <c r="BT50" i="2" a="1"/>
  <c r="BT50" i="2" s="1"/>
  <c r="BT49" i="2" a="1"/>
  <c r="BT49" i="2" s="1"/>
  <c r="BT48" i="2" a="1"/>
  <c r="BT48" i="2" s="1"/>
  <c r="BT47" i="2" a="1"/>
  <c r="BT47" i="2" s="1"/>
  <c r="BT46" i="2" a="1"/>
  <c r="BT46" i="2" s="1"/>
  <c r="BT45" i="2" a="1"/>
  <c r="BT45" i="2" s="1"/>
  <c r="BT44" i="2" a="1"/>
  <c r="BT44" i="2" s="1"/>
  <c r="BT43" i="2" a="1"/>
  <c r="BT43" i="2" s="1"/>
  <c r="BT42" i="2" a="1"/>
  <c r="BT42" i="2" s="1"/>
  <c r="BT41" i="2" a="1"/>
  <c r="BT41" i="2" s="1"/>
  <c r="BT40" i="2" a="1"/>
  <c r="BT40" i="2" s="1"/>
  <c r="BT39" i="2" a="1"/>
  <c r="BT39" i="2" s="1"/>
  <c r="BT38" i="2" a="1"/>
  <c r="BT38" i="2" s="1"/>
  <c r="BT37" i="2" a="1"/>
  <c r="BT37" i="2" s="1"/>
  <c r="BT36" i="2" a="1"/>
  <c r="BT36" i="2" s="1"/>
  <c r="BT35" i="2" a="1"/>
  <c r="BT35" i="2" s="1"/>
  <c r="BT34" i="2" a="1"/>
  <c r="BT34" i="2" s="1"/>
  <c r="BT33" i="2" a="1"/>
  <c r="BT33" i="2" s="1"/>
  <c r="BT32" i="2" a="1"/>
  <c r="BT32" i="2" s="1"/>
  <c r="BT31" i="2" a="1"/>
  <c r="BT31" i="2" s="1"/>
  <c r="BT30" i="2" a="1"/>
  <c r="BT30" i="2" s="1"/>
  <c r="BT29" i="2" a="1"/>
  <c r="BT29" i="2" s="1"/>
  <c r="BT28" i="2" a="1"/>
  <c r="BT28" i="2" s="1"/>
  <c r="BT27" i="2" a="1"/>
  <c r="BT27" i="2" s="1"/>
  <c r="BT26" i="2" a="1"/>
  <c r="BT26" i="2" s="1"/>
  <c r="BT25" i="2" a="1"/>
  <c r="BT25" i="2" s="1"/>
  <c r="BT24" i="2" a="1"/>
  <c r="BT24" i="2" s="1"/>
  <c r="BT23" i="2" a="1"/>
  <c r="BT23" i="2" s="1"/>
  <c r="BT22" i="2" a="1"/>
  <c r="BT22" i="2" s="1"/>
  <c r="BT21" i="2" a="1"/>
  <c r="BT21" i="2" s="1"/>
  <c r="BT20" i="2" a="1"/>
  <c r="BT20" i="2" s="1"/>
  <c r="BT19" i="2" a="1"/>
  <c r="BT19" i="2" s="1"/>
  <c r="BT18" i="2" a="1"/>
  <c r="BT18" i="2" s="1"/>
  <c r="BT17" i="2" a="1"/>
  <c r="BT17" i="2" s="1"/>
  <c r="BT16" i="2" a="1"/>
  <c r="BT16" i="2" s="1"/>
  <c r="BT15" i="2" a="1"/>
  <c r="BT15" i="2" s="1"/>
  <c r="C124" i="4"/>
  <c r="BK150" i="4"/>
  <c r="F4" i="2"/>
  <c r="F6" i="8"/>
  <c r="C133" i="2"/>
  <c r="C55" i="4" s="1"/>
  <c r="C71" i="2"/>
  <c r="C32" i="4" s="1"/>
  <c r="C9" i="2"/>
  <c r="C9" i="4" s="1"/>
  <c r="C12" i="2"/>
  <c r="C12" i="4" s="1"/>
  <c r="BG315" i="2"/>
  <c r="BF315" i="2"/>
  <c r="BE315" i="2"/>
  <c r="BD315" i="2"/>
  <c r="BC315" i="2"/>
  <c r="BB315" i="2"/>
  <c r="BA315" i="2"/>
  <c r="AZ315" i="2"/>
  <c r="AY315" i="2"/>
  <c r="AU315" i="2"/>
  <c r="AT315" i="2"/>
  <c r="AS315" i="2"/>
  <c r="AR315" i="2"/>
  <c r="AQ315" i="2"/>
  <c r="AP315" i="2"/>
  <c r="AO315" i="2"/>
  <c r="AN315" i="2"/>
  <c r="AM315" i="2"/>
  <c r="AI315" i="2"/>
  <c r="AH315" i="2"/>
  <c r="AG315" i="2"/>
  <c r="AF315" i="2"/>
  <c r="AE315" i="2"/>
  <c r="AD315" i="2"/>
  <c r="AC315" i="2"/>
  <c r="AB315" i="2"/>
  <c r="AA315" i="2"/>
  <c r="W315" i="2"/>
  <c r="V315" i="2"/>
  <c r="U315" i="2"/>
  <c r="T315" i="2"/>
  <c r="S315" i="2"/>
  <c r="R315" i="2"/>
  <c r="Q315" i="2"/>
  <c r="P315" i="2"/>
  <c r="O315" i="2"/>
  <c r="K315" i="2"/>
  <c r="J315" i="2"/>
  <c r="I315" i="2"/>
  <c r="H315" i="2"/>
  <c r="G315" i="2"/>
  <c r="F315" i="2"/>
  <c r="E315" i="2"/>
  <c r="D315" i="2"/>
  <c r="C315" i="2"/>
  <c r="K253" i="2"/>
  <c r="J253" i="2"/>
  <c r="I253" i="2"/>
  <c r="H253" i="2"/>
  <c r="G253" i="2"/>
  <c r="F253" i="2"/>
  <c r="E253" i="2"/>
  <c r="D253" i="2"/>
  <c r="C253" i="2"/>
  <c r="W253" i="2"/>
  <c r="V253" i="2"/>
  <c r="U253" i="2"/>
  <c r="T253" i="2"/>
  <c r="S253" i="2"/>
  <c r="R253" i="2"/>
  <c r="Q253" i="2"/>
  <c r="P253" i="2"/>
  <c r="O253" i="2"/>
  <c r="AI253" i="2"/>
  <c r="AH253" i="2"/>
  <c r="AG253" i="2"/>
  <c r="AF253" i="2"/>
  <c r="AE253" i="2"/>
  <c r="AD253" i="2"/>
  <c r="AC253" i="2"/>
  <c r="AB253" i="2"/>
  <c r="AA253" i="2"/>
  <c r="AU253" i="2"/>
  <c r="AT253" i="2"/>
  <c r="AS253" i="2"/>
  <c r="AR253" i="2"/>
  <c r="AQ253" i="2"/>
  <c r="AP253" i="2"/>
  <c r="AO253" i="2"/>
  <c r="AN253" i="2"/>
  <c r="AM253" i="2"/>
  <c r="BG253" i="2"/>
  <c r="BF253" i="2"/>
  <c r="BE253" i="2"/>
  <c r="BD253" i="2"/>
  <c r="BC253" i="2"/>
  <c r="BB253" i="2"/>
  <c r="BA253" i="2"/>
  <c r="AZ253" i="2"/>
  <c r="AY253" i="2"/>
  <c r="BG191" i="2"/>
  <c r="BF191" i="2"/>
  <c r="BE191" i="2"/>
  <c r="BD191" i="2"/>
  <c r="BC191" i="2"/>
  <c r="BB191" i="2"/>
  <c r="BA191" i="2"/>
  <c r="AZ191" i="2"/>
  <c r="AY191" i="2"/>
  <c r="AU191" i="2"/>
  <c r="AT191" i="2"/>
  <c r="AS191" i="2"/>
  <c r="AR191" i="2"/>
  <c r="AQ191" i="2"/>
  <c r="AP191" i="2"/>
  <c r="AO191" i="2"/>
  <c r="AN191" i="2"/>
  <c r="AM191" i="2"/>
  <c r="AI191" i="2"/>
  <c r="AH191" i="2"/>
  <c r="AG191" i="2"/>
  <c r="AF191" i="2"/>
  <c r="AE191" i="2"/>
  <c r="AD191" i="2"/>
  <c r="AC191" i="2"/>
  <c r="AB191" i="2"/>
  <c r="AA191" i="2"/>
  <c r="W191" i="2"/>
  <c r="V191" i="2"/>
  <c r="U191" i="2"/>
  <c r="T191" i="2"/>
  <c r="S191" i="2"/>
  <c r="R191" i="2"/>
  <c r="Q191" i="2"/>
  <c r="P191" i="2"/>
  <c r="O191" i="2"/>
  <c r="K191" i="2"/>
  <c r="J191" i="2"/>
  <c r="I191" i="2"/>
  <c r="H191" i="2"/>
  <c r="G191" i="2"/>
  <c r="F191" i="2"/>
  <c r="E191" i="2"/>
  <c r="D191" i="2"/>
  <c r="C191" i="2"/>
  <c r="K129" i="2"/>
  <c r="J129" i="2"/>
  <c r="I129" i="2"/>
  <c r="H129" i="2"/>
  <c r="G129" i="2"/>
  <c r="F129" i="2"/>
  <c r="E129" i="2"/>
  <c r="D129" i="2"/>
  <c r="C129" i="2"/>
  <c r="W129" i="2"/>
  <c r="V129" i="2"/>
  <c r="U129" i="2"/>
  <c r="T129" i="2"/>
  <c r="S129" i="2"/>
  <c r="R129" i="2"/>
  <c r="Q129" i="2"/>
  <c r="P129" i="2"/>
  <c r="O129" i="2"/>
  <c r="AI129" i="2"/>
  <c r="AH129" i="2"/>
  <c r="AG129" i="2"/>
  <c r="AF129" i="2"/>
  <c r="AE129" i="2"/>
  <c r="AD129" i="2"/>
  <c r="AC129" i="2"/>
  <c r="AB129" i="2"/>
  <c r="AA129" i="2"/>
  <c r="AU129" i="2"/>
  <c r="AT129" i="2"/>
  <c r="AS129" i="2"/>
  <c r="AR129" i="2"/>
  <c r="AQ129" i="2"/>
  <c r="AP129" i="2"/>
  <c r="AO129" i="2"/>
  <c r="AN129" i="2"/>
  <c r="AM129" i="2"/>
  <c r="BG129" i="2"/>
  <c r="BF129" i="2"/>
  <c r="BE129" i="2"/>
  <c r="BD129" i="2"/>
  <c r="BC129" i="2"/>
  <c r="BB129" i="2"/>
  <c r="BA129" i="2"/>
  <c r="AZ129" i="2"/>
  <c r="AY129" i="2"/>
  <c r="BG67" i="2"/>
  <c r="BF67" i="2"/>
  <c r="BE67" i="2"/>
  <c r="BD67" i="2"/>
  <c r="BC67" i="2"/>
  <c r="BB67" i="2"/>
  <c r="BA67" i="2"/>
  <c r="AZ67" i="2"/>
  <c r="AY67" i="2"/>
  <c r="AU67" i="2"/>
  <c r="AT67" i="2"/>
  <c r="AS67" i="2"/>
  <c r="AR67" i="2"/>
  <c r="AQ67" i="2"/>
  <c r="AP67" i="2"/>
  <c r="AO67" i="2"/>
  <c r="AN67" i="2"/>
  <c r="AM67" i="2"/>
  <c r="AI67" i="2"/>
  <c r="AH67" i="2"/>
  <c r="AG67" i="2"/>
  <c r="AF67" i="2"/>
  <c r="AE67" i="2"/>
  <c r="AD67" i="2"/>
  <c r="AC67" i="2"/>
  <c r="AB67" i="2"/>
  <c r="AA67" i="2"/>
  <c r="W67" i="2"/>
  <c r="V67" i="2"/>
  <c r="U67" i="2"/>
  <c r="T67" i="2"/>
  <c r="S67" i="2"/>
  <c r="R67" i="2"/>
  <c r="Q67" i="2"/>
  <c r="P67" i="2"/>
  <c r="O67" i="2"/>
  <c r="D67" i="2"/>
  <c r="E67" i="2"/>
  <c r="F67" i="2"/>
  <c r="G67" i="2"/>
  <c r="H67" i="2"/>
  <c r="I67" i="2"/>
  <c r="J67" i="2"/>
  <c r="K67" i="2"/>
  <c r="C67" i="2"/>
  <c r="AM260" i="2"/>
  <c r="AM104" i="4" s="1"/>
  <c r="AA260" i="2"/>
  <c r="AA104" i="4" s="1"/>
  <c r="O260" i="2"/>
  <c r="O104" i="4" s="1"/>
  <c r="C260" i="2"/>
  <c r="C104" i="4" s="1"/>
  <c r="AM198" i="2"/>
  <c r="AM81" i="4" s="1"/>
  <c r="AA198" i="2"/>
  <c r="AA81" i="4" s="1"/>
  <c r="O198" i="2"/>
  <c r="O81" i="4" s="1"/>
  <c r="C198" i="2"/>
  <c r="C81" i="4" s="1"/>
  <c r="AA136" i="2"/>
  <c r="AA58" i="4" s="1"/>
  <c r="AM74" i="2"/>
  <c r="AM35" i="4" s="1"/>
  <c r="AM12" i="2"/>
  <c r="AM12" i="4" s="1"/>
  <c r="AA12" i="2"/>
  <c r="AA12" i="4" s="1"/>
  <c r="C78" i="4"/>
  <c r="B15" i="4"/>
  <c r="B16" i="4" s="1"/>
  <c r="B39" i="4" s="1"/>
  <c r="B15" i="2"/>
  <c r="B16" i="2" s="1"/>
  <c r="O74" i="2"/>
  <c r="O35" i="4" s="1"/>
  <c r="C74" i="2"/>
  <c r="C35" i="4" s="1"/>
  <c r="G14" i="2"/>
  <c r="G76" i="2" s="1"/>
  <c r="G138" i="2" s="1"/>
  <c r="G200" i="2" s="1"/>
  <c r="G262" i="2" s="1"/>
  <c r="G324" i="2" s="1"/>
  <c r="G386" i="2" s="1"/>
  <c r="K14" i="2"/>
  <c r="J14" i="2"/>
  <c r="V14" i="2" s="1"/>
  <c r="I14" i="2"/>
  <c r="I76" i="2" s="1"/>
  <c r="I138" i="2" s="1"/>
  <c r="I200" i="2" s="1"/>
  <c r="I262" i="2" s="1"/>
  <c r="I324" i="2" s="1"/>
  <c r="I386" i="2" s="1"/>
  <c r="H14" i="2"/>
  <c r="H76" i="2" s="1"/>
  <c r="H138" i="2" s="1"/>
  <c r="H200" i="2" s="1"/>
  <c r="H262" i="2" s="1"/>
  <c r="H324" i="2" s="1"/>
  <c r="H386" i="2" s="1"/>
  <c r="F14" i="2"/>
  <c r="R14" i="2" s="1"/>
  <c r="E14" i="2"/>
  <c r="Q14" i="2" s="1"/>
  <c r="D14" i="2"/>
  <c r="C14" i="2"/>
  <c r="O14" i="2" s="1"/>
  <c r="O12" i="2"/>
  <c r="O12" i="4" s="1"/>
  <c r="F7" i="2"/>
  <c r="F6" i="4"/>
  <c r="BH314" i="2" a="1"/>
  <c r="BH314" i="2" s="1"/>
  <c r="BH313" i="2" a="1"/>
  <c r="BH313" i="2" s="1"/>
  <c r="BH312" i="2" a="1"/>
  <c r="BH312" i="2" s="1"/>
  <c r="BH311" i="2" a="1"/>
  <c r="BH311" i="2" s="1"/>
  <c r="BH310" i="2" a="1"/>
  <c r="BH310" i="2" s="1"/>
  <c r="BH309" i="2" a="1"/>
  <c r="BH309" i="2" s="1"/>
  <c r="BH308" i="2" a="1"/>
  <c r="BH308" i="2" s="1"/>
  <c r="BH307" i="2" a="1"/>
  <c r="BH307" i="2" s="1"/>
  <c r="BH306" i="2" a="1"/>
  <c r="BH306" i="2" s="1"/>
  <c r="BH305" i="2" a="1"/>
  <c r="BH305" i="2" s="1"/>
  <c r="BH304" i="2" a="1"/>
  <c r="BH304" i="2" s="1"/>
  <c r="BH303" i="2" a="1"/>
  <c r="BH303" i="2" s="1"/>
  <c r="BH302" i="2" a="1"/>
  <c r="BH302" i="2" s="1"/>
  <c r="BH301" i="2" a="1"/>
  <c r="BH301" i="2" s="1"/>
  <c r="BH300" i="2" a="1"/>
  <c r="BH300" i="2" s="1"/>
  <c r="BH299" i="2" a="1"/>
  <c r="BH299" i="2" s="1"/>
  <c r="BH298" i="2" a="1"/>
  <c r="BH298" i="2" s="1"/>
  <c r="BH297" i="2" a="1"/>
  <c r="BH297" i="2" s="1"/>
  <c r="BH296" i="2" a="1"/>
  <c r="BH296" i="2" s="1"/>
  <c r="BH295" i="2" a="1"/>
  <c r="BH295" i="2" s="1"/>
  <c r="BH294" i="2" a="1"/>
  <c r="BH294" i="2" s="1"/>
  <c r="BH293" i="2" a="1"/>
  <c r="BH293" i="2" s="1"/>
  <c r="BH292" i="2" a="1"/>
  <c r="BH292" i="2" s="1"/>
  <c r="BH291" i="2" a="1"/>
  <c r="BH291" i="2" s="1"/>
  <c r="BH290" i="2" a="1"/>
  <c r="BH290" i="2" s="1"/>
  <c r="BH289" i="2" a="1"/>
  <c r="BH289" i="2" s="1"/>
  <c r="BH288" i="2" a="1"/>
  <c r="BH288" i="2" s="1"/>
  <c r="BH287" i="2" a="1"/>
  <c r="BH287" i="2" s="1"/>
  <c r="BH286" i="2" a="1"/>
  <c r="BH286" i="2" s="1"/>
  <c r="BH285" i="2" a="1"/>
  <c r="BH285" i="2" s="1"/>
  <c r="BH284" i="2" a="1"/>
  <c r="BH284" i="2" s="1"/>
  <c r="BH283" i="2" a="1"/>
  <c r="BH283" i="2" s="1"/>
  <c r="BH282" i="2" a="1"/>
  <c r="BH282" i="2" s="1"/>
  <c r="BH281" i="2" a="1"/>
  <c r="BH281" i="2" s="1"/>
  <c r="BH280" i="2" a="1"/>
  <c r="BH280" i="2" s="1"/>
  <c r="BH279" i="2" a="1"/>
  <c r="BH279" i="2" s="1"/>
  <c r="BH278" i="2" a="1"/>
  <c r="BH278" i="2" s="1"/>
  <c r="BH277" i="2" a="1"/>
  <c r="BH277" i="2" s="1"/>
  <c r="BH276" i="2" a="1"/>
  <c r="BH276" i="2" s="1"/>
  <c r="BH275" i="2" a="1"/>
  <c r="BH275" i="2" s="1"/>
  <c r="BH274" i="2" a="1"/>
  <c r="BH274" i="2" s="1"/>
  <c r="BH273" i="2" a="1"/>
  <c r="BH273" i="2" s="1"/>
  <c r="BH272" i="2" a="1"/>
  <c r="BH272" i="2" s="1"/>
  <c r="BH271" i="2" a="1"/>
  <c r="BH271" i="2" s="1"/>
  <c r="BH270" i="2" a="1"/>
  <c r="BH270" i="2" s="1"/>
  <c r="BH269" i="2" a="1"/>
  <c r="BH269" i="2" s="1"/>
  <c r="BH268" i="2" a="1"/>
  <c r="BH268" i="2" s="1"/>
  <c r="BH267" i="2" a="1"/>
  <c r="BH267" i="2" s="1"/>
  <c r="BH266" i="2" a="1"/>
  <c r="BH266" i="2" s="1"/>
  <c r="BH265" i="2" a="1"/>
  <c r="BH265" i="2" s="1"/>
  <c r="BH264" i="2" a="1"/>
  <c r="BH264" i="2" s="1"/>
  <c r="BH263" i="2" a="1"/>
  <c r="BH263" i="2" s="1"/>
  <c r="AV314" i="2" a="1"/>
  <c r="AV314" i="2" s="1"/>
  <c r="AV313" i="2" a="1"/>
  <c r="AV313" i="2" s="1"/>
  <c r="AV312" i="2" a="1"/>
  <c r="AV312" i="2" s="1"/>
  <c r="AV311" i="2" a="1"/>
  <c r="AV311" i="2" s="1"/>
  <c r="AV310" i="2" a="1"/>
  <c r="AV310" i="2" s="1"/>
  <c r="AV309" i="2" a="1"/>
  <c r="AV309" i="2" s="1"/>
  <c r="AV308" i="2" a="1"/>
  <c r="AV308" i="2" s="1"/>
  <c r="AV307" i="2" a="1"/>
  <c r="AV307" i="2" s="1"/>
  <c r="AV306" i="2" a="1"/>
  <c r="AV306" i="2" s="1"/>
  <c r="AV305" i="2" a="1"/>
  <c r="AV305" i="2" s="1"/>
  <c r="AV304" i="2" a="1"/>
  <c r="AV304" i="2" s="1"/>
  <c r="AV303" i="2" a="1"/>
  <c r="AV303" i="2" s="1"/>
  <c r="AV302" i="2" a="1"/>
  <c r="AV302" i="2" s="1"/>
  <c r="AV301" i="2" a="1"/>
  <c r="AV301" i="2" s="1"/>
  <c r="AV300" i="2" a="1"/>
  <c r="AV300" i="2" s="1"/>
  <c r="AV299" i="2" a="1"/>
  <c r="AV299" i="2" s="1"/>
  <c r="AV298" i="2" a="1"/>
  <c r="AV298" i="2" s="1"/>
  <c r="AV297" i="2" a="1"/>
  <c r="AV297" i="2" s="1"/>
  <c r="AV296" i="2" a="1"/>
  <c r="AV296" i="2" s="1"/>
  <c r="AV295" i="2" a="1"/>
  <c r="AV295" i="2" s="1"/>
  <c r="AV294" i="2" a="1"/>
  <c r="AV294" i="2" s="1"/>
  <c r="AV293" i="2" a="1"/>
  <c r="AV293" i="2" s="1"/>
  <c r="AV292" i="2" a="1"/>
  <c r="AV292" i="2" s="1"/>
  <c r="AV291" i="2" a="1"/>
  <c r="AV291" i="2" s="1"/>
  <c r="AV290" i="2" a="1"/>
  <c r="AV290" i="2" s="1"/>
  <c r="AV289" i="2" a="1"/>
  <c r="AV289" i="2" s="1"/>
  <c r="AV288" i="2" a="1"/>
  <c r="AV288" i="2" s="1"/>
  <c r="AV287" i="2" a="1"/>
  <c r="AV287" i="2" s="1"/>
  <c r="AV286" i="2" a="1"/>
  <c r="AV286" i="2" s="1"/>
  <c r="AV285" i="2" a="1"/>
  <c r="AV285" i="2" s="1"/>
  <c r="AV284" i="2" a="1"/>
  <c r="AV284" i="2" s="1"/>
  <c r="AV283" i="2" a="1"/>
  <c r="AV283" i="2" s="1"/>
  <c r="AV282" i="2" a="1"/>
  <c r="AV282" i="2" s="1"/>
  <c r="AV281" i="2" a="1"/>
  <c r="AV281" i="2" s="1"/>
  <c r="AV280" i="2" a="1"/>
  <c r="AV280" i="2" s="1"/>
  <c r="AV279" i="2" a="1"/>
  <c r="AV279" i="2" s="1"/>
  <c r="AV278" i="2" a="1"/>
  <c r="AV278" i="2" s="1"/>
  <c r="AV277" i="2" a="1"/>
  <c r="AV277" i="2" s="1"/>
  <c r="AV276" i="2" a="1"/>
  <c r="AV276" i="2" s="1"/>
  <c r="AV275" i="2" a="1"/>
  <c r="AV275" i="2" s="1"/>
  <c r="AV274" i="2" a="1"/>
  <c r="AV274" i="2" s="1"/>
  <c r="AV273" i="2" a="1"/>
  <c r="AV273" i="2" s="1"/>
  <c r="AV272" i="2" a="1"/>
  <c r="AV272" i="2" s="1"/>
  <c r="AV271" i="2" a="1"/>
  <c r="AV271" i="2" s="1"/>
  <c r="AV270" i="2" a="1"/>
  <c r="AV270" i="2" s="1"/>
  <c r="AV269" i="2" a="1"/>
  <c r="AV269" i="2" s="1"/>
  <c r="AV268" i="2" a="1"/>
  <c r="AV268" i="2" s="1"/>
  <c r="AV267" i="2" a="1"/>
  <c r="AV267" i="2" s="1"/>
  <c r="AV266" i="2" a="1"/>
  <c r="AV266" i="2" s="1"/>
  <c r="AV265" i="2" a="1"/>
  <c r="AV265" i="2" s="1"/>
  <c r="AV264" i="2" a="1"/>
  <c r="AV264" i="2" s="1"/>
  <c r="AV263" i="2" a="1"/>
  <c r="AV263" i="2" s="1"/>
  <c r="AJ314" i="2" a="1"/>
  <c r="AJ314" i="2" s="1"/>
  <c r="AJ313" i="2" a="1"/>
  <c r="AJ313" i="2" s="1"/>
  <c r="AJ312" i="2" a="1"/>
  <c r="AJ312" i="2" s="1"/>
  <c r="AJ311" i="2" a="1"/>
  <c r="AJ311" i="2" s="1"/>
  <c r="AJ310" i="2" a="1"/>
  <c r="AJ310" i="2" s="1"/>
  <c r="AJ309" i="2" a="1"/>
  <c r="AJ309" i="2" s="1"/>
  <c r="AJ308" i="2" a="1"/>
  <c r="AJ308" i="2" s="1"/>
  <c r="AJ307" i="2" a="1"/>
  <c r="AJ307" i="2" s="1"/>
  <c r="AJ306" i="2" a="1"/>
  <c r="AJ306" i="2" s="1"/>
  <c r="AJ305" i="2" a="1"/>
  <c r="AJ305" i="2" s="1"/>
  <c r="AJ304" i="2" a="1"/>
  <c r="AJ304" i="2" s="1"/>
  <c r="AJ303" i="2" a="1"/>
  <c r="AJ303" i="2" s="1"/>
  <c r="AJ302" i="2" a="1"/>
  <c r="AJ302" i="2" s="1"/>
  <c r="AJ301" i="2" a="1"/>
  <c r="AJ301" i="2" s="1"/>
  <c r="AJ300" i="2" a="1"/>
  <c r="AJ300" i="2" s="1"/>
  <c r="AJ299" i="2" a="1"/>
  <c r="AJ299" i="2" s="1"/>
  <c r="AJ298" i="2" a="1"/>
  <c r="AJ298" i="2" s="1"/>
  <c r="AJ297" i="2" a="1"/>
  <c r="AJ297" i="2" s="1"/>
  <c r="AJ296" i="2" a="1"/>
  <c r="AJ296" i="2" s="1"/>
  <c r="AJ295" i="2" a="1"/>
  <c r="AJ295" i="2" s="1"/>
  <c r="AJ294" i="2" a="1"/>
  <c r="AJ294" i="2" s="1"/>
  <c r="AJ293" i="2" a="1"/>
  <c r="AJ293" i="2" s="1"/>
  <c r="AJ292" i="2" a="1"/>
  <c r="AJ292" i="2" s="1"/>
  <c r="AJ291" i="2" a="1"/>
  <c r="AJ291" i="2" s="1"/>
  <c r="AJ290" i="2" a="1"/>
  <c r="AJ290" i="2" s="1"/>
  <c r="AJ289" i="2" a="1"/>
  <c r="AJ289" i="2" s="1"/>
  <c r="AJ288" i="2" a="1"/>
  <c r="AJ288" i="2" s="1"/>
  <c r="AJ287" i="2" a="1"/>
  <c r="AJ287" i="2" s="1"/>
  <c r="AJ286" i="2" a="1"/>
  <c r="AJ286" i="2" s="1"/>
  <c r="AJ285" i="2" a="1"/>
  <c r="AJ285" i="2" s="1"/>
  <c r="AJ284" i="2" a="1"/>
  <c r="AJ284" i="2" s="1"/>
  <c r="AJ283" i="2" a="1"/>
  <c r="AJ283" i="2" s="1"/>
  <c r="AJ282" i="2" a="1"/>
  <c r="AJ282" i="2" s="1"/>
  <c r="AJ281" i="2" a="1"/>
  <c r="AJ281" i="2" s="1"/>
  <c r="AJ280" i="2" a="1"/>
  <c r="AJ280" i="2" s="1"/>
  <c r="AJ279" i="2" a="1"/>
  <c r="AJ279" i="2" s="1"/>
  <c r="AJ278" i="2" a="1"/>
  <c r="AJ278" i="2" s="1"/>
  <c r="AJ277" i="2" a="1"/>
  <c r="AJ277" i="2" s="1"/>
  <c r="AJ276" i="2" a="1"/>
  <c r="AJ276" i="2" s="1"/>
  <c r="AJ275" i="2" a="1"/>
  <c r="AJ275" i="2" s="1"/>
  <c r="AJ274" i="2" a="1"/>
  <c r="AJ274" i="2" s="1"/>
  <c r="AJ273" i="2" a="1"/>
  <c r="AJ273" i="2" s="1"/>
  <c r="AJ272" i="2" a="1"/>
  <c r="AJ272" i="2" s="1"/>
  <c r="AJ271" i="2" a="1"/>
  <c r="AJ271" i="2" s="1"/>
  <c r="AJ270" i="2" a="1"/>
  <c r="AJ270" i="2" s="1"/>
  <c r="AJ269" i="2" a="1"/>
  <c r="AJ269" i="2" s="1"/>
  <c r="AJ268" i="2" a="1"/>
  <c r="AJ268" i="2" s="1"/>
  <c r="AJ267" i="2" a="1"/>
  <c r="AJ267" i="2" s="1"/>
  <c r="AJ266" i="2" a="1"/>
  <c r="AJ266" i="2" s="1"/>
  <c r="AJ265" i="2" a="1"/>
  <c r="AJ265" i="2" s="1"/>
  <c r="AJ264" i="2" a="1"/>
  <c r="AJ264" i="2" s="1"/>
  <c r="AJ263" i="2" a="1"/>
  <c r="AJ263" i="2" s="1"/>
  <c r="X314" i="2" a="1"/>
  <c r="X314" i="2" s="1"/>
  <c r="X313" i="2" a="1"/>
  <c r="X313" i="2" s="1"/>
  <c r="X312" i="2" a="1"/>
  <c r="X312" i="2" s="1"/>
  <c r="X311" i="2" a="1"/>
  <c r="X311" i="2" s="1"/>
  <c r="X310" i="2" a="1"/>
  <c r="X310" i="2" s="1"/>
  <c r="X309" i="2" a="1"/>
  <c r="X309" i="2" s="1"/>
  <c r="X308" i="2" a="1"/>
  <c r="X308" i="2" s="1"/>
  <c r="X307" i="2" a="1"/>
  <c r="X307" i="2" s="1"/>
  <c r="X306" i="2" a="1"/>
  <c r="X306" i="2" s="1"/>
  <c r="X305" i="2" a="1"/>
  <c r="X305" i="2" s="1"/>
  <c r="X304" i="2" a="1"/>
  <c r="X304" i="2" s="1"/>
  <c r="X303" i="2" a="1"/>
  <c r="X303" i="2" s="1"/>
  <c r="X302" i="2" a="1"/>
  <c r="X302" i="2" s="1"/>
  <c r="X301" i="2" a="1"/>
  <c r="X301" i="2" s="1"/>
  <c r="X300" i="2" a="1"/>
  <c r="X300" i="2" s="1"/>
  <c r="X299" i="2" a="1"/>
  <c r="X299" i="2" s="1"/>
  <c r="X298" i="2" a="1"/>
  <c r="X298" i="2" s="1"/>
  <c r="X297" i="2" a="1"/>
  <c r="X297" i="2" s="1"/>
  <c r="X296" i="2" a="1"/>
  <c r="X296" i="2" s="1"/>
  <c r="X295" i="2" a="1"/>
  <c r="X295" i="2" s="1"/>
  <c r="X294" i="2" a="1"/>
  <c r="X294" i="2" s="1"/>
  <c r="X293" i="2" a="1"/>
  <c r="X293" i="2" s="1"/>
  <c r="X292" i="2" a="1"/>
  <c r="X292" i="2" s="1"/>
  <c r="X291" i="2" a="1"/>
  <c r="X291" i="2" s="1"/>
  <c r="X290" i="2" a="1"/>
  <c r="X290" i="2" s="1"/>
  <c r="X289" i="2" a="1"/>
  <c r="X289" i="2" s="1"/>
  <c r="X288" i="2" a="1"/>
  <c r="X288" i="2" s="1"/>
  <c r="X287" i="2" a="1"/>
  <c r="X287" i="2" s="1"/>
  <c r="X286" i="2" a="1"/>
  <c r="X286" i="2" s="1"/>
  <c r="X285" i="2" a="1"/>
  <c r="X285" i="2" s="1"/>
  <c r="X284" i="2" a="1"/>
  <c r="X284" i="2" s="1"/>
  <c r="X283" i="2" a="1"/>
  <c r="X283" i="2" s="1"/>
  <c r="X282" i="2" a="1"/>
  <c r="X282" i="2" s="1"/>
  <c r="X281" i="2" a="1"/>
  <c r="X281" i="2" s="1"/>
  <c r="X280" i="2" a="1"/>
  <c r="X280" i="2" s="1"/>
  <c r="X279" i="2" a="1"/>
  <c r="X279" i="2" s="1"/>
  <c r="X278" i="2" a="1"/>
  <c r="X278" i="2" s="1"/>
  <c r="X277" i="2" a="1"/>
  <c r="X277" i="2" s="1"/>
  <c r="X276" i="2" a="1"/>
  <c r="X276" i="2" s="1"/>
  <c r="X275" i="2" a="1"/>
  <c r="X275" i="2" s="1"/>
  <c r="X274" i="2" a="1"/>
  <c r="X274" i="2" s="1"/>
  <c r="X273" i="2" a="1"/>
  <c r="X273" i="2" s="1"/>
  <c r="X272" i="2" a="1"/>
  <c r="X272" i="2" s="1"/>
  <c r="X271" i="2" a="1"/>
  <c r="X271" i="2" s="1"/>
  <c r="X270" i="2" a="1"/>
  <c r="X270" i="2" s="1"/>
  <c r="X269" i="2" a="1"/>
  <c r="X269" i="2" s="1"/>
  <c r="X268" i="2" a="1"/>
  <c r="X268" i="2" s="1"/>
  <c r="X267" i="2" a="1"/>
  <c r="X267" i="2" s="1"/>
  <c r="X266" i="2" a="1"/>
  <c r="X266" i="2" s="1"/>
  <c r="X265" i="2" a="1"/>
  <c r="X265" i="2" s="1"/>
  <c r="X264" i="2" a="1"/>
  <c r="X264" i="2" s="1"/>
  <c r="X263" i="2" a="1"/>
  <c r="X263" i="2" s="1"/>
  <c r="L314" i="2" a="1"/>
  <c r="L314" i="2" s="1"/>
  <c r="L313" i="2" a="1"/>
  <c r="L313" i="2" s="1"/>
  <c r="L312" i="2" a="1"/>
  <c r="L312" i="2" s="1"/>
  <c r="L311" i="2" a="1"/>
  <c r="L311" i="2" s="1"/>
  <c r="L310" i="2" a="1"/>
  <c r="L310" i="2" s="1"/>
  <c r="L309" i="2" a="1"/>
  <c r="L309" i="2" s="1"/>
  <c r="L308" i="2" a="1"/>
  <c r="L308" i="2" s="1"/>
  <c r="L307" i="2" a="1"/>
  <c r="L307" i="2" s="1"/>
  <c r="L306" i="2" a="1"/>
  <c r="L306" i="2" s="1"/>
  <c r="L305" i="2" a="1"/>
  <c r="L305" i="2" s="1"/>
  <c r="L304" i="2" a="1"/>
  <c r="L304" i="2" s="1"/>
  <c r="L303" i="2" a="1"/>
  <c r="L303" i="2" s="1"/>
  <c r="L302" i="2" a="1"/>
  <c r="L302" i="2" s="1"/>
  <c r="L301" i="2" a="1"/>
  <c r="L301" i="2" s="1"/>
  <c r="L300" i="2" a="1"/>
  <c r="L300" i="2" s="1"/>
  <c r="L299" i="2" a="1"/>
  <c r="L299" i="2" s="1"/>
  <c r="L298" i="2" a="1"/>
  <c r="L298" i="2" s="1"/>
  <c r="L297" i="2" a="1"/>
  <c r="L297" i="2" s="1"/>
  <c r="L296" i="2" a="1"/>
  <c r="L296" i="2" s="1"/>
  <c r="L295" i="2" a="1"/>
  <c r="L295" i="2" s="1"/>
  <c r="L294" i="2" a="1"/>
  <c r="L294" i="2" s="1"/>
  <c r="L293" i="2" a="1"/>
  <c r="L293" i="2" s="1"/>
  <c r="L292" i="2" a="1"/>
  <c r="L292" i="2" s="1"/>
  <c r="L291" i="2" a="1"/>
  <c r="L291" i="2" s="1"/>
  <c r="L290" i="2" a="1"/>
  <c r="L290" i="2" s="1"/>
  <c r="L289" i="2" a="1"/>
  <c r="L289" i="2" s="1"/>
  <c r="L288" i="2" a="1"/>
  <c r="L288" i="2" s="1"/>
  <c r="L287" i="2" a="1"/>
  <c r="L287" i="2" s="1"/>
  <c r="L286" i="2" a="1"/>
  <c r="L286" i="2" s="1"/>
  <c r="L285" i="2" a="1"/>
  <c r="L285" i="2" s="1"/>
  <c r="L284" i="2" a="1"/>
  <c r="L284" i="2" s="1"/>
  <c r="L283" i="2" a="1"/>
  <c r="L283" i="2" s="1"/>
  <c r="L282" i="2" a="1"/>
  <c r="L282" i="2" s="1"/>
  <c r="L281" i="2" a="1"/>
  <c r="L281" i="2" s="1"/>
  <c r="L280" i="2" a="1"/>
  <c r="L280" i="2" s="1"/>
  <c r="L279" i="2" a="1"/>
  <c r="L279" i="2" s="1"/>
  <c r="L278" i="2" a="1"/>
  <c r="L278" i="2" s="1"/>
  <c r="L277" i="2" a="1"/>
  <c r="L277" i="2" s="1"/>
  <c r="L276" i="2" a="1"/>
  <c r="L276" i="2" s="1"/>
  <c r="L275" i="2" a="1"/>
  <c r="L275" i="2" s="1"/>
  <c r="L274" i="2" a="1"/>
  <c r="L274" i="2" s="1"/>
  <c r="L273" i="2" a="1"/>
  <c r="L273" i="2" s="1"/>
  <c r="L272" i="2" a="1"/>
  <c r="L272" i="2" s="1"/>
  <c r="L271" i="2" a="1"/>
  <c r="L271" i="2" s="1"/>
  <c r="L270" i="2" a="1"/>
  <c r="L270" i="2" s="1"/>
  <c r="L269" i="2" a="1"/>
  <c r="L269" i="2" s="1"/>
  <c r="L268" i="2" a="1"/>
  <c r="L268" i="2" s="1"/>
  <c r="L267" i="2" a="1"/>
  <c r="L267" i="2" s="1"/>
  <c r="L266" i="2" a="1"/>
  <c r="L266" i="2" s="1"/>
  <c r="L265" i="2" a="1"/>
  <c r="L265" i="2" s="1"/>
  <c r="L264" i="2" a="1"/>
  <c r="L264" i="2" s="1"/>
  <c r="L263" i="2" a="1"/>
  <c r="L263" i="2" s="1"/>
  <c r="L252" i="2" a="1"/>
  <c r="L252" i="2" s="1"/>
  <c r="L251" i="2" a="1"/>
  <c r="L251" i="2" s="1"/>
  <c r="L250" i="2" a="1"/>
  <c r="L250" i="2" s="1"/>
  <c r="L249" i="2" a="1"/>
  <c r="L249" i="2" s="1"/>
  <c r="L248" i="2" a="1"/>
  <c r="L248" i="2" s="1"/>
  <c r="L247" i="2" a="1"/>
  <c r="L247" i="2" s="1"/>
  <c r="L246" i="2" a="1"/>
  <c r="L246" i="2" s="1"/>
  <c r="L245" i="2" a="1"/>
  <c r="L245" i="2" s="1"/>
  <c r="L244" i="2" a="1"/>
  <c r="L244" i="2" s="1"/>
  <c r="L243" i="2" a="1"/>
  <c r="L243" i="2" s="1"/>
  <c r="L242" i="2" a="1"/>
  <c r="L242" i="2" s="1"/>
  <c r="L241" i="2" a="1"/>
  <c r="L241" i="2" s="1"/>
  <c r="L240" i="2" a="1"/>
  <c r="L240" i="2" s="1"/>
  <c r="L239" i="2" a="1"/>
  <c r="L239" i="2" s="1"/>
  <c r="L238" i="2" a="1"/>
  <c r="L238" i="2" s="1"/>
  <c r="L237" i="2" a="1"/>
  <c r="L237" i="2" s="1"/>
  <c r="L236" i="2" a="1"/>
  <c r="L236" i="2" s="1"/>
  <c r="L235" i="2" a="1"/>
  <c r="L235" i="2" s="1"/>
  <c r="L234" i="2" a="1"/>
  <c r="L234" i="2" s="1"/>
  <c r="L233" i="2" a="1"/>
  <c r="L233" i="2" s="1"/>
  <c r="L232" i="2" a="1"/>
  <c r="L232" i="2" s="1"/>
  <c r="L231" i="2" a="1"/>
  <c r="L231" i="2" s="1"/>
  <c r="L230" i="2" a="1"/>
  <c r="L230" i="2" s="1"/>
  <c r="L229" i="2" a="1"/>
  <c r="L229" i="2" s="1"/>
  <c r="L228" i="2" a="1"/>
  <c r="L228" i="2" s="1"/>
  <c r="L227" i="2" a="1"/>
  <c r="L227" i="2" s="1"/>
  <c r="L226" i="2" a="1"/>
  <c r="L226" i="2" s="1"/>
  <c r="L225" i="2" a="1"/>
  <c r="L225" i="2" s="1"/>
  <c r="L224" i="2" a="1"/>
  <c r="L224" i="2" s="1"/>
  <c r="L223" i="2" a="1"/>
  <c r="L223" i="2" s="1"/>
  <c r="L222" i="2" a="1"/>
  <c r="L222" i="2" s="1"/>
  <c r="L221" i="2" a="1"/>
  <c r="L221" i="2" s="1"/>
  <c r="L220" i="2" a="1"/>
  <c r="L220" i="2" s="1"/>
  <c r="L219" i="2" a="1"/>
  <c r="L219" i="2" s="1"/>
  <c r="L218" i="2" a="1"/>
  <c r="L218" i="2" s="1"/>
  <c r="L217" i="2" a="1"/>
  <c r="L217" i="2" s="1"/>
  <c r="L216" i="2" a="1"/>
  <c r="L216" i="2" s="1"/>
  <c r="L215" i="2" a="1"/>
  <c r="L215" i="2" s="1"/>
  <c r="L214" i="2" a="1"/>
  <c r="L214" i="2" s="1"/>
  <c r="L213" i="2" a="1"/>
  <c r="L213" i="2" s="1"/>
  <c r="L212" i="2" a="1"/>
  <c r="L212" i="2" s="1"/>
  <c r="L211" i="2" a="1"/>
  <c r="L211" i="2" s="1"/>
  <c r="L210" i="2" a="1"/>
  <c r="L210" i="2" s="1"/>
  <c r="L209" i="2" a="1"/>
  <c r="L209" i="2" s="1"/>
  <c r="L208" i="2" a="1"/>
  <c r="L208" i="2" s="1"/>
  <c r="L207" i="2" a="1"/>
  <c r="L207" i="2" s="1"/>
  <c r="L206" i="2" a="1"/>
  <c r="L206" i="2" s="1"/>
  <c r="L205" i="2" a="1"/>
  <c r="L205" i="2" s="1"/>
  <c r="L204" i="2" a="1"/>
  <c r="L204" i="2" s="1"/>
  <c r="L203" i="2" a="1"/>
  <c r="L203" i="2" s="1"/>
  <c r="L202" i="2" a="1"/>
  <c r="L202" i="2" s="1"/>
  <c r="L201" i="2" a="1"/>
  <c r="L201" i="2" s="1"/>
  <c r="X252" i="2" a="1"/>
  <c r="X252" i="2" s="1"/>
  <c r="X251" i="2" a="1"/>
  <c r="X251" i="2" s="1"/>
  <c r="X250" i="2" a="1"/>
  <c r="X250" i="2" s="1"/>
  <c r="X249" i="2" a="1"/>
  <c r="X249" i="2" s="1"/>
  <c r="X248" i="2" a="1"/>
  <c r="X248" i="2" s="1"/>
  <c r="X247" i="2" a="1"/>
  <c r="X247" i="2" s="1"/>
  <c r="X246" i="2" a="1"/>
  <c r="X246" i="2" s="1"/>
  <c r="X245" i="2" a="1"/>
  <c r="X245" i="2" s="1"/>
  <c r="X244" i="2" a="1"/>
  <c r="X244" i="2" s="1"/>
  <c r="X243" i="2" a="1"/>
  <c r="X243" i="2" s="1"/>
  <c r="X242" i="2" a="1"/>
  <c r="X242" i="2" s="1"/>
  <c r="X241" i="2" a="1"/>
  <c r="X241" i="2" s="1"/>
  <c r="X240" i="2" a="1"/>
  <c r="X240" i="2" s="1"/>
  <c r="X239" i="2" a="1"/>
  <c r="X239" i="2" s="1"/>
  <c r="X238" i="2" a="1"/>
  <c r="X238" i="2" s="1"/>
  <c r="X237" i="2" a="1"/>
  <c r="X237" i="2" s="1"/>
  <c r="X236" i="2" a="1"/>
  <c r="X236" i="2" s="1"/>
  <c r="X235" i="2" a="1"/>
  <c r="X235" i="2" s="1"/>
  <c r="X234" i="2" a="1"/>
  <c r="X234" i="2" s="1"/>
  <c r="X233" i="2" a="1"/>
  <c r="X233" i="2" s="1"/>
  <c r="X232" i="2" a="1"/>
  <c r="X232" i="2" s="1"/>
  <c r="X231" i="2" a="1"/>
  <c r="X231" i="2" s="1"/>
  <c r="X230" i="2" a="1"/>
  <c r="X230" i="2" s="1"/>
  <c r="X229" i="2" a="1"/>
  <c r="X229" i="2" s="1"/>
  <c r="X228" i="2" a="1"/>
  <c r="X228" i="2" s="1"/>
  <c r="X227" i="2" a="1"/>
  <c r="X227" i="2" s="1"/>
  <c r="X226" i="2" a="1"/>
  <c r="X226" i="2" s="1"/>
  <c r="X225" i="2" a="1"/>
  <c r="X225" i="2" s="1"/>
  <c r="X224" i="2" a="1"/>
  <c r="X224" i="2" s="1"/>
  <c r="X223" i="2" a="1"/>
  <c r="X223" i="2" s="1"/>
  <c r="X222" i="2" a="1"/>
  <c r="X222" i="2" s="1"/>
  <c r="X221" i="2" a="1"/>
  <c r="X221" i="2" s="1"/>
  <c r="X220" i="2" a="1"/>
  <c r="X220" i="2" s="1"/>
  <c r="X219" i="2" a="1"/>
  <c r="X219" i="2" s="1"/>
  <c r="X218" i="2" a="1"/>
  <c r="X218" i="2" s="1"/>
  <c r="X217" i="2" a="1"/>
  <c r="X217" i="2" s="1"/>
  <c r="X216" i="2" a="1"/>
  <c r="X216" i="2" s="1"/>
  <c r="X215" i="2" a="1"/>
  <c r="X215" i="2" s="1"/>
  <c r="X214" i="2" a="1"/>
  <c r="X214" i="2" s="1"/>
  <c r="X213" i="2" a="1"/>
  <c r="X213" i="2" s="1"/>
  <c r="X212" i="2" a="1"/>
  <c r="X212" i="2" s="1"/>
  <c r="X211" i="2" a="1"/>
  <c r="X211" i="2" s="1"/>
  <c r="X210" i="2" a="1"/>
  <c r="X210" i="2" s="1"/>
  <c r="X209" i="2" a="1"/>
  <c r="X209" i="2" s="1"/>
  <c r="X208" i="2" a="1"/>
  <c r="X208" i="2" s="1"/>
  <c r="X207" i="2" a="1"/>
  <c r="X207" i="2" s="1"/>
  <c r="X206" i="2" a="1"/>
  <c r="X206" i="2" s="1"/>
  <c r="X205" i="2" a="1"/>
  <c r="X205" i="2" s="1"/>
  <c r="X204" i="2" a="1"/>
  <c r="X204" i="2" s="1"/>
  <c r="X203" i="2" a="1"/>
  <c r="X203" i="2" s="1"/>
  <c r="X202" i="2" a="1"/>
  <c r="X202" i="2" s="1"/>
  <c r="X201" i="2" a="1"/>
  <c r="X201" i="2" s="1"/>
  <c r="AJ252" i="2" a="1"/>
  <c r="AJ252" i="2" s="1"/>
  <c r="AJ251" i="2" a="1"/>
  <c r="AJ251" i="2" s="1"/>
  <c r="AJ250" i="2" a="1"/>
  <c r="AJ250" i="2" s="1"/>
  <c r="AJ249" i="2" a="1"/>
  <c r="AJ249" i="2" s="1"/>
  <c r="AJ248" i="2" a="1"/>
  <c r="AJ248" i="2" s="1"/>
  <c r="AJ247" i="2" a="1"/>
  <c r="AJ247" i="2" s="1"/>
  <c r="AJ246" i="2" a="1"/>
  <c r="AJ246" i="2" s="1"/>
  <c r="AJ245" i="2" a="1"/>
  <c r="AJ245" i="2" s="1"/>
  <c r="AJ244" i="2" a="1"/>
  <c r="AJ244" i="2" s="1"/>
  <c r="AJ243" i="2" a="1"/>
  <c r="AJ243" i="2" s="1"/>
  <c r="AJ242" i="2" a="1"/>
  <c r="AJ242" i="2" s="1"/>
  <c r="AJ241" i="2" a="1"/>
  <c r="AJ241" i="2" s="1"/>
  <c r="AJ240" i="2" a="1"/>
  <c r="AJ240" i="2" s="1"/>
  <c r="AJ239" i="2" a="1"/>
  <c r="AJ239" i="2" s="1"/>
  <c r="AJ238" i="2" a="1"/>
  <c r="AJ238" i="2" s="1"/>
  <c r="AJ237" i="2" a="1"/>
  <c r="AJ237" i="2" s="1"/>
  <c r="AJ236" i="2" a="1"/>
  <c r="AJ236" i="2" s="1"/>
  <c r="AJ235" i="2" a="1"/>
  <c r="AJ235" i="2" s="1"/>
  <c r="AJ234" i="2" a="1"/>
  <c r="AJ234" i="2" s="1"/>
  <c r="AJ233" i="2" a="1"/>
  <c r="AJ233" i="2" s="1"/>
  <c r="AJ232" i="2" a="1"/>
  <c r="AJ232" i="2" s="1"/>
  <c r="AJ231" i="2" a="1"/>
  <c r="AJ231" i="2" s="1"/>
  <c r="AJ230" i="2" a="1"/>
  <c r="AJ230" i="2" s="1"/>
  <c r="AJ229" i="2" a="1"/>
  <c r="AJ229" i="2" s="1"/>
  <c r="AJ228" i="2" a="1"/>
  <c r="AJ228" i="2" s="1"/>
  <c r="AJ227" i="2" a="1"/>
  <c r="AJ227" i="2" s="1"/>
  <c r="AJ226" i="2" a="1"/>
  <c r="AJ226" i="2" s="1"/>
  <c r="AJ225" i="2" a="1"/>
  <c r="AJ225" i="2" s="1"/>
  <c r="AJ224" i="2" a="1"/>
  <c r="AJ224" i="2" s="1"/>
  <c r="AJ223" i="2" a="1"/>
  <c r="AJ223" i="2" s="1"/>
  <c r="AJ222" i="2" a="1"/>
  <c r="AJ222" i="2" s="1"/>
  <c r="AJ221" i="2" a="1"/>
  <c r="AJ221" i="2" s="1"/>
  <c r="AJ220" i="2" a="1"/>
  <c r="AJ220" i="2" s="1"/>
  <c r="AJ219" i="2" a="1"/>
  <c r="AJ219" i="2" s="1"/>
  <c r="AJ218" i="2" a="1"/>
  <c r="AJ218" i="2" s="1"/>
  <c r="AJ217" i="2" a="1"/>
  <c r="AJ217" i="2" s="1"/>
  <c r="AJ216" i="2" a="1"/>
  <c r="AJ216" i="2" s="1"/>
  <c r="AJ215" i="2" a="1"/>
  <c r="AJ215" i="2" s="1"/>
  <c r="AJ214" i="2" a="1"/>
  <c r="AJ214" i="2" s="1"/>
  <c r="AJ213" i="2" a="1"/>
  <c r="AJ213" i="2" s="1"/>
  <c r="AJ212" i="2" a="1"/>
  <c r="AJ212" i="2" s="1"/>
  <c r="AJ211" i="2" a="1"/>
  <c r="AJ211" i="2" s="1"/>
  <c r="AJ210" i="2" a="1"/>
  <c r="AJ210" i="2" s="1"/>
  <c r="AJ209" i="2" a="1"/>
  <c r="AJ209" i="2" s="1"/>
  <c r="AJ208" i="2" a="1"/>
  <c r="AJ208" i="2" s="1"/>
  <c r="AJ207" i="2" a="1"/>
  <c r="AJ207" i="2" s="1"/>
  <c r="AJ206" i="2" a="1"/>
  <c r="AJ206" i="2" s="1"/>
  <c r="AJ205" i="2" a="1"/>
  <c r="AJ205" i="2" s="1"/>
  <c r="AJ204" i="2" a="1"/>
  <c r="AJ204" i="2" s="1"/>
  <c r="AJ203" i="2" a="1"/>
  <c r="AJ203" i="2" s="1"/>
  <c r="AJ202" i="2" a="1"/>
  <c r="AJ202" i="2" s="1"/>
  <c r="AJ201" i="2" a="1"/>
  <c r="AJ201" i="2" s="1"/>
  <c r="AV252" i="2" a="1"/>
  <c r="AV252" i="2" s="1"/>
  <c r="AV251" i="2" a="1"/>
  <c r="AV251" i="2" s="1"/>
  <c r="AV250" i="2" a="1"/>
  <c r="AV250" i="2" s="1"/>
  <c r="AV249" i="2" a="1"/>
  <c r="AV249" i="2" s="1"/>
  <c r="AV248" i="2" a="1"/>
  <c r="AV248" i="2" s="1"/>
  <c r="AV247" i="2" a="1"/>
  <c r="AV247" i="2" s="1"/>
  <c r="AV246" i="2" a="1"/>
  <c r="AV246" i="2" s="1"/>
  <c r="AV245" i="2" a="1"/>
  <c r="AV245" i="2" s="1"/>
  <c r="AV244" i="2" a="1"/>
  <c r="AV244" i="2" s="1"/>
  <c r="AV243" i="2" a="1"/>
  <c r="AV243" i="2" s="1"/>
  <c r="AV242" i="2" a="1"/>
  <c r="AV242" i="2" s="1"/>
  <c r="AV241" i="2" a="1"/>
  <c r="AV241" i="2" s="1"/>
  <c r="AV240" i="2" a="1"/>
  <c r="AV240" i="2" s="1"/>
  <c r="AV239" i="2" a="1"/>
  <c r="AV239" i="2" s="1"/>
  <c r="AV238" i="2" a="1"/>
  <c r="AV238" i="2" s="1"/>
  <c r="AV237" i="2" a="1"/>
  <c r="AV237" i="2" s="1"/>
  <c r="AV236" i="2" a="1"/>
  <c r="AV236" i="2" s="1"/>
  <c r="AV235" i="2" a="1"/>
  <c r="AV235" i="2" s="1"/>
  <c r="AV234" i="2" a="1"/>
  <c r="AV234" i="2" s="1"/>
  <c r="AV233" i="2" a="1"/>
  <c r="AV233" i="2" s="1"/>
  <c r="AV232" i="2" a="1"/>
  <c r="AV232" i="2" s="1"/>
  <c r="AV231" i="2" a="1"/>
  <c r="AV231" i="2" s="1"/>
  <c r="AV230" i="2" a="1"/>
  <c r="AV230" i="2" s="1"/>
  <c r="AV229" i="2" a="1"/>
  <c r="AV229" i="2" s="1"/>
  <c r="AV228" i="2" a="1"/>
  <c r="AV228" i="2" s="1"/>
  <c r="AV227" i="2" a="1"/>
  <c r="AV227" i="2" s="1"/>
  <c r="AV226" i="2" a="1"/>
  <c r="AV226" i="2" s="1"/>
  <c r="AV225" i="2" a="1"/>
  <c r="AV225" i="2" s="1"/>
  <c r="AV224" i="2" a="1"/>
  <c r="AV224" i="2" s="1"/>
  <c r="AV223" i="2" a="1"/>
  <c r="AV223" i="2" s="1"/>
  <c r="AV222" i="2" a="1"/>
  <c r="AV222" i="2" s="1"/>
  <c r="AV221" i="2" a="1"/>
  <c r="AV221" i="2" s="1"/>
  <c r="AV220" i="2" a="1"/>
  <c r="AV220" i="2" s="1"/>
  <c r="AV219" i="2" a="1"/>
  <c r="AV219" i="2" s="1"/>
  <c r="AV218" i="2" a="1"/>
  <c r="AV218" i="2" s="1"/>
  <c r="AV217" i="2" a="1"/>
  <c r="AV217" i="2" s="1"/>
  <c r="AV216" i="2" a="1"/>
  <c r="AV216" i="2" s="1"/>
  <c r="AV215" i="2" a="1"/>
  <c r="AV215" i="2" s="1"/>
  <c r="AV214" i="2" a="1"/>
  <c r="AV214" i="2" s="1"/>
  <c r="AV213" i="2" a="1"/>
  <c r="AV213" i="2" s="1"/>
  <c r="AV212" i="2" a="1"/>
  <c r="AV212" i="2" s="1"/>
  <c r="AV211" i="2" a="1"/>
  <c r="AV211" i="2" s="1"/>
  <c r="AV210" i="2" a="1"/>
  <c r="AV210" i="2" s="1"/>
  <c r="AV209" i="2" a="1"/>
  <c r="AV209" i="2" s="1"/>
  <c r="AV208" i="2" a="1"/>
  <c r="AV208" i="2" s="1"/>
  <c r="AV207" i="2" a="1"/>
  <c r="AV207" i="2" s="1"/>
  <c r="AV206" i="2" a="1"/>
  <c r="AV206" i="2" s="1"/>
  <c r="AV205" i="2" a="1"/>
  <c r="AV205" i="2" s="1"/>
  <c r="AV204" i="2" a="1"/>
  <c r="AV204" i="2" s="1"/>
  <c r="AV203" i="2" a="1"/>
  <c r="AV203" i="2" s="1"/>
  <c r="AV202" i="2" a="1"/>
  <c r="AV202" i="2" s="1"/>
  <c r="AV201" i="2" a="1"/>
  <c r="AV201" i="2" s="1"/>
  <c r="BH252" i="2" a="1"/>
  <c r="BH252" i="2" s="1"/>
  <c r="BH251" i="2" a="1"/>
  <c r="BH251" i="2" s="1"/>
  <c r="BH250" i="2" a="1"/>
  <c r="BH250" i="2" s="1"/>
  <c r="BH249" i="2" a="1"/>
  <c r="BH249" i="2" s="1"/>
  <c r="BH248" i="2" a="1"/>
  <c r="BH248" i="2" s="1"/>
  <c r="BH247" i="2" a="1"/>
  <c r="BH247" i="2" s="1"/>
  <c r="BH246" i="2" a="1"/>
  <c r="BH246" i="2" s="1"/>
  <c r="BH245" i="2" a="1"/>
  <c r="BH245" i="2" s="1"/>
  <c r="BH244" i="2" a="1"/>
  <c r="BH244" i="2" s="1"/>
  <c r="BH243" i="2" a="1"/>
  <c r="BH243" i="2" s="1"/>
  <c r="BH242" i="2" a="1"/>
  <c r="BH242" i="2" s="1"/>
  <c r="BH241" i="2" a="1"/>
  <c r="BH241" i="2" s="1"/>
  <c r="BH240" i="2" a="1"/>
  <c r="BH240" i="2" s="1"/>
  <c r="BH239" i="2" a="1"/>
  <c r="BH239" i="2" s="1"/>
  <c r="BH238" i="2" a="1"/>
  <c r="BH238" i="2" s="1"/>
  <c r="BH237" i="2" a="1"/>
  <c r="BH237" i="2" s="1"/>
  <c r="BH236" i="2" a="1"/>
  <c r="BH236" i="2" s="1"/>
  <c r="BH235" i="2" a="1"/>
  <c r="BH235" i="2" s="1"/>
  <c r="BH234" i="2" a="1"/>
  <c r="BH234" i="2" s="1"/>
  <c r="BH233" i="2" a="1"/>
  <c r="BH233" i="2" s="1"/>
  <c r="BH232" i="2" a="1"/>
  <c r="BH232" i="2" s="1"/>
  <c r="BH231" i="2" a="1"/>
  <c r="BH231" i="2" s="1"/>
  <c r="BH230" i="2" a="1"/>
  <c r="BH230" i="2" s="1"/>
  <c r="BH229" i="2" a="1"/>
  <c r="BH229" i="2" s="1"/>
  <c r="BH228" i="2" a="1"/>
  <c r="BH228" i="2" s="1"/>
  <c r="BH227" i="2" a="1"/>
  <c r="BH227" i="2" s="1"/>
  <c r="BH226" i="2" a="1"/>
  <c r="BH226" i="2" s="1"/>
  <c r="BH225" i="2" a="1"/>
  <c r="BH225" i="2" s="1"/>
  <c r="BH224" i="2" a="1"/>
  <c r="BH224" i="2" s="1"/>
  <c r="BH223" i="2" a="1"/>
  <c r="BH223" i="2" s="1"/>
  <c r="BH222" i="2" a="1"/>
  <c r="BH222" i="2" s="1"/>
  <c r="BH221" i="2" a="1"/>
  <c r="BH221" i="2" s="1"/>
  <c r="BH220" i="2" a="1"/>
  <c r="BH220" i="2" s="1"/>
  <c r="BH219" i="2" a="1"/>
  <c r="BH219" i="2" s="1"/>
  <c r="BH218" i="2" a="1"/>
  <c r="BH218" i="2" s="1"/>
  <c r="BH217" i="2" a="1"/>
  <c r="BH217" i="2" s="1"/>
  <c r="BH216" i="2" a="1"/>
  <c r="BH216" i="2" s="1"/>
  <c r="BH215" i="2" a="1"/>
  <c r="BH215" i="2" s="1"/>
  <c r="BH214" i="2" a="1"/>
  <c r="BH214" i="2" s="1"/>
  <c r="BH213" i="2" a="1"/>
  <c r="BH213" i="2" s="1"/>
  <c r="BH212" i="2" a="1"/>
  <c r="BH212" i="2" s="1"/>
  <c r="BH211" i="2" a="1"/>
  <c r="BH211" i="2" s="1"/>
  <c r="BH210" i="2" a="1"/>
  <c r="BH210" i="2" s="1"/>
  <c r="BH209" i="2" a="1"/>
  <c r="BH209" i="2" s="1"/>
  <c r="BH208" i="2" a="1"/>
  <c r="BH208" i="2" s="1"/>
  <c r="BH207" i="2" a="1"/>
  <c r="BH207" i="2" s="1"/>
  <c r="BH206" i="2" a="1"/>
  <c r="BH206" i="2" s="1"/>
  <c r="BH205" i="2" a="1"/>
  <c r="BH205" i="2" s="1"/>
  <c r="BH204" i="2" a="1"/>
  <c r="BH204" i="2" s="1"/>
  <c r="BH203" i="2" a="1"/>
  <c r="BH203" i="2" s="1"/>
  <c r="BH202" i="2" a="1"/>
  <c r="BH202" i="2" s="1"/>
  <c r="BH201" i="2" a="1"/>
  <c r="BH201" i="2" s="1"/>
  <c r="BH190" i="2" a="1"/>
  <c r="BH190" i="2" s="1"/>
  <c r="BH189" i="2" a="1"/>
  <c r="BH189" i="2" s="1"/>
  <c r="BH188" i="2" a="1"/>
  <c r="BH188" i="2" s="1"/>
  <c r="BH187" i="2" a="1"/>
  <c r="BH187" i="2" s="1"/>
  <c r="BH186" i="2" a="1"/>
  <c r="BH186" i="2" s="1"/>
  <c r="BH185" i="2" a="1"/>
  <c r="BH185" i="2" s="1"/>
  <c r="BH184" i="2" a="1"/>
  <c r="BH184" i="2" s="1"/>
  <c r="BH183" i="2" a="1"/>
  <c r="BH183" i="2" s="1"/>
  <c r="BH182" i="2" a="1"/>
  <c r="BH182" i="2" s="1"/>
  <c r="BH181" i="2" a="1"/>
  <c r="BH181" i="2" s="1"/>
  <c r="BH180" i="2" a="1"/>
  <c r="BH180" i="2" s="1"/>
  <c r="BH179" i="2" a="1"/>
  <c r="BH179" i="2" s="1"/>
  <c r="BH178" i="2" a="1"/>
  <c r="BH178" i="2" s="1"/>
  <c r="BH177" i="2" a="1"/>
  <c r="BH177" i="2" s="1"/>
  <c r="BH176" i="2" a="1"/>
  <c r="BH176" i="2" s="1"/>
  <c r="BH175" i="2" a="1"/>
  <c r="BH175" i="2" s="1"/>
  <c r="BH174" i="2" a="1"/>
  <c r="BH174" i="2" s="1"/>
  <c r="BH173" i="2" a="1"/>
  <c r="BH173" i="2" s="1"/>
  <c r="BH172" i="2" a="1"/>
  <c r="BH172" i="2" s="1"/>
  <c r="BH171" i="2" a="1"/>
  <c r="BH171" i="2" s="1"/>
  <c r="BH170" i="2" a="1"/>
  <c r="BH170" i="2" s="1"/>
  <c r="BH169" i="2" a="1"/>
  <c r="BH169" i="2" s="1"/>
  <c r="BH168" i="2" a="1"/>
  <c r="BH168" i="2" s="1"/>
  <c r="BH167" i="2" a="1"/>
  <c r="BH167" i="2" s="1"/>
  <c r="BH166" i="2" a="1"/>
  <c r="BH166" i="2" s="1"/>
  <c r="BH165" i="2" a="1"/>
  <c r="BH165" i="2" s="1"/>
  <c r="BH164" i="2" a="1"/>
  <c r="BH164" i="2" s="1"/>
  <c r="BH163" i="2" a="1"/>
  <c r="BH163" i="2" s="1"/>
  <c r="BH162" i="2" a="1"/>
  <c r="BH162" i="2" s="1"/>
  <c r="BH161" i="2" a="1"/>
  <c r="BH161" i="2" s="1"/>
  <c r="BH160" i="2" a="1"/>
  <c r="BH160" i="2" s="1"/>
  <c r="BH159" i="2" a="1"/>
  <c r="BH159" i="2" s="1"/>
  <c r="BH158" i="2" a="1"/>
  <c r="BH158" i="2" s="1"/>
  <c r="BH157" i="2" a="1"/>
  <c r="BH157" i="2" s="1"/>
  <c r="BH156" i="2" a="1"/>
  <c r="BH156" i="2" s="1"/>
  <c r="BH155" i="2" a="1"/>
  <c r="BH155" i="2" s="1"/>
  <c r="BH154" i="2" a="1"/>
  <c r="BH154" i="2" s="1"/>
  <c r="BH153" i="2" a="1"/>
  <c r="BH153" i="2" s="1"/>
  <c r="BH152" i="2" a="1"/>
  <c r="BH152" i="2" s="1"/>
  <c r="BH151" i="2" a="1"/>
  <c r="BH151" i="2" s="1"/>
  <c r="BH150" i="2" a="1"/>
  <c r="BH150" i="2" s="1"/>
  <c r="BH149" i="2" a="1"/>
  <c r="BH149" i="2" s="1"/>
  <c r="BH148" i="2" a="1"/>
  <c r="BH148" i="2" s="1"/>
  <c r="BH147" i="2" a="1"/>
  <c r="BH147" i="2" s="1"/>
  <c r="BH146" i="2" a="1"/>
  <c r="BH146" i="2" s="1"/>
  <c r="BH145" i="2" a="1"/>
  <c r="BH145" i="2" s="1"/>
  <c r="BH144" i="2" a="1"/>
  <c r="BH144" i="2" s="1"/>
  <c r="BH143" i="2" a="1"/>
  <c r="BH143" i="2" s="1"/>
  <c r="BH142" i="2" a="1"/>
  <c r="BH142" i="2" s="1"/>
  <c r="BH141" i="2" a="1"/>
  <c r="BH141" i="2" s="1"/>
  <c r="BH140" i="2" a="1"/>
  <c r="BH140" i="2" s="1"/>
  <c r="BH139" i="2" a="1"/>
  <c r="BH139" i="2" s="1"/>
  <c r="AV190" i="2" a="1"/>
  <c r="AV190" i="2" s="1"/>
  <c r="AV189" i="2" a="1"/>
  <c r="AV189" i="2" s="1"/>
  <c r="AV188" i="2" a="1"/>
  <c r="AV188" i="2" s="1"/>
  <c r="AV187" i="2" a="1"/>
  <c r="AV187" i="2" s="1"/>
  <c r="AV186" i="2" a="1"/>
  <c r="AV186" i="2" s="1"/>
  <c r="AV185" i="2" a="1"/>
  <c r="AV185" i="2" s="1"/>
  <c r="AV184" i="2" a="1"/>
  <c r="AV184" i="2" s="1"/>
  <c r="AV183" i="2" a="1"/>
  <c r="AV183" i="2" s="1"/>
  <c r="AV182" i="2" a="1"/>
  <c r="AV182" i="2" s="1"/>
  <c r="AV181" i="2" a="1"/>
  <c r="AV181" i="2" s="1"/>
  <c r="AV180" i="2" a="1"/>
  <c r="AV180" i="2" s="1"/>
  <c r="AV179" i="2" a="1"/>
  <c r="AV179" i="2" s="1"/>
  <c r="AV178" i="2" a="1"/>
  <c r="AV178" i="2" s="1"/>
  <c r="AV177" i="2" a="1"/>
  <c r="AV177" i="2" s="1"/>
  <c r="AV176" i="2" a="1"/>
  <c r="AV176" i="2" s="1"/>
  <c r="AV175" i="2" a="1"/>
  <c r="AV175" i="2" s="1"/>
  <c r="AV174" i="2" a="1"/>
  <c r="AV174" i="2" s="1"/>
  <c r="AV173" i="2" a="1"/>
  <c r="AV173" i="2" s="1"/>
  <c r="AV172" i="2" a="1"/>
  <c r="AV172" i="2" s="1"/>
  <c r="AV171" i="2" a="1"/>
  <c r="AV171" i="2" s="1"/>
  <c r="AV170" i="2" a="1"/>
  <c r="AV170" i="2" s="1"/>
  <c r="AV169" i="2" a="1"/>
  <c r="AV169" i="2" s="1"/>
  <c r="AV168" i="2" a="1"/>
  <c r="AV168" i="2" s="1"/>
  <c r="AV167" i="2" a="1"/>
  <c r="AV167" i="2" s="1"/>
  <c r="AV166" i="2" a="1"/>
  <c r="AV166" i="2" s="1"/>
  <c r="AV165" i="2" a="1"/>
  <c r="AV165" i="2" s="1"/>
  <c r="AV164" i="2" a="1"/>
  <c r="AV164" i="2" s="1"/>
  <c r="AV163" i="2" a="1"/>
  <c r="AV163" i="2" s="1"/>
  <c r="AV162" i="2" a="1"/>
  <c r="AV162" i="2" s="1"/>
  <c r="AV161" i="2" a="1"/>
  <c r="AV161" i="2" s="1"/>
  <c r="AV160" i="2" a="1"/>
  <c r="AV160" i="2" s="1"/>
  <c r="AV159" i="2" a="1"/>
  <c r="AV159" i="2" s="1"/>
  <c r="AV158" i="2" a="1"/>
  <c r="AV158" i="2" s="1"/>
  <c r="AV157" i="2" a="1"/>
  <c r="AV157" i="2" s="1"/>
  <c r="AV156" i="2" a="1"/>
  <c r="AV156" i="2" s="1"/>
  <c r="AV155" i="2" a="1"/>
  <c r="AV155" i="2" s="1"/>
  <c r="AV154" i="2" a="1"/>
  <c r="AV154" i="2" s="1"/>
  <c r="AV153" i="2" a="1"/>
  <c r="AV153" i="2" s="1"/>
  <c r="AV152" i="2" a="1"/>
  <c r="AV152" i="2" s="1"/>
  <c r="AV151" i="2" a="1"/>
  <c r="AV151" i="2" s="1"/>
  <c r="AV150" i="2" a="1"/>
  <c r="AV150" i="2" s="1"/>
  <c r="AV149" i="2" a="1"/>
  <c r="AV149" i="2" s="1"/>
  <c r="AV148" i="2" a="1"/>
  <c r="AV148" i="2" s="1"/>
  <c r="AV147" i="2" a="1"/>
  <c r="AV147" i="2" s="1"/>
  <c r="AV146" i="2" a="1"/>
  <c r="AV146" i="2" s="1"/>
  <c r="AV145" i="2" a="1"/>
  <c r="AV145" i="2" s="1"/>
  <c r="AV144" i="2" a="1"/>
  <c r="AV144" i="2" s="1"/>
  <c r="AV143" i="2" a="1"/>
  <c r="AV143" i="2" s="1"/>
  <c r="AV142" i="2" a="1"/>
  <c r="AV142" i="2" s="1"/>
  <c r="AV141" i="2" a="1"/>
  <c r="AV141" i="2" s="1"/>
  <c r="AV140" i="2" a="1"/>
  <c r="AV140" i="2" s="1"/>
  <c r="AV139" i="2" a="1"/>
  <c r="AV139" i="2" s="1"/>
  <c r="AJ190" i="2" a="1"/>
  <c r="AJ190" i="2" s="1"/>
  <c r="AJ189" i="2" a="1"/>
  <c r="AJ189" i="2" s="1"/>
  <c r="AJ188" i="2" a="1"/>
  <c r="AJ188" i="2" s="1"/>
  <c r="AJ187" i="2" a="1"/>
  <c r="AJ187" i="2" s="1"/>
  <c r="AJ186" i="2" a="1"/>
  <c r="AJ186" i="2" s="1"/>
  <c r="AJ185" i="2" a="1"/>
  <c r="AJ185" i="2" s="1"/>
  <c r="AJ184" i="2" a="1"/>
  <c r="AJ184" i="2" s="1"/>
  <c r="AJ183" i="2" a="1"/>
  <c r="AJ183" i="2" s="1"/>
  <c r="AJ182" i="2" a="1"/>
  <c r="AJ182" i="2" s="1"/>
  <c r="AJ181" i="2" a="1"/>
  <c r="AJ181" i="2" s="1"/>
  <c r="AJ180" i="2" a="1"/>
  <c r="AJ180" i="2" s="1"/>
  <c r="AJ179" i="2" a="1"/>
  <c r="AJ179" i="2" s="1"/>
  <c r="AJ178" i="2" a="1"/>
  <c r="AJ178" i="2" s="1"/>
  <c r="AJ177" i="2" a="1"/>
  <c r="AJ177" i="2" s="1"/>
  <c r="AJ176" i="2" a="1"/>
  <c r="AJ176" i="2" s="1"/>
  <c r="AJ175" i="2" a="1"/>
  <c r="AJ175" i="2" s="1"/>
  <c r="AJ174" i="2" a="1"/>
  <c r="AJ174" i="2" s="1"/>
  <c r="AJ173" i="2" a="1"/>
  <c r="AJ173" i="2" s="1"/>
  <c r="AJ172" i="2" a="1"/>
  <c r="AJ172" i="2" s="1"/>
  <c r="AJ171" i="2" a="1"/>
  <c r="AJ171" i="2" s="1"/>
  <c r="AJ170" i="2" a="1"/>
  <c r="AJ170" i="2" s="1"/>
  <c r="AJ169" i="2" a="1"/>
  <c r="AJ169" i="2" s="1"/>
  <c r="AJ168" i="2" a="1"/>
  <c r="AJ168" i="2" s="1"/>
  <c r="AJ167" i="2" a="1"/>
  <c r="AJ167" i="2" s="1"/>
  <c r="AJ166" i="2" a="1"/>
  <c r="AJ166" i="2" s="1"/>
  <c r="AJ165" i="2" a="1"/>
  <c r="AJ165" i="2" s="1"/>
  <c r="AJ164" i="2" a="1"/>
  <c r="AJ164" i="2" s="1"/>
  <c r="AJ163" i="2" a="1"/>
  <c r="AJ163" i="2" s="1"/>
  <c r="AJ162" i="2" a="1"/>
  <c r="AJ162" i="2" s="1"/>
  <c r="AJ161" i="2" a="1"/>
  <c r="AJ161" i="2" s="1"/>
  <c r="AJ160" i="2" a="1"/>
  <c r="AJ160" i="2" s="1"/>
  <c r="AJ159" i="2" a="1"/>
  <c r="AJ159" i="2" s="1"/>
  <c r="AJ158" i="2" a="1"/>
  <c r="AJ158" i="2" s="1"/>
  <c r="AJ157" i="2" a="1"/>
  <c r="AJ157" i="2" s="1"/>
  <c r="AJ156" i="2" a="1"/>
  <c r="AJ156" i="2" s="1"/>
  <c r="AJ155" i="2" a="1"/>
  <c r="AJ155" i="2" s="1"/>
  <c r="AJ154" i="2" a="1"/>
  <c r="AJ154" i="2" s="1"/>
  <c r="AJ153" i="2" a="1"/>
  <c r="AJ153" i="2" s="1"/>
  <c r="AJ152" i="2" a="1"/>
  <c r="AJ152" i="2" s="1"/>
  <c r="AJ151" i="2" a="1"/>
  <c r="AJ151" i="2" s="1"/>
  <c r="AJ150" i="2" a="1"/>
  <c r="AJ150" i="2" s="1"/>
  <c r="AJ149" i="2" a="1"/>
  <c r="AJ149" i="2" s="1"/>
  <c r="AJ148" i="2" a="1"/>
  <c r="AJ148" i="2" s="1"/>
  <c r="AJ147" i="2" a="1"/>
  <c r="AJ147" i="2" s="1"/>
  <c r="AJ146" i="2" a="1"/>
  <c r="AJ146" i="2" s="1"/>
  <c r="AJ145" i="2" a="1"/>
  <c r="AJ145" i="2" s="1"/>
  <c r="AJ144" i="2" a="1"/>
  <c r="AJ144" i="2" s="1"/>
  <c r="AJ143" i="2" a="1"/>
  <c r="AJ143" i="2" s="1"/>
  <c r="AJ142" i="2" a="1"/>
  <c r="AJ142" i="2" s="1"/>
  <c r="AJ141" i="2" a="1"/>
  <c r="AJ141" i="2" s="1"/>
  <c r="AJ140" i="2" a="1"/>
  <c r="AJ140" i="2" s="1"/>
  <c r="AJ139" i="2" a="1"/>
  <c r="AJ139" i="2" s="1"/>
  <c r="AJ128" i="2" a="1"/>
  <c r="AJ128" i="2" s="1"/>
  <c r="AJ127" i="2" a="1"/>
  <c r="AJ127" i="2" s="1"/>
  <c r="AJ126" i="2" a="1"/>
  <c r="AJ126" i="2" s="1"/>
  <c r="AJ125" i="2" a="1"/>
  <c r="AJ125" i="2" s="1"/>
  <c r="AJ124" i="2" a="1"/>
  <c r="AJ124" i="2" s="1"/>
  <c r="AJ123" i="2" a="1"/>
  <c r="AJ123" i="2" s="1"/>
  <c r="AJ122" i="2" a="1"/>
  <c r="AJ122" i="2" s="1"/>
  <c r="AJ121" i="2" a="1"/>
  <c r="AJ121" i="2" s="1"/>
  <c r="AJ120" i="2" a="1"/>
  <c r="AJ120" i="2" s="1"/>
  <c r="AJ119" i="2" a="1"/>
  <c r="AJ119" i="2" s="1"/>
  <c r="AJ118" i="2" a="1"/>
  <c r="AJ118" i="2" s="1"/>
  <c r="AJ117" i="2" a="1"/>
  <c r="AJ117" i="2" s="1"/>
  <c r="AJ116" i="2" a="1"/>
  <c r="AJ116" i="2" s="1"/>
  <c r="AJ115" i="2" a="1"/>
  <c r="AJ115" i="2" s="1"/>
  <c r="AJ114" i="2" a="1"/>
  <c r="AJ114" i="2" s="1"/>
  <c r="AJ113" i="2" a="1"/>
  <c r="AJ113" i="2" s="1"/>
  <c r="AJ112" i="2" a="1"/>
  <c r="AJ112" i="2" s="1"/>
  <c r="AJ111" i="2" a="1"/>
  <c r="AJ111" i="2" s="1"/>
  <c r="AJ110" i="2" a="1"/>
  <c r="AJ110" i="2" s="1"/>
  <c r="AJ109" i="2" a="1"/>
  <c r="AJ109" i="2" s="1"/>
  <c r="AJ108" i="2" a="1"/>
  <c r="AJ108" i="2" s="1"/>
  <c r="AJ107" i="2" a="1"/>
  <c r="AJ107" i="2" s="1"/>
  <c r="AJ106" i="2" a="1"/>
  <c r="AJ106" i="2" s="1"/>
  <c r="AJ105" i="2" a="1"/>
  <c r="AJ105" i="2" s="1"/>
  <c r="AJ104" i="2" a="1"/>
  <c r="AJ104" i="2" s="1"/>
  <c r="AJ103" i="2" a="1"/>
  <c r="AJ103" i="2" s="1"/>
  <c r="AJ102" i="2" a="1"/>
  <c r="AJ102" i="2" s="1"/>
  <c r="AJ101" i="2" a="1"/>
  <c r="AJ101" i="2" s="1"/>
  <c r="AJ100" i="2" a="1"/>
  <c r="AJ100" i="2" s="1"/>
  <c r="AJ99" i="2" a="1"/>
  <c r="AJ99" i="2" s="1"/>
  <c r="AJ98" i="2" a="1"/>
  <c r="AJ98" i="2" s="1"/>
  <c r="AJ97" i="2" a="1"/>
  <c r="AJ97" i="2" s="1"/>
  <c r="AJ96" i="2" a="1"/>
  <c r="AJ96" i="2" s="1"/>
  <c r="AJ95" i="2" a="1"/>
  <c r="AJ95" i="2" s="1"/>
  <c r="AJ94" i="2" a="1"/>
  <c r="AJ94" i="2" s="1"/>
  <c r="AJ93" i="2" a="1"/>
  <c r="AJ93" i="2" s="1"/>
  <c r="AJ92" i="2" a="1"/>
  <c r="AJ92" i="2" s="1"/>
  <c r="AJ91" i="2" a="1"/>
  <c r="AJ91" i="2" s="1"/>
  <c r="AJ90" i="2" a="1"/>
  <c r="AJ90" i="2" s="1"/>
  <c r="AJ89" i="2" a="1"/>
  <c r="AJ89" i="2" s="1"/>
  <c r="AJ88" i="2" a="1"/>
  <c r="AJ88" i="2" s="1"/>
  <c r="AJ87" i="2" a="1"/>
  <c r="AJ87" i="2" s="1"/>
  <c r="AJ86" i="2" a="1"/>
  <c r="AJ86" i="2" s="1"/>
  <c r="AJ85" i="2" a="1"/>
  <c r="AJ85" i="2" s="1"/>
  <c r="AJ84" i="2" a="1"/>
  <c r="AJ84" i="2" s="1"/>
  <c r="AJ83" i="2" a="1"/>
  <c r="AJ83" i="2" s="1"/>
  <c r="AJ82" i="2" a="1"/>
  <c r="AJ82" i="2" s="1"/>
  <c r="AJ81" i="2" a="1"/>
  <c r="AJ81" i="2" s="1"/>
  <c r="AJ80" i="2" a="1"/>
  <c r="AJ80" i="2" s="1"/>
  <c r="AJ79" i="2" a="1"/>
  <c r="AJ79" i="2" s="1"/>
  <c r="AJ78" i="2" a="1"/>
  <c r="AJ78" i="2" s="1"/>
  <c r="AJ77" i="2" a="1"/>
  <c r="AJ77" i="2" s="1"/>
  <c r="AV128" i="2" a="1"/>
  <c r="AV128" i="2" s="1"/>
  <c r="AV127" i="2" a="1"/>
  <c r="AV127" i="2" s="1"/>
  <c r="AV126" i="2" a="1"/>
  <c r="AV126" i="2" s="1"/>
  <c r="AV125" i="2" a="1"/>
  <c r="AV125" i="2" s="1"/>
  <c r="AV124" i="2" a="1"/>
  <c r="AV124" i="2" s="1"/>
  <c r="AV123" i="2" a="1"/>
  <c r="AV123" i="2" s="1"/>
  <c r="AV122" i="2" a="1"/>
  <c r="AV122" i="2" s="1"/>
  <c r="AV121" i="2" a="1"/>
  <c r="AV121" i="2" s="1"/>
  <c r="AV120" i="2" a="1"/>
  <c r="AV120" i="2" s="1"/>
  <c r="AV119" i="2" a="1"/>
  <c r="AV119" i="2" s="1"/>
  <c r="AV118" i="2" a="1"/>
  <c r="AV118" i="2" s="1"/>
  <c r="AV117" i="2" a="1"/>
  <c r="AV117" i="2" s="1"/>
  <c r="AV116" i="2" a="1"/>
  <c r="AV116" i="2" s="1"/>
  <c r="AV115" i="2" a="1"/>
  <c r="AV115" i="2" s="1"/>
  <c r="AV114" i="2" a="1"/>
  <c r="AV114" i="2" s="1"/>
  <c r="AV113" i="2" a="1"/>
  <c r="AV113" i="2" s="1"/>
  <c r="AV112" i="2" a="1"/>
  <c r="AV112" i="2" s="1"/>
  <c r="AV111" i="2" a="1"/>
  <c r="AV111" i="2" s="1"/>
  <c r="AV110" i="2" a="1"/>
  <c r="AV110" i="2" s="1"/>
  <c r="AV109" i="2" a="1"/>
  <c r="AV109" i="2" s="1"/>
  <c r="AV108" i="2" a="1"/>
  <c r="AV108" i="2" s="1"/>
  <c r="AV107" i="2" a="1"/>
  <c r="AV107" i="2" s="1"/>
  <c r="AV106" i="2" a="1"/>
  <c r="AV106" i="2" s="1"/>
  <c r="AV105" i="2" a="1"/>
  <c r="AV105" i="2" s="1"/>
  <c r="AV104" i="2" a="1"/>
  <c r="AV104" i="2" s="1"/>
  <c r="AV103" i="2" a="1"/>
  <c r="AV103" i="2" s="1"/>
  <c r="AV102" i="2" a="1"/>
  <c r="AV102" i="2" s="1"/>
  <c r="AV101" i="2" a="1"/>
  <c r="AV101" i="2" s="1"/>
  <c r="AV100" i="2" a="1"/>
  <c r="AV100" i="2" s="1"/>
  <c r="AV99" i="2" a="1"/>
  <c r="AV99" i="2" s="1"/>
  <c r="AV98" i="2" a="1"/>
  <c r="AV98" i="2" s="1"/>
  <c r="AV97" i="2" a="1"/>
  <c r="AV97" i="2" s="1"/>
  <c r="AV96" i="2" a="1"/>
  <c r="AV96" i="2" s="1"/>
  <c r="AV95" i="2" a="1"/>
  <c r="AV95" i="2" s="1"/>
  <c r="AV94" i="2" a="1"/>
  <c r="AV94" i="2" s="1"/>
  <c r="AV93" i="2" a="1"/>
  <c r="AV93" i="2" s="1"/>
  <c r="AV92" i="2" a="1"/>
  <c r="AV92" i="2" s="1"/>
  <c r="AV91" i="2" a="1"/>
  <c r="AV91" i="2" s="1"/>
  <c r="AV90" i="2" a="1"/>
  <c r="AV90" i="2" s="1"/>
  <c r="AV89" i="2" a="1"/>
  <c r="AV89" i="2" s="1"/>
  <c r="AV88" i="2" a="1"/>
  <c r="AV88" i="2" s="1"/>
  <c r="AV87" i="2" a="1"/>
  <c r="AV87" i="2" s="1"/>
  <c r="AV86" i="2" a="1"/>
  <c r="AV86" i="2" s="1"/>
  <c r="AV85" i="2" a="1"/>
  <c r="AV85" i="2" s="1"/>
  <c r="AV84" i="2" a="1"/>
  <c r="AV84" i="2" s="1"/>
  <c r="AV83" i="2" a="1"/>
  <c r="AV83" i="2" s="1"/>
  <c r="AV82" i="2" a="1"/>
  <c r="AV82" i="2" s="1"/>
  <c r="AV81" i="2" a="1"/>
  <c r="AV81" i="2" s="1"/>
  <c r="AV80" i="2" a="1"/>
  <c r="AV80" i="2" s="1"/>
  <c r="AV79" i="2" a="1"/>
  <c r="AV79" i="2" s="1"/>
  <c r="AV78" i="2" a="1"/>
  <c r="AV78" i="2" s="1"/>
  <c r="AV77" i="2" a="1"/>
  <c r="AV77" i="2" s="1"/>
  <c r="BH128" i="2" a="1"/>
  <c r="BH128" i="2" s="1"/>
  <c r="BH127" i="2" a="1"/>
  <c r="BH127" i="2" s="1"/>
  <c r="BH126" i="2" a="1"/>
  <c r="BH126" i="2" s="1"/>
  <c r="BH125" i="2" a="1"/>
  <c r="BH125" i="2" s="1"/>
  <c r="BH124" i="2" a="1"/>
  <c r="BH124" i="2" s="1"/>
  <c r="BH123" i="2" a="1"/>
  <c r="BH123" i="2" s="1"/>
  <c r="BH122" i="2" a="1"/>
  <c r="BH122" i="2" s="1"/>
  <c r="BH121" i="2" a="1"/>
  <c r="BH121" i="2" s="1"/>
  <c r="BH120" i="2" a="1"/>
  <c r="BH120" i="2" s="1"/>
  <c r="BH119" i="2" a="1"/>
  <c r="BH119" i="2" s="1"/>
  <c r="BH118" i="2" a="1"/>
  <c r="BH118" i="2" s="1"/>
  <c r="BH117" i="2" a="1"/>
  <c r="BH117" i="2" s="1"/>
  <c r="BH116" i="2" a="1"/>
  <c r="BH116" i="2" s="1"/>
  <c r="BH115" i="2" a="1"/>
  <c r="BH115" i="2" s="1"/>
  <c r="BH114" i="2" a="1"/>
  <c r="BH114" i="2" s="1"/>
  <c r="BH113" i="2" a="1"/>
  <c r="BH113" i="2" s="1"/>
  <c r="BH112" i="2" a="1"/>
  <c r="BH112" i="2" s="1"/>
  <c r="BH111" i="2" a="1"/>
  <c r="BH111" i="2" s="1"/>
  <c r="BH110" i="2" a="1"/>
  <c r="BH110" i="2" s="1"/>
  <c r="BH109" i="2" a="1"/>
  <c r="BH109" i="2" s="1"/>
  <c r="BH108" i="2" a="1"/>
  <c r="BH108" i="2" s="1"/>
  <c r="BH107" i="2" a="1"/>
  <c r="BH107" i="2" s="1"/>
  <c r="BH106" i="2" a="1"/>
  <c r="BH106" i="2" s="1"/>
  <c r="BH105" i="2" a="1"/>
  <c r="BH105" i="2" s="1"/>
  <c r="BH104" i="2" a="1"/>
  <c r="BH104" i="2" s="1"/>
  <c r="BH103" i="2" a="1"/>
  <c r="BH103" i="2" s="1"/>
  <c r="BH102" i="2" a="1"/>
  <c r="BH102" i="2" s="1"/>
  <c r="BH101" i="2" a="1"/>
  <c r="BH101" i="2" s="1"/>
  <c r="BH100" i="2" a="1"/>
  <c r="BH100" i="2" s="1"/>
  <c r="BH99" i="2" a="1"/>
  <c r="BH99" i="2" s="1"/>
  <c r="BH98" i="2" a="1"/>
  <c r="BH98" i="2" s="1"/>
  <c r="BH97" i="2" a="1"/>
  <c r="BH97" i="2" s="1"/>
  <c r="BH96" i="2" a="1"/>
  <c r="BH96" i="2" s="1"/>
  <c r="BH95" i="2" a="1"/>
  <c r="BH95" i="2" s="1"/>
  <c r="BH94" i="2" a="1"/>
  <c r="BH94" i="2" s="1"/>
  <c r="BH93" i="2" a="1"/>
  <c r="BH93" i="2" s="1"/>
  <c r="BH92" i="2" a="1"/>
  <c r="BH92" i="2" s="1"/>
  <c r="BH91" i="2" a="1"/>
  <c r="BH91" i="2" s="1"/>
  <c r="BH90" i="2" a="1"/>
  <c r="BH90" i="2" s="1"/>
  <c r="BH89" i="2" a="1"/>
  <c r="BH89" i="2" s="1"/>
  <c r="BH88" i="2" a="1"/>
  <c r="BH88" i="2" s="1"/>
  <c r="BH87" i="2" a="1"/>
  <c r="BH87" i="2" s="1"/>
  <c r="BH86" i="2" a="1"/>
  <c r="BH86" i="2" s="1"/>
  <c r="BH85" i="2" a="1"/>
  <c r="BH85" i="2" s="1"/>
  <c r="BH84" i="2" a="1"/>
  <c r="BH84" i="2" s="1"/>
  <c r="BH83" i="2" a="1"/>
  <c r="BH83" i="2" s="1"/>
  <c r="BH82" i="2" a="1"/>
  <c r="BH82" i="2" s="1"/>
  <c r="BH81" i="2" a="1"/>
  <c r="BH81" i="2" s="1"/>
  <c r="BH80" i="2" a="1"/>
  <c r="BH80" i="2" s="1"/>
  <c r="BH79" i="2" a="1"/>
  <c r="BH79" i="2" s="1"/>
  <c r="BH78" i="2" a="1"/>
  <c r="BH78" i="2" s="1"/>
  <c r="BH77" i="2" a="1"/>
  <c r="BH77" i="2" s="1"/>
  <c r="BH66" i="2" a="1"/>
  <c r="BH66" i="2" s="1"/>
  <c r="BH65" i="2" a="1"/>
  <c r="BH65" i="2" s="1"/>
  <c r="BH64" i="2" a="1"/>
  <c r="BH64" i="2" s="1"/>
  <c r="BH63" i="2" a="1"/>
  <c r="BH63" i="2" s="1"/>
  <c r="BH62" i="2" a="1"/>
  <c r="BH62" i="2" s="1"/>
  <c r="BH61" i="2" a="1"/>
  <c r="BH61" i="2" s="1"/>
  <c r="BH60" i="2" a="1"/>
  <c r="BH60" i="2" s="1"/>
  <c r="BH59" i="2" a="1"/>
  <c r="BH59" i="2" s="1"/>
  <c r="BH58" i="2" a="1"/>
  <c r="BH58" i="2" s="1"/>
  <c r="BH57" i="2" a="1"/>
  <c r="BH57" i="2" s="1"/>
  <c r="BH56" i="2" a="1"/>
  <c r="BH56" i="2" s="1"/>
  <c r="BH55" i="2" a="1"/>
  <c r="BH55" i="2" s="1"/>
  <c r="BH54" i="2" a="1"/>
  <c r="BH54" i="2" s="1"/>
  <c r="BH53" i="2" a="1"/>
  <c r="BH53" i="2" s="1"/>
  <c r="BH52" i="2" a="1"/>
  <c r="BH52" i="2" s="1"/>
  <c r="BH51" i="2" a="1"/>
  <c r="BH51" i="2" s="1"/>
  <c r="BH50" i="2" a="1"/>
  <c r="BH50" i="2" s="1"/>
  <c r="BH49" i="2" a="1"/>
  <c r="BH49" i="2" s="1"/>
  <c r="BH48" i="2" a="1"/>
  <c r="BH48" i="2" s="1"/>
  <c r="BH47" i="2" a="1"/>
  <c r="BH47" i="2" s="1"/>
  <c r="BH46" i="2" a="1"/>
  <c r="BH46" i="2" s="1"/>
  <c r="BH45" i="2" a="1"/>
  <c r="BH45" i="2" s="1"/>
  <c r="BH44" i="2" a="1"/>
  <c r="BH44" i="2" s="1"/>
  <c r="BH43" i="2" a="1"/>
  <c r="BH43" i="2" s="1"/>
  <c r="BH42" i="2" a="1"/>
  <c r="BH42" i="2" s="1"/>
  <c r="BH41" i="2" a="1"/>
  <c r="BH41" i="2" s="1"/>
  <c r="BH40" i="2" a="1"/>
  <c r="BH40" i="2" s="1"/>
  <c r="BH39" i="2" a="1"/>
  <c r="BH39" i="2" s="1"/>
  <c r="BH38" i="2" a="1"/>
  <c r="BH38" i="2" s="1"/>
  <c r="BH37" i="2" a="1"/>
  <c r="BH37" i="2" s="1"/>
  <c r="BH36" i="2" a="1"/>
  <c r="BH36" i="2" s="1"/>
  <c r="BH35" i="2" a="1"/>
  <c r="BH35" i="2" s="1"/>
  <c r="BH34" i="2" a="1"/>
  <c r="BH34" i="2" s="1"/>
  <c r="BH33" i="2" a="1"/>
  <c r="BH33" i="2" s="1"/>
  <c r="BH32" i="2" a="1"/>
  <c r="BH32" i="2" s="1"/>
  <c r="BH31" i="2" a="1"/>
  <c r="BH31" i="2" s="1"/>
  <c r="BH30" i="2" a="1"/>
  <c r="BH30" i="2" s="1"/>
  <c r="BH29" i="2" a="1"/>
  <c r="BH29" i="2" s="1"/>
  <c r="BH28" i="2" a="1"/>
  <c r="BH28" i="2" s="1"/>
  <c r="BH27" i="2" a="1"/>
  <c r="BH27" i="2" s="1"/>
  <c r="BH26" i="2" a="1"/>
  <c r="BH26" i="2" s="1"/>
  <c r="BH25" i="2" a="1"/>
  <c r="BH25" i="2" s="1"/>
  <c r="BH24" i="2" a="1"/>
  <c r="BH24" i="2" s="1"/>
  <c r="BH23" i="2" a="1"/>
  <c r="BH23" i="2" s="1"/>
  <c r="BH22" i="2" a="1"/>
  <c r="BH22" i="2" s="1"/>
  <c r="BH21" i="2" a="1"/>
  <c r="BH21" i="2" s="1"/>
  <c r="BH20" i="2" a="1"/>
  <c r="BH20" i="2" s="1"/>
  <c r="BH19" i="2" a="1"/>
  <c r="BH19" i="2" s="1"/>
  <c r="BH18" i="2" a="1"/>
  <c r="BH18" i="2" s="1"/>
  <c r="BH17" i="2" a="1"/>
  <c r="BH17" i="2" s="1"/>
  <c r="BH16" i="2" a="1"/>
  <c r="BH16" i="2" s="1"/>
  <c r="BH15" i="2" a="1"/>
  <c r="BH15" i="2" s="1"/>
  <c r="AV66" i="2" a="1"/>
  <c r="AV66" i="2" s="1"/>
  <c r="AV65" i="2" a="1"/>
  <c r="AV65" i="2" s="1"/>
  <c r="AV64" i="2" a="1"/>
  <c r="AV64" i="2" s="1"/>
  <c r="AV63" i="2" a="1"/>
  <c r="AV63" i="2" s="1"/>
  <c r="AV62" i="2" a="1"/>
  <c r="AV62" i="2" s="1"/>
  <c r="AV61" i="2" a="1"/>
  <c r="AV61" i="2" s="1"/>
  <c r="AV60" i="2" a="1"/>
  <c r="AV60" i="2" s="1"/>
  <c r="AV59" i="2" a="1"/>
  <c r="AV59" i="2" s="1"/>
  <c r="AV58" i="2" a="1"/>
  <c r="AV58" i="2" s="1"/>
  <c r="AV57" i="2" a="1"/>
  <c r="AV57" i="2" s="1"/>
  <c r="AV56" i="2" a="1"/>
  <c r="AV56" i="2" s="1"/>
  <c r="AV55" i="2" a="1"/>
  <c r="AV55" i="2" s="1"/>
  <c r="AV54" i="2" a="1"/>
  <c r="AV54" i="2" s="1"/>
  <c r="AV53" i="2" a="1"/>
  <c r="AV53" i="2" s="1"/>
  <c r="AV52" i="2" a="1"/>
  <c r="AV52" i="2" s="1"/>
  <c r="AV51" i="2" a="1"/>
  <c r="AV51" i="2" s="1"/>
  <c r="AV50" i="2" a="1"/>
  <c r="AV50" i="2" s="1"/>
  <c r="AV49" i="2" a="1"/>
  <c r="AV49" i="2" s="1"/>
  <c r="AV48" i="2" a="1"/>
  <c r="AV48" i="2" s="1"/>
  <c r="AV47" i="2" a="1"/>
  <c r="AV47" i="2" s="1"/>
  <c r="AV46" i="2" a="1"/>
  <c r="AV46" i="2" s="1"/>
  <c r="AV45" i="2" a="1"/>
  <c r="AV45" i="2" s="1"/>
  <c r="AV44" i="2" a="1"/>
  <c r="AV44" i="2" s="1"/>
  <c r="AV43" i="2" a="1"/>
  <c r="AV43" i="2" s="1"/>
  <c r="AV42" i="2" a="1"/>
  <c r="AV42" i="2" s="1"/>
  <c r="AV41" i="2" a="1"/>
  <c r="AV41" i="2" s="1"/>
  <c r="AV40" i="2" a="1"/>
  <c r="AV40" i="2" s="1"/>
  <c r="AV39" i="2" a="1"/>
  <c r="AV39" i="2" s="1"/>
  <c r="AV38" i="2" a="1"/>
  <c r="AV38" i="2" s="1"/>
  <c r="AV37" i="2" a="1"/>
  <c r="AV37" i="2" s="1"/>
  <c r="AV36" i="2" a="1"/>
  <c r="AV36" i="2" s="1"/>
  <c r="AV35" i="2" a="1"/>
  <c r="AV35" i="2" s="1"/>
  <c r="AV34" i="2" a="1"/>
  <c r="AV34" i="2" s="1"/>
  <c r="AV33" i="2" a="1"/>
  <c r="AV33" i="2" s="1"/>
  <c r="AV32" i="2" a="1"/>
  <c r="AV32" i="2" s="1"/>
  <c r="AV31" i="2" a="1"/>
  <c r="AV31" i="2" s="1"/>
  <c r="AV30" i="2" a="1"/>
  <c r="AV30" i="2" s="1"/>
  <c r="AV29" i="2" a="1"/>
  <c r="AV29" i="2" s="1"/>
  <c r="AV28" i="2" a="1"/>
  <c r="AV28" i="2" s="1"/>
  <c r="AV27" i="2" a="1"/>
  <c r="AV27" i="2" s="1"/>
  <c r="AV26" i="2" a="1"/>
  <c r="AV26" i="2" s="1"/>
  <c r="AV25" i="2" a="1"/>
  <c r="AV25" i="2" s="1"/>
  <c r="AV24" i="2" a="1"/>
  <c r="AV24" i="2" s="1"/>
  <c r="AV23" i="2" a="1"/>
  <c r="AV23" i="2" s="1"/>
  <c r="AV22" i="2" a="1"/>
  <c r="AV22" i="2" s="1"/>
  <c r="AV21" i="2" a="1"/>
  <c r="AV21" i="2" s="1"/>
  <c r="AV20" i="2" a="1"/>
  <c r="AV20" i="2" s="1"/>
  <c r="AV19" i="2" a="1"/>
  <c r="AV19" i="2" s="1"/>
  <c r="AV18" i="2" a="1"/>
  <c r="AV18" i="2" s="1"/>
  <c r="AV17" i="2" a="1"/>
  <c r="AV17" i="2" s="1"/>
  <c r="AV16" i="2" a="1"/>
  <c r="AV16" i="2" s="1"/>
  <c r="AV15" i="2" a="1"/>
  <c r="AV15" i="2" s="1"/>
  <c r="AJ66" i="2" a="1"/>
  <c r="AJ66" i="2" s="1"/>
  <c r="AJ65" i="2" a="1"/>
  <c r="AJ65" i="2" s="1"/>
  <c r="AJ64" i="2" a="1"/>
  <c r="AJ64" i="2" s="1"/>
  <c r="AJ63" i="2" a="1"/>
  <c r="AJ63" i="2" s="1"/>
  <c r="AJ62" i="2" a="1"/>
  <c r="AJ62" i="2" s="1"/>
  <c r="AJ61" i="2" a="1"/>
  <c r="AJ61" i="2" s="1"/>
  <c r="AJ60" i="2" a="1"/>
  <c r="AJ60" i="2" s="1"/>
  <c r="AJ59" i="2" a="1"/>
  <c r="AJ59" i="2" s="1"/>
  <c r="AJ58" i="2" a="1"/>
  <c r="AJ58" i="2" s="1"/>
  <c r="AJ57" i="2" a="1"/>
  <c r="AJ57" i="2" s="1"/>
  <c r="AJ56" i="2" a="1"/>
  <c r="AJ56" i="2" s="1"/>
  <c r="AJ55" i="2" a="1"/>
  <c r="AJ55" i="2" s="1"/>
  <c r="AJ54" i="2" a="1"/>
  <c r="AJ54" i="2" s="1"/>
  <c r="AJ53" i="2" a="1"/>
  <c r="AJ53" i="2" s="1"/>
  <c r="AJ52" i="2" a="1"/>
  <c r="AJ52" i="2" s="1"/>
  <c r="AJ51" i="2" a="1"/>
  <c r="AJ51" i="2" s="1"/>
  <c r="AJ50" i="2" a="1"/>
  <c r="AJ50" i="2" s="1"/>
  <c r="AJ49" i="2" a="1"/>
  <c r="AJ49" i="2" s="1"/>
  <c r="AJ48" i="2" a="1"/>
  <c r="AJ48" i="2" s="1"/>
  <c r="AJ47" i="2" a="1"/>
  <c r="AJ47" i="2" s="1"/>
  <c r="AJ46" i="2" a="1"/>
  <c r="AJ46" i="2" s="1"/>
  <c r="AJ45" i="2" a="1"/>
  <c r="AJ45" i="2" s="1"/>
  <c r="AJ44" i="2" a="1"/>
  <c r="AJ44" i="2" s="1"/>
  <c r="AJ43" i="2" a="1"/>
  <c r="AJ43" i="2" s="1"/>
  <c r="AJ42" i="2" a="1"/>
  <c r="AJ42" i="2" s="1"/>
  <c r="AJ41" i="2" a="1"/>
  <c r="AJ41" i="2" s="1"/>
  <c r="AJ40" i="2" a="1"/>
  <c r="AJ40" i="2" s="1"/>
  <c r="AJ39" i="2" a="1"/>
  <c r="AJ39" i="2" s="1"/>
  <c r="AJ38" i="2" a="1"/>
  <c r="AJ38" i="2" s="1"/>
  <c r="AJ37" i="2" a="1"/>
  <c r="AJ37" i="2" s="1"/>
  <c r="AJ36" i="2" a="1"/>
  <c r="AJ36" i="2" s="1"/>
  <c r="AJ35" i="2" a="1"/>
  <c r="AJ35" i="2" s="1"/>
  <c r="AJ34" i="2" a="1"/>
  <c r="AJ34" i="2" s="1"/>
  <c r="AJ33" i="2" a="1"/>
  <c r="AJ33" i="2" s="1"/>
  <c r="AJ32" i="2" a="1"/>
  <c r="AJ32" i="2" s="1"/>
  <c r="AJ31" i="2" a="1"/>
  <c r="AJ31" i="2" s="1"/>
  <c r="AJ30" i="2" a="1"/>
  <c r="AJ30" i="2" s="1"/>
  <c r="AJ29" i="2" a="1"/>
  <c r="AJ29" i="2" s="1"/>
  <c r="AJ28" i="2" a="1"/>
  <c r="AJ28" i="2" s="1"/>
  <c r="AJ27" i="2" a="1"/>
  <c r="AJ27" i="2" s="1"/>
  <c r="AJ26" i="2" a="1"/>
  <c r="AJ26" i="2" s="1"/>
  <c r="AJ25" i="2" a="1"/>
  <c r="AJ25" i="2" s="1"/>
  <c r="AJ24" i="2" a="1"/>
  <c r="AJ24" i="2" s="1"/>
  <c r="AJ23" i="2" a="1"/>
  <c r="AJ23" i="2" s="1"/>
  <c r="AJ22" i="2" a="1"/>
  <c r="AJ22" i="2" s="1"/>
  <c r="AJ21" i="2" a="1"/>
  <c r="AJ21" i="2" s="1"/>
  <c r="AJ20" i="2" a="1"/>
  <c r="AJ20" i="2" s="1"/>
  <c r="AJ19" i="2" a="1"/>
  <c r="AJ19" i="2" s="1"/>
  <c r="AJ18" i="2" a="1"/>
  <c r="AJ18" i="2" s="1"/>
  <c r="AJ17" i="2" a="1"/>
  <c r="AJ17" i="2" s="1"/>
  <c r="AJ16" i="2" a="1"/>
  <c r="AJ16" i="2" s="1"/>
  <c r="AJ15" i="2" a="1"/>
  <c r="AJ15" i="2" s="1"/>
  <c r="AJ19" i="4"/>
  <c r="L26" i="4"/>
  <c r="AJ72" i="4"/>
  <c r="J74" i="4"/>
  <c r="BH73" i="4"/>
  <c r="L63" i="4"/>
  <c r="BH70" i="4"/>
  <c r="AJ41" i="4"/>
  <c r="AJ39" i="4"/>
  <c r="AJ43" i="4"/>
  <c r="S14" i="2"/>
  <c r="S76" i="2" s="1"/>
  <c r="S138" i="2" s="1"/>
  <c r="S200" i="2" s="1"/>
  <c r="S262" i="2" s="1"/>
  <c r="S324" i="2" s="1"/>
  <c r="S386" i="2" s="1"/>
  <c r="S63" i="8"/>
  <c r="BL163" i="4" l="1"/>
  <c r="BM162" i="4"/>
  <c r="BN161" i="4"/>
  <c r="AU159" i="4"/>
  <c r="BP159" i="4"/>
  <c r="AM159" i="4"/>
  <c r="O154" i="4"/>
  <c r="BN153" i="4"/>
  <c r="P153" i="4"/>
  <c r="CD94" i="4"/>
  <c r="BY40" i="4"/>
  <c r="CE24" i="4"/>
  <c r="CE16" i="4"/>
  <c r="O343" i="8"/>
  <c r="N186" i="8"/>
  <c r="G14" i="8"/>
  <c r="D32" i="7"/>
  <c r="Q23" i="8"/>
  <c r="Q11" i="8" s="1"/>
  <c r="N266" i="8"/>
  <c r="G13" i="8"/>
  <c r="D31" i="7"/>
  <c r="O423" i="8"/>
  <c r="E11" i="2"/>
  <c r="K30" i="7"/>
  <c r="C11" i="2"/>
  <c r="I30" i="7"/>
  <c r="G12" i="8"/>
  <c r="D30" i="7"/>
  <c r="AE120" i="4"/>
  <c r="BA120" i="4"/>
  <c r="C120" i="4"/>
  <c r="AB97" i="4"/>
  <c r="I97" i="4"/>
  <c r="BH85" i="4"/>
  <c r="BH84" i="4"/>
  <c r="L73" i="4"/>
  <c r="AJ73" i="4"/>
  <c r="BH72" i="4"/>
  <c r="L71" i="4"/>
  <c r="L70" i="4"/>
  <c r="AJ68" i="4"/>
  <c r="BH68" i="4"/>
  <c r="D74" i="4"/>
  <c r="BH67" i="4"/>
  <c r="L67" i="4"/>
  <c r="BH65" i="4"/>
  <c r="L65" i="4"/>
  <c r="AJ65" i="4"/>
  <c r="AJ64" i="4"/>
  <c r="AJ50" i="4"/>
  <c r="AJ49" i="4"/>
  <c r="L49" i="4"/>
  <c r="BH48" i="4"/>
  <c r="L48" i="4"/>
  <c r="BH47" i="4"/>
  <c r="L47" i="4"/>
  <c r="AJ47" i="4"/>
  <c r="L46" i="4"/>
  <c r="AJ46" i="4"/>
  <c r="BG51" i="4"/>
  <c r="L45" i="4"/>
  <c r="AJ45" i="4"/>
  <c r="L44" i="4"/>
  <c r="AJ44" i="4"/>
  <c r="BH43" i="4"/>
  <c r="AJ42" i="4"/>
  <c r="N69" i="8"/>
  <c r="AC143" i="4"/>
  <c r="L131" i="4"/>
  <c r="BE120" i="4"/>
  <c r="G120" i="4"/>
  <c r="H120" i="4"/>
  <c r="AC120" i="4"/>
  <c r="BG120" i="4"/>
  <c r="AD120" i="4"/>
  <c r="BF74" i="4"/>
  <c r="AY74" i="4"/>
  <c r="AE74" i="4"/>
  <c r="AZ74" i="4"/>
  <c r="K74" i="4"/>
  <c r="AF74" i="4"/>
  <c r="BA74" i="4"/>
  <c r="L61" i="4"/>
  <c r="AJ48" i="4"/>
  <c r="BH45" i="4"/>
  <c r="AZ51" i="4"/>
  <c r="L43" i="4"/>
  <c r="BB51" i="4"/>
  <c r="D51" i="4"/>
  <c r="BH41" i="4"/>
  <c r="L41" i="4"/>
  <c r="AI51" i="4"/>
  <c r="BD51" i="4"/>
  <c r="L40" i="4"/>
  <c r="AJ40" i="4"/>
  <c r="BH39" i="4"/>
  <c r="L39" i="4"/>
  <c r="AB51" i="4"/>
  <c r="BF51" i="4"/>
  <c r="AC51" i="4"/>
  <c r="L27" i="4"/>
  <c r="BH27" i="4"/>
  <c r="AJ26" i="4"/>
  <c r="BH26" i="4"/>
  <c r="AJ25" i="4"/>
  <c r="BH25" i="4"/>
  <c r="L25" i="4"/>
  <c r="BH24" i="4"/>
  <c r="L24" i="4"/>
  <c r="L23" i="4"/>
  <c r="L22" i="4"/>
  <c r="L21" i="4"/>
  <c r="L20" i="4"/>
  <c r="I28" i="4"/>
  <c r="BH19" i="4"/>
  <c r="L18" i="4"/>
  <c r="BH18" i="4"/>
  <c r="K28" i="4"/>
  <c r="BA28" i="4"/>
  <c r="L17" i="4"/>
  <c r="X16" i="4"/>
  <c r="AV15" i="4"/>
  <c r="N229" i="8"/>
  <c r="N505" i="8"/>
  <c r="H153" i="8"/>
  <c r="H163" i="8" s="1"/>
  <c r="H173" i="8" s="1"/>
  <c r="D399" i="8"/>
  <c r="D409" i="8" s="1"/>
  <c r="D419" i="8" s="1"/>
  <c r="R303" i="8"/>
  <c r="N224" i="8"/>
  <c r="H473" i="8"/>
  <c r="H483" i="8" s="1"/>
  <c r="H493" i="8" s="1"/>
  <c r="D195" i="8"/>
  <c r="D205" i="8" s="1"/>
  <c r="D215" i="8" s="1"/>
  <c r="BH430" i="2"/>
  <c r="BP47" i="3" s="1"/>
  <c r="N345" i="8"/>
  <c r="D278" i="8"/>
  <c r="D288" i="8" s="1"/>
  <c r="D298" i="8" s="1"/>
  <c r="N25" i="8"/>
  <c r="N13" i="8" s="1"/>
  <c r="N15" i="4"/>
  <c r="Z15" i="4" s="1"/>
  <c r="AL15" i="4" s="1"/>
  <c r="AX15" i="4" s="1"/>
  <c r="BJ15" i="4" s="1"/>
  <c r="BV15" i="4" s="1"/>
  <c r="B38" i="4"/>
  <c r="B61" i="4" s="1"/>
  <c r="J51" i="4"/>
  <c r="E51" i="4"/>
  <c r="L42" i="4"/>
  <c r="BH38" i="4"/>
  <c r="BE51" i="4"/>
  <c r="C28" i="4"/>
  <c r="D475" i="8"/>
  <c r="D485" i="8" s="1"/>
  <c r="D495" i="8" s="1"/>
  <c r="AF154" i="4"/>
  <c r="BC165" i="4"/>
  <c r="BE163" i="4"/>
  <c r="G163" i="4"/>
  <c r="BF162" i="4"/>
  <c r="AE160" i="4"/>
  <c r="BA159" i="4"/>
  <c r="AG158" i="4"/>
  <c r="BE155" i="4"/>
  <c r="H154" i="4"/>
  <c r="AZ28" i="4"/>
  <c r="G51" i="4"/>
  <c r="AV93" i="4"/>
  <c r="BT45" i="4"/>
  <c r="AJ38" i="4"/>
  <c r="AD51" i="4"/>
  <c r="L19" i="4"/>
  <c r="BA51" i="4"/>
  <c r="AA51" i="4"/>
  <c r="BH61" i="4"/>
  <c r="L113" i="4"/>
  <c r="D315" i="8"/>
  <c r="D325" i="8" s="1"/>
  <c r="D335" i="8" s="1"/>
  <c r="BC51" i="4"/>
  <c r="F51" i="4"/>
  <c r="BH44" i="4"/>
  <c r="L68" i="4"/>
  <c r="AY51" i="4"/>
  <c r="I51" i="4"/>
  <c r="BH40" i="4"/>
  <c r="AE155" i="4"/>
  <c r="AE51" i="4"/>
  <c r="BH113" i="4"/>
  <c r="N66" i="8"/>
  <c r="Q97" i="4"/>
  <c r="AV46" i="4"/>
  <c r="BH17" i="4"/>
  <c r="BH64" i="4"/>
  <c r="C51" i="4"/>
  <c r="AV88" i="4"/>
  <c r="N226" i="8"/>
  <c r="J28" i="4"/>
  <c r="F28" i="4"/>
  <c r="AO97" i="4"/>
  <c r="BT86" i="4"/>
  <c r="BT50" i="4"/>
  <c r="S223" i="8"/>
  <c r="AC163" i="4"/>
  <c r="E158" i="4"/>
  <c r="E5" i="7"/>
  <c r="BH393" i="2"/>
  <c r="BP10" i="3" s="1"/>
  <c r="R23" i="8"/>
  <c r="R11" i="8" s="1"/>
  <c r="S423" i="8"/>
  <c r="S163" i="8"/>
  <c r="O183" i="8"/>
  <c r="D116" i="8"/>
  <c r="D126" i="8" s="1"/>
  <c r="D136" i="8" s="1"/>
  <c r="S103" i="8"/>
  <c r="I273" i="8"/>
  <c r="I283" i="8" s="1"/>
  <c r="X140" i="4"/>
  <c r="AV140" i="4"/>
  <c r="AV138" i="4"/>
  <c r="BO143" i="4"/>
  <c r="X136" i="4"/>
  <c r="BT134" i="4"/>
  <c r="X134" i="4"/>
  <c r="AV134" i="4"/>
  <c r="X132" i="4"/>
  <c r="BT131" i="4"/>
  <c r="AT165" i="4"/>
  <c r="BT119" i="4"/>
  <c r="X119" i="4"/>
  <c r="BT118" i="4"/>
  <c r="AM164" i="4"/>
  <c r="AO162" i="4"/>
  <c r="BS161" i="4"/>
  <c r="X115" i="4"/>
  <c r="AV115" i="4"/>
  <c r="V120" i="4"/>
  <c r="AV114" i="4"/>
  <c r="BT114" i="4"/>
  <c r="W120" i="4"/>
  <c r="AR120" i="4"/>
  <c r="BM120" i="4"/>
  <c r="O120" i="4"/>
  <c r="AS120" i="4"/>
  <c r="BN120" i="4"/>
  <c r="AV111" i="4"/>
  <c r="BT111" i="4"/>
  <c r="Q157" i="4"/>
  <c r="BT110" i="4"/>
  <c r="X110" i="4"/>
  <c r="AV110" i="4"/>
  <c r="BT109" i="4"/>
  <c r="X109" i="4"/>
  <c r="AN120" i="4"/>
  <c r="X108" i="4"/>
  <c r="N148" i="8"/>
  <c r="I143" i="4"/>
  <c r="L140" i="4"/>
  <c r="AE143" i="4"/>
  <c r="CF303" i="2"/>
  <c r="BI44" i="3" s="1"/>
  <c r="L426" i="2"/>
  <c r="BL43" i="3" s="1"/>
  <c r="BH425" i="2"/>
  <c r="BP42" i="3" s="1"/>
  <c r="D476" i="8"/>
  <c r="D486" i="8" s="1"/>
  <c r="D496" i="8" s="1"/>
  <c r="D156" i="8"/>
  <c r="D166" i="8" s="1"/>
  <c r="D316" i="8"/>
  <c r="D326" i="8" s="1"/>
  <c r="D336" i="8" s="1"/>
  <c r="O223" i="8"/>
  <c r="N508" i="8"/>
  <c r="N264" i="8"/>
  <c r="N308" i="8"/>
  <c r="AO35" i="8"/>
  <c r="AO45" i="8" s="1"/>
  <c r="AO55" i="8" s="1"/>
  <c r="AO65" i="8" s="1"/>
  <c r="AO75" i="8" s="1"/>
  <c r="AO85" i="8" s="1"/>
  <c r="AO95" i="8" s="1"/>
  <c r="AO105" i="8" s="1"/>
  <c r="AO115" i="8" s="1"/>
  <c r="AO125" i="8" s="1"/>
  <c r="AO135" i="8" s="1"/>
  <c r="AO145" i="8" s="1"/>
  <c r="AO155" i="8" s="1"/>
  <c r="AO165" i="8" s="1"/>
  <c r="AO175" i="8" s="1"/>
  <c r="AO185" i="8" s="1"/>
  <c r="AO195" i="8" s="1"/>
  <c r="AO205" i="8" s="1"/>
  <c r="AO215" i="8" s="1"/>
  <c r="AO225" i="8" s="1"/>
  <c r="AO235" i="8" s="1"/>
  <c r="AO245" i="8" s="1"/>
  <c r="AO255" i="8" s="1"/>
  <c r="AO265" i="8" s="1"/>
  <c r="AO275" i="8" s="1"/>
  <c r="AO285" i="8" s="1"/>
  <c r="AO295" i="8" s="1"/>
  <c r="AO305" i="8" s="1"/>
  <c r="AO315" i="8" s="1"/>
  <c r="AO325" i="8" s="1"/>
  <c r="AO335" i="8" s="1"/>
  <c r="AO345" i="8" s="1"/>
  <c r="AO355" i="8" s="1"/>
  <c r="AO365" i="8" s="1"/>
  <c r="AO375" i="8" s="1"/>
  <c r="AO385" i="8" s="1"/>
  <c r="AO395" i="8" s="1"/>
  <c r="AO405" i="8" s="1"/>
  <c r="AO415" i="8" s="1"/>
  <c r="AO425" i="8" s="1"/>
  <c r="AO435" i="8" s="1"/>
  <c r="AO445" i="8" s="1"/>
  <c r="AO455" i="8" s="1"/>
  <c r="AO465" i="8" s="1"/>
  <c r="AO475" i="8" s="1"/>
  <c r="AO485" i="8" s="1"/>
  <c r="AO495" i="8" s="1"/>
  <c r="AO505" i="8" s="1"/>
  <c r="AO515" i="8" s="1"/>
  <c r="AO525" i="8" s="1"/>
  <c r="AO535" i="8" s="1"/>
  <c r="D36" i="8"/>
  <c r="D46" i="8" s="1"/>
  <c r="D56" i="8" s="1"/>
  <c r="N104" i="8"/>
  <c r="D38" i="8"/>
  <c r="D48" i="8" s="1"/>
  <c r="D58" i="8" s="1"/>
  <c r="Q103" i="8"/>
  <c r="G433" i="8"/>
  <c r="G443" i="8" s="1"/>
  <c r="Q443" i="8" s="1"/>
  <c r="AV108" i="4"/>
  <c r="BS120" i="4"/>
  <c r="U120" i="4"/>
  <c r="AV107" i="4"/>
  <c r="V165" i="4"/>
  <c r="AV96" i="4"/>
  <c r="BT96" i="4"/>
  <c r="AV95" i="4"/>
  <c r="BM97" i="4"/>
  <c r="X95" i="4"/>
  <c r="AV94" i="4"/>
  <c r="BT94" i="4"/>
  <c r="X94" i="4"/>
  <c r="BT93" i="4"/>
  <c r="X93" i="4"/>
  <c r="BT92" i="4"/>
  <c r="X92" i="4"/>
  <c r="AV92" i="4"/>
  <c r="BT91" i="4"/>
  <c r="X91" i="4"/>
  <c r="AN97" i="4"/>
  <c r="BR97" i="4"/>
  <c r="X90" i="4"/>
  <c r="AV90" i="4"/>
  <c r="BS97" i="4"/>
  <c r="U97" i="4"/>
  <c r="AP97" i="4"/>
  <c r="BK158" i="4"/>
  <c r="X88" i="4"/>
  <c r="AQ97" i="4"/>
  <c r="BT88" i="4"/>
  <c r="AV87" i="4"/>
  <c r="BT87" i="4"/>
  <c r="X87" i="4"/>
  <c r="AS97" i="4"/>
  <c r="BN97" i="4"/>
  <c r="X86" i="4"/>
  <c r="AT97" i="4"/>
  <c r="BO97" i="4"/>
  <c r="X85" i="4"/>
  <c r="AU97" i="4"/>
  <c r="R97" i="4"/>
  <c r="AM97" i="4"/>
  <c r="R74" i="4"/>
  <c r="AV50" i="4"/>
  <c r="X50" i="4"/>
  <c r="AV49" i="4"/>
  <c r="BT49" i="4"/>
  <c r="X49" i="4"/>
  <c r="BT48" i="4"/>
  <c r="AV48" i="4"/>
  <c r="AV47" i="4"/>
  <c r="BT46" i="4"/>
  <c r="X46" i="4"/>
  <c r="X45" i="4"/>
  <c r="AV45" i="4"/>
  <c r="AQ51" i="4"/>
  <c r="BL159" i="4"/>
  <c r="AR51" i="4"/>
  <c r="BT43" i="4"/>
  <c r="BT42" i="4"/>
  <c r="X42" i="4"/>
  <c r="X41" i="4"/>
  <c r="AV39" i="4"/>
  <c r="BR153" i="4"/>
  <c r="T153" i="4"/>
  <c r="AO153" i="4"/>
  <c r="X27" i="4"/>
  <c r="X26" i="4"/>
  <c r="BT26" i="4"/>
  <c r="AV25" i="4"/>
  <c r="BT25" i="4"/>
  <c r="O163" i="4"/>
  <c r="X24" i="4"/>
  <c r="BT23" i="4"/>
  <c r="X23" i="4"/>
  <c r="AM160" i="4"/>
  <c r="BT21" i="4"/>
  <c r="BR158" i="4"/>
  <c r="T158" i="4"/>
  <c r="V28" i="4"/>
  <c r="BT17" i="4"/>
  <c r="G28" i="4"/>
  <c r="BF28" i="4"/>
  <c r="H28" i="4"/>
  <c r="BH138" i="4"/>
  <c r="L138" i="4"/>
  <c r="AE165" i="4"/>
  <c r="AI161" i="4"/>
  <c r="BD161" i="4"/>
  <c r="I158" i="4"/>
  <c r="AG160" i="4"/>
  <c r="BS154" i="4"/>
  <c r="BL153" i="4"/>
  <c r="BD165" i="4"/>
  <c r="AB156" i="4"/>
  <c r="AN51" i="4"/>
  <c r="AV89" i="4"/>
  <c r="O97" i="4"/>
  <c r="BT140" i="4"/>
  <c r="L136" i="4"/>
  <c r="AJ136" i="4"/>
  <c r="AJ135" i="4"/>
  <c r="AV109" i="4"/>
  <c r="X89" i="4"/>
  <c r="AV85" i="4"/>
  <c r="U51" i="4"/>
  <c r="BT90" i="4"/>
  <c r="AM143" i="4"/>
  <c r="BH107" i="4"/>
  <c r="AJ96" i="4"/>
  <c r="BH94" i="4"/>
  <c r="AJ94" i="4"/>
  <c r="L93" i="4"/>
  <c r="AJ93" i="4"/>
  <c r="BH93" i="4"/>
  <c r="AJ88" i="4"/>
  <c r="L86" i="4"/>
  <c r="BR120" i="4"/>
  <c r="AV91" i="4"/>
  <c r="V97" i="4"/>
  <c r="AV38" i="4"/>
  <c r="AO120" i="4"/>
  <c r="AV119" i="4"/>
  <c r="BT95" i="4"/>
  <c r="E313" i="8"/>
  <c r="E323" i="8" s="1"/>
  <c r="E333" i="8" s="1"/>
  <c r="AP120" i="4"/>
  <c r="AQ120" i="4"/>
  <c r="AV86" i="4"/>
  <c r="BT89" i="4"/>
  <c r="P97" i="4"/>
  <c r="AV116" i="4"/>
  <c r="AV118" i="4"/>
  <c r="T97" i="4"/>
  <c r="X96" i="4"/>
  <c r="BY39" i="4"/>
  <c r="T120" i="4"/>
  <c r="X111" i="4"/>
  <c r="T51" i="4"/>
  <c r="BK120" i="4"/>
  <c r="BT115" i="4"/>
  <c r="N344" i="8"/>
  <c r="X107" i="4"/>
  <c r="BK97" i="4"/>
  <c r="CF182" i="2"/>
  <c r="BG47" i="3" s="1"/>
  <c r="CF187" i="2"/>
  <c r="BG52" i="3" s="1"/>
  <c r="CF222" i="2"/>
  <c r="BH25" i="3" s="1"/>
  <c r="CF289" i="2"/>
  <c r="BI30" i="3" s="1"/>
  <c r="CF296" i="2"/>
  <c r="BI37" i="3" s="1"/>
  <c r="CF343" i="2"/>
  <c r="BJ22" i="3" s="1"/>
  <c r="CF356" i="2"/>
  <c r="BJ35" i="3" s="1"/>
  <c r="AJ417" i="2"/>
  <c r="BN34" i="3" s="1"/>
  <c r="BT108" i="4"/>
  <c r="S123" i="8"/>
  <c r="CE134" i="4"/>
  <c r="X43" i="4"/>
  <c r="AV40" i="4"/>
  <c r="BQ51" i="4"/>
  <c r="S51" i="4"/>
  <c r="BK28" i="4"/>
  <c r="O28" i="4"/>
  <c r="BT107" i="4"/>
  <c r="N85" i="8"/>
  <c r="BN158" i="4"/>
  <c r="BY85" i="4"/>
  <c r="BW61" i="4"/>
  <c r="J159" i="4"/>
  <c r="BL120" i="4"/>
  <c r="BH137" i="4"/>
  <c r="BT71" i="4"/>
  <c r="AV71" i="4"/>
  <c r="BT70" i="4"/>
  <c r="X70" i="4"/>
  <c r="AN162" i="4"/>
  <c r="BR161" i="4"/>
  <c r="X69" i="4"/>
  <c r="AV69" i="4"/>
  <c r="BS160" i="4"/>
  <c r="AV66" i="4"/>
  <c r="BT66" i="4"/>
  <c r="X66" i="4"/>
  <c r="AS74" i="4"/>
  <c r="BN74" i="4"/>
  <c r="BO74" i="4"/>
  <c r="Q74" i="4"/>
  <c r="AU74" i="4"/>
  <c r="BT63" i="4"/>
  <c r="X63" i="4"/>
  <c r="AV63" i="4"/>
  <c r="BT62" i="4"/>
  <c r="X62" i="4"/>
  <c r="AN74" i="4"/>
  <c r="AV44" i="4"/>
  <c r="AV43" i="4"/>
  <c r="BS51" i="4"/>
  <c r="AV42" i="4"/>
  <c r="BK51" i="4"/>
  <c r="V51" i="4"/>
  <c r="AV41" i="4"/>
  <c r="BL51" i="4"/>
  <c r="W51" i="4"/>
  <c r="X40" i="4"/>
  <c r="AS51" i="4"/>
  <c r="P51" i="4"/>
  <c r="BT38" i="4"/>
  <c r="X38" i="4"/>
  <c r="AU165" i="4"/>
  <c r="AV27" i="4"/>
  <c r="AV26" i="4"/>
  <c r="AV24" i="4"/>
  <c r="BT24" i="4"/>
  <c r="BT22" i="4"/>
  <c r="X22" i="4"/>
  <c r="X21" i="4"/>
  <c r="BT20" i="4"/>
  <c r="X20" i="4"/>
  <c r="R28" i="4"/>
  <c r="AM157" i="4"/>
  <c r="AV18" i="4"/>
  <c r="T155" i="4"/>
  <c r="AO28" i="4"/>
  <c r="AG154" i="4"/>
  <c r="BH16" i="4"/>
  <c r="L16" i="4"/>
  <c r="BC153" i="4"/>
  <c r="L15" i="4"/>
  <c r="BP97" i="4"/>
  <c r="BH136" i="4"/>
  <c r="D39" i="8"/>
  <c r="D49" i="8" s="1"/>
  <c r="I164" i="4"/>
  <c r="W164" i="4"/>
  <c r="BP161" i="4"/>
  <c r="AM161" i="4"/>
  <c r="AO159" i="4"/>
  <c r="BX117" i="4"/>
  <c r="AG97" i="4"/>
  <c r="AI97" i="4"/>
  <c r="BD97" i="4"/>
  <c r="AJ138" i="4"/>
  <c r="L399" i="2"/>
  <c r="BL16" i="3" s="1"/>
  <c r="D359" i="8"/>
  <c r="D369" i="8" s="1"/>
  <c r="AS155" i="4"/>
  <c r="AU153" i="4"/>
  <c r="BP153" i="4"/>
  <c r="AM153" i="4"/>
  <c r="BS163" i="4"/>
  <c r="BL162" i="4"/>
  <c r="W161" i="4"/>
  <c r="O161" i="4"/>
  <c r="BO120" i="4"/>
  <c r="X112" i="4"/>
  <c r="N509" i="8"/>
  <c r="N189" i="8"/>
  <c r="J143" i="4"/>
  <c r="CF233" i="2"/>
  <c r="BH36" i="3" s="1"/>
  <c r="L429" i="2"/>
  <c r="BL46" i="3" s="1"/>
  <c r="AV394" i="2"/>
  <c r="BO11" i="3" s="1"/>
  <c r="BH387" i="2"/>
  <c r="BH404" i="2"/>
  <c r="BP21" i="3" s="1"/>
  <c r="BH413" i="2"/>
  <c r="BP30" i="3" s="1"/>
  <c r="BH420" i="2"/>
  <c r="BP37" i="3" s="1"/>
  <c r="BH426" i="2"/>
  <c r="BP43" i="3" s="1"/>
  <c r="BH429" i="2"/>
  <c r="BP46" i="3" s="1"/>
  <c r="BK153" i="4"/>
  <c r="AN157" i="4"/>
  <c r="BR156" i="4"/>
  <c r="AP143" i="4"/>
  <c r="BK155" i="4"/>
  <c r="H113" i="8"/>
  <c r="H123" i="8" s="1"/>
  <c r="H133" i="8" s="1"/>
  <c r="BY141" i="4"/>
  <c r="CF185" i="2"/>
  <c r="BG50" i="3" s="1"/>
  <c r="CF269" i="2"/>
  <c r="BI10" i="3" s="1"/>
  <c r="CF327" i="2"/>
  <c r="BJ6" i="3" s="1"/>
  <c r="BH405" i="2"/>
  <c r="BP22" i="3" s="1"/>
  <c r="N145" i="8"/>
  <c r="R263" i="8"/>
  <c r="BW62" i="4"/>
  <c r="BX61" i="4"/>
  <c r="BY47" i="4"/>
  <c r="CF171" i="2"/>
  <c r="BG36" i="3" s="1"/>
  <c r="BT130" i="4"/>
  <c r="H433" i="8"/>
  <c r="H443" i="8" s="1"/>
  <c r="CF141" i="2"/>
  <c r="BG6" i="3" s="1"/>
  <c r="CF148" i="2"/>
  <c r="BG13" i="3" s="1"/>
  <c r="CF155" i="2"/>
  <c r="BG20" i="3" s="1"/>
  <c r="CF157" i="2"/>
  <c r="BG22" i="3" s="1"/>
  <c r="CF162" i="2"/>
  <c r="BG27" i="3" s="1"/>
  <c r="CF164" i="2"/>
  <c r="BG29" i="3" s="1"/>
  <c r="CF173" i="2"/>
  <c r="BG38" i="3" s="1"/>
  <c r="CF178" i="2"/>
  <c r="BG43" i="3" s="1"/>
  <c r="CF329" i="2"/>
  <c r="BJ8" i="3" s="1"/>
  <c r="CF331" i="2"/>
  <c r="BJ10" i="3" s="1"/>
  <c r="CF336" i="2"/>
  <c r="BJ15" i="3" s="1"/>
  <c r="CF345" i="2"/>
  <c r="BJ24" i="3" s="1"/>
  <c r="CF347" i="2"/>
  <c r="BJ26" i="3" s="1"/>
  <c r="CF368" i="2"/>
  <c r="BJ47" i="3" s="1"/>
  <c r="CF370" i="2"/>
  <c r="BJ49" i="3" s="1"/>
  <c r="AJ399" i="2"/>
  <c r="BN16" i="3" s="1"/>
  <c r="N485" i="8"/>
  <c r="BY114" i="4"/>
  <c r="BW15" i="4"/>
  <c r="CB116" i="4"/>
  <c r="BX107" i="4"/>
  <c r="BY44" i="4"/>
  <c r="CD39" i="4"/>
  <c r="BS157" i="4"/>
  <c r="BL156" i="4"/>
  <c r="W155" i="4"/>
  <c r="AN28" i="4"/>
  <c r="AP51" i="4"/>
  <c r="CD191" i="2"/>
  <c r="CF152" i="2"/>
  <c r="BG17" i="3" s="1"/>
  <c r="CC191" i="2"/>
  <c r="CF160" i="2"/>
  <c r="BG25" i="3" s="1"/>
  <c r="CF163" i="2"/>
  <c r="BG28" i="3" s="1"/>
  <c r="CF168" i="2"/>
  <c r="BG33" i="3" s="1"/>
  <c r="CF174" i="2"/>
  <c r="BG39" i="3" s="1"/>
  <c r="CF176" i="2"/>
  <c r="BG41" i="3" s="1"/>
  <c r="D115" i="8"/>
  <c r="D125" i="8" s="1"/>
  <c r="N105" i="8"/>
  <c r="H233" i="8"/>
  <c r="H243" i="8" s="1"/>
  <c r="H253" i="8" s="1"/>
  <c r="R223" i="8"/>
  <c r="N265" i="8"/>
  <c r="D275" i="8"/>
  <c r="D285" i="8" s="1"/>
  <c r="N309" i="8"/>
  <c r="D319" i="8"/>
  <c r="D329" i="8" s="1"/>
  <c r="N425" i="8"/>
  <c r="D435" i="8"/>
  <c r="D445" i="8" s="1"/>
  <c r="E164" i="4"/>
  <c r="X19" i="4"/>
  <c r="AM51" i="4"/>
  <c r="BT18" i="4"/>
  <c r="X39" i="4"/>
  <c r="BH15" i="4"/>
  <c r="BT41" i="4"/>
  <c r="BS155" i="4"/>
  <c r="U155" i="4"/>
  <c r="AS165" i="4"/>
  <c r="O74" i="4"/>
  <c r="BP74" i="4"/>
  <c r="BY84" i="4"/>
  <c r="CE138" i="4"/>
  <c r="X133" i="4"/>
  <c r="AU163" i="4"/>
  <c r="X117" i="4"/>
  <c r="BT44" i="4"/>
  <c r="G154" i="4"/>
  <c r="AT164" i="4"/>
  <c r="BR51" i="4"/>
  <c r="AM165" i="4"/>
  <c r="BX72" i="4"/>
  <c r="D376" i="8"/>
  <c r="N366" i="8"/>
  <c r="BN51" i="4"/>
  <c r="B17" i="4"/>
  <c r="B18" i="4" s="1"/>
  <c r="E28" i="4"/>
  <c r="C14" i="4"/>
  <c r="N469" i="8"/>
  <c r="R63" i="8"/>
  <c r="P28" i="4"/>
  <c r="O51" i="4"/>
  <c r="T28" i="4"/>
  <c r="D28" i="4"/>
  <c r="X25" i="4"/>
  <c r="AO51" i="4"/>
  <c r="CF177" i="2"/>
  <c r="BG42" i="3" s="1"/>
  <c r="CF179" i="2"/>
  <c r="BG44" i="3" s="1"/>
  <c r="CF184" i="2"/>
  <c r="BG49" i="3" s="1"/>
  <c r="CF190" i="2"/>
  <c r="BG55" i="3" s="1"/>
  <c r="CD253" i="2"/>
  <c r="CF207" i="2"/>
  <c r="BH10" i="3" s="1"/>
  <c r="CF209" i="2"/>
  <c r="BH12" i="3" s="1"/>
  <c r="CF218" i="2"/>
  <c r="BH21" i="3" s="1"/>
  <c r="CF223" i="2"/>
  <c r="BH26" i="3" s="1"/>
  <c r="CF225" i="2"/>
  <c r="BH28" i="3" s="1"/>
  <c r="CF232" i="2"/>
  <c r="BH35" i="3" s="1"/>
  <c r="CF234" i="2"/>
  <c r="BH37" i="3" s="1"/>
  <c r="CF239" i="2"/>
  <c r="BH42" i="3" s="1"/>
  <c r="CF241" i="2"/>
  <c r="BH44" i="3" s="1"/>
  <c r="CF248" i="2"/>
  <c r="BH51" i="3" s="1"/>
  <c r="CF250" i="2"/>
  <c r="BH53" i="3" s="1"/>
  <c r="CB315" i="2"/>
  <c r="BZ315" i="2"/>
  <c r="CF267" i="2"/>
  <c r="BI8" i="3" s="1"/>
  <c r="CE315" i="2"/>
  <c r="CC315" i="2"/>
  <c r="CF274" i="2"/>
  <c r="BI15" i="3" s="1"/>
  <c r="CF276" i="2"/>
  <c r="BI17" i="3" s="1"/>
  <c r="CF283" i="2"/>
  <c r="BI24" i="3" s="1"/>
  <c r="CF284" i="2"/>
  <c r="BI25" i="3" s="1"/>
  <c r="CF290" i="2"/>
  <c r="BI31" i="3" s="1"/>
  <c r="CF292" i="2"/>
  <c r="BI33" i="3" s="1"/>
  <c r="CF299" i="2"/>
  <c r="BI40" i="3" s="1"/>
  <c r="CF306" i="2"/>
  <c r="BI47" i="3" s="1"/>
  <c r="CF308" i="2"/>
  <c r="BI49" i="3" s="1"/>
  <c r="CF309" i="2"/>
  <c r="BI50" i="3" s="1"/>
  <c r="CF326" i="2"/>
  <c r="BJ5" i="3" s="1"/>
  <c r="CA377" i="2"/>
  <c r="CF334" i="2"/>
  <c r="BJ13" i="3" s="1"/>
  <c r="CD377" i="2"/>
  <c r="CF341" i="2"/>
  <c r="BJ20" i="3" s="1"/>
  <c r="CF348" i="2"/>
  <c r="BJ27" i="3" s="1"/>
  <c r="CF358" i="2"/>
  <c r="BJ37" i="3" s="1"/>
  <c r="CF366" i="2"/>
  <c r="BJ45" i="3" s="1"/>
  <c r="L421" i="2"/>
  <c r="BL38" i="3" s="1"/>
  <c r="L414" i="2"/>
  <c r="BL31" i="3" s="1"/>
  <c r="L413" i="2"/>
  <c r="BL30" i="3" s="1"/>
  <c r="AJ402" i="2"/>
  <c r="BN19" i="3" s="1"/>
  <c r="AJ409" i="2"/>
  <c r="BN26" i="3" s="1"/>
  <c r="BA439" i="2"/>
  <c r="AY439" i="2"/>
  <c r="BH392" i="2"/>
  <c r="BP9" i="3" s="1"/>
  <c r="BH397" i="2"/>
  <c r="BP14" i="3" s="1"/>
  <c r="BH412" i="2"/>
  <c r="BP29" i="3" s="1"/>
  <c r="BH421" i="2"/>
  <c r="BP38" i="3" s="1"/>
  <c r="BH424" i="2"/>
  <c r="BP41" i="3" s="1"/>
  <c r="BT406" i="2"/>
  <c r="BQ23" i="3" s="1"/>
  <c r="BT438" i="2"/>
  <c r="BQ55" i="3" s="1"/>
  <c r="L67" i="2"/>
  <c r="X191" i="2"/>
  <c r="BH116" i="4"/>
  <c r="AJ115" i="4"/>
  <c r="BH115" i="4"/>
  <c r="AJ114" i="4"/>
  <c r="BH114" i="4"/>
  <c r="CE73" i="4"/>
  <c r="CA72" i="4"/>
  <c r="AB154" i="4"/>
  <c r="BF153" i="4"/>
  <c r="H51" i="4"/>
  <c r="I165" i="4"/>
  <c r="AD165" i="4"/>
  <c r="AE164" i="4"/>
  <c r="AG162" i="4"/>
  <c r="BD160" i="4"/>
  <c r="BE159" i="4"/>
  <c r="AB159" i="4"/>
  <c r="I157" i="4"/>
  <c r="C155" i="4"/>
  <c r="AS154" i="4"/>
  <c r="BN28" i="4"/>
  <c r="P154" i="4"/>
  <c r="X15" i="4"/>
  <c r="CA139" i="4"/>
  <c r="AO161" i="4"/>
  <c r="BK160" i="4"/>
  <c r="CE135" i="4"/>
  <c r="CE130" i="4"/>
  <c r="BA143" i="4"/>
  <c r="AJ119" i="4"/>
  <c r="BH119" i="4"/>
  <c r="AJ118" i="4"/>
  <c r="BH118" i="4"/>
  <c r="BH42" i="4"/>
  <c r="BS165" i="4"/>
  <c r="BN162" i="4"/>
  <c r="BF161" i="4"/>
  <c r="AY160" i="4"/>
  <c r="AE159" i="4"/>
  <c r="AV131" i="4"/>
  <c r="BH46" i="4"/>
  <c r="AG159" i="4"/>
  <c r="X44" i="4"/>
  <c r="AT51" i="4"/>
  <c r="BO51" i="4"/>
  <c r="BW140" i="4"/>
  <c r="BP160" i="4"/>
  <c r="AO158" i="4"/>
  <c r="AJ134" i="4"/>
  <c r="L134" i="4"/>
  <c r="BH133" i="4"/>
  <c r="L132" i="4"/>
  <c r="BW132" i="4"/>
  <c r="BH131" i="4"/>
  <c r="Q51" i="4"/>
  <c r="AU51" i="4"/>
  <c r="BT47" i="4"/>
  <c r="R51" i="4"/>
  <c r="BY43" i="4"/>
  <c r="CF180" i="2"/>
  <c r="BG45" i="3" s="1"/>
  <c r="CF273" i="2"/>
  <c r="BI14" i="3" s="1"/>
  <c r="CF338" i="2"/>
  <c r="BJ17" i="3" s="1"/>
  <c r="CF352" i="2"/>
  <c r="BJ31" i="3" s="1"/>
  <c r="CF354" i="2"/>
  <c r="BJ33" i="3" s="1"/>
  <c r="CF361" i="2"/>
  <c r="BJ40" i="3" s="1"/>
  <c r="AV141" i="4"/>
  <c r="BS162" i="4"/>
  <c r="BH135" i="4"/>
  <c r="L135" i="4"/>
  <c r="BT61" i="4"/>
  <c r="S74" i="4"/>
  <c r="K51" i="4"/>
  <c r="AF51" i="4"/>
  <c r="BH50" i="4"/>
  <c r="L50" i="4"/>
  <c r="BH49" i="4"/>
  <c r="AH51" i="4"/>
  <c r="BY48" i="4"/>
  <c r="AJ142" i="4"/>
  <c r="AY143" i="4"/>
  <c r="AQ143" i="4"/>
  <c r="W160" i="4"/>
  <c r="AV136" i="4"/>
  <c r="BB154" i="4"/>
  <c r="BY112" i="4"/>
  <c r="CE65" i="4"/>
  <c r="L64" i="4"/>
  <c r="AH74" i="4"/>
  <c r="BC155" i="4"/>
  <c r="E74" i="4"/>
  <c r="AJ62" i="4"/>
  <c r="BD74" i="4"/>
  <c r="L62" i="4"/>
  <c r="AV139" i="4"/>
  <c r="X64" i="4"/>
  <c r="AP74" i="4"/>
  <c r="L141" i="4"/>
  <c r="AJ140" i="4"/>
  <c r="BH140" i="4"/>
  <c r="X142" i="4"/>
  <c r="U143" i="4"/>
  <c r="CA135" i="4"/>
  <c r="BW131" i="4"/>
  <c r="X73" i="4"/>
  <c r="AV73" i="4"/>
  <c r="BT72" i="4"/>
  <c r="X72" i="4"/>
  <c r="L191" i="2"/>
  <c r="CB141" i="4"/>
  <c r="BW136" i="4"/>
  <c r="BY116" i="4"/>
  <c r="BE165" i="4"/>
  <c r="H164" i="4"/>
  <c r="C97" i="4"/>
  <c r="P120" i="4"/>
  <c r="X114" i="4"/>
  <c r="P160" i="4"/>
  <c r="AT120" i="4"/>
  <c r="AV113" i="4"/>
  <c r="X113" i="4"/>
  <c r="Q120" i="4"/>
  <c r="AU120" i="4"/>
  <c r="AV112" i="4"/>
  <c r="BP158" i="4"/>
  <c r="BP120" i="4"/>
  <c r="BT112" i="4"/>
  <c r="L115" i="4"/>
  <c r="BY118" i="4"/>
  <c r="X118" i="4"/>
  <c r="BP163" i="4"/>
  <c r="BT117" i="4"/>
  <c r="AM120" i="4"/>
  <c r="AV117" i="4"/>
  <c r="BT116" i="4"/>
  <c r="BQ120" i="4"/>
  <c r="S120" i="4"/>
  <c r="X116" i="4"/>
  <c r="AF143" i="4"/>
  <c r="AJ130" i="4"/>
  <c r="BW130" i="4"/>
  <c r="C153" i="4"/>
  <c r="BX119" i="4"/>
  <c r="L119" i="4"/>
  <c r="CA131" i="4"/>
  <c r="X131" i="4"/>
  <c r="S143" i="4"/>
  <c r="AY162" i="4"/>
  <c r="AJ133" i="4"/>
  <c r="AH143" i="4"/>
  <c r="E143" i="4"/>
  <c r="L133" i="4"/>
  <c r="BD155" i="4"/>
  <c r="BH132" i="4"/>
  <c r="D256" i="8"/>
  <c r="N246" i="8"/>
  <c r="V161" i="4"/>
  <c r="X138" i="4"/>
  <c r="BL161" i="4"/>
  <c r="BT138" i="4"/>
  <c r="BN143" i="4"/>
  <c r="BT136" i="4"/>
  <c r="AV377" i="2"/>
  <c r="BT65" i="4"/>
  <c r="BR74" i="4"/>
  <c r="X65" i="4"/>
  <c r="T74" i="4"/>
  <c r="AO157" i="4"/>
  <c r="AV65" i="4"/>
  <c r="AO74" i="4"/>
  <c r="BS74" i="4"/>
  <c r="BT64" i="4"/>
  <c r="D76" i="2"/>
  <c r="D138" i="2" s="1"/>
  <c r="D200" i="2" s="1"/>
  <c r="D262" i="2" s="1"/>
  <c r="D324" i="2" s="1"/>
  <c r="D386" i="2" s="1"/>
  <c r="D14" i="4"/>
  <c r="P14" i="2"/>
  <c r="P76" i="2" s="1"/>
  <c r="P138" i="2" s="1"/>
  <c r="P200" i="2" s="1"/>
  <c r="P262" i="2" s="1"/>
  <c r="P324" i="2" s="1"/>
  <c r="P386" i="2" s="1"/>
  <c r="X67" i="2"/>
  <c r="AJ67" i="4"/>
  <c r="AA74" i="4"/>
  <c r="BE74" i="4"/>
  <c r="BH66" i="4"/>
  <c r="G158" i="4"/>
  <c r="L66" i="4"/>
  <c r="G74" i="4"/>
  <c r="AB74" i="4"/>
  <c r="AJ66" i="4"/>
  <c r="BT377" i="2"/>
  <c r="C11" i="4"/>
  <c r="BW11" i="2"/>
  <c r="BW11" i="4" s="1"/>
  <c r="BT142" i="4"/>
  <c r="BR143" i="4"/>
  <c r="AO165" i="4"/>
  <c r="AV142" i="4"/>
  <c r="BS164" i="4"/>
  <c r="BT141" i="4"/>
  <c r="BW69" i="4"/>
  <c r="BT69" i="4"/>
  <c r="BK74" i="4"/>
  <c r="V74" i="4"/>
  <c r="X68" i="4"/>
  <c r="AQ74" i="4"/>
  <c r="AV68" i="4"/>
  <c r="BT68" i="4"/>
  <c r="BL74" i="4"/>
  <c r="BL160" i="4"/>
  <c r="W159" i="4"/>
  <c r="W74" i="4"/>
  <c r="X67" i="4"/>
  <c r="AR74" i="4"/>
  <c r="AV67" i="4"/>
  <c r="BT67" i="4"/>
  <c r="BM74" i="4"/>
  <c r="BT113" i="4"/>
  <c r="CB70" i="4"/>
  <c r="H74" i="4"/>
  <c r="AC74" i="4"/>
  <c r="AJ70" i="4"/>
  <c r="BG74" i="4"/>
  <c r="BH69" i="4"/>
  <c r="I161" i="4"/>
  <c r="I74" i="4"/>
  <c r="L69" i="4"/>
  <c r="AD161" i="4"/>
  <c r="AD74" i="4"/>
  <c r="AJ69" i="4"/>
  <c r="BW67" i="4"/>
  <c r="P74" i="4"/>
  <c r="X71" i="4"/>
  <c r="P163" i="4"/>
  <c r="AT74" i="4"/>
  <c r="AV70" i="4"/>
  <c r="CB191" i="2"/>
  <c r="CF147" i="2"/>
  <c r="BG12" i="3" s="1"/>
  <c r="I439" i="2"/>
  <c r="AO28" i="8"/>
  <c r="AO37" i="8"/>
  <c r="AO47" i="8" s="1"/>
  <c r="AO57" i="8" s="1"/>
  <c r="AO67" i="8" s="1"/>
  <c r="AO77" i="8" s="1"/>
  <c r="AO87" i="8" s="1"/>
  <c r="AO97" i="8" s="1"/>
  <c r="AO107" i="8" s="1"/>
  <c r="AO117" i="8" s="1"/>
  <c r="AO127" i="8" s="1"/>
  <c r="AO137" i="8" s="1"/>
  <c r="AO147" i="8" s="1"/>
  <c r="AO157" i="8" s="1"/>
  <c r="AO167" i="8" s="1"/>
  <c r="AO177" i="8" s="1"/>
  <c r="AO187" i="8" s="1"/>
  <c r="AO197" i="8" s="1"/>
  <c r="AO207" i="8" s="1"/>
  <c r="AO217" i="8" s="1"/>
  <c r="AO227" i="8" s="1"/>
  <c r="AO237" i="8" s="1"/>
  <c r="AO247" i="8" s="1"/>
  <c r="AO257" i="8" s="1"/>
  <c r="AO267" i="8" s="1"/>
  <c r="AO277" i="8" s="1"/>
  <c r="AO287" i="8" s="1"/>
  <c r="AO297" i="8" s="1"/>
  <c r="AO307" i="8" s="1"/>
  <c r="AO317" i="8" s="1"/>
  <c r="AO327" i="8" s="1"/>
  <c r="AO337" i="8" s="1"/>
  <c r="AO347" i="8" s="1"/>
  <c r="AO357" i="8" s="1"/>
  <c r="AO367" i="8" s="1"/>
  <c r="AO377" i="8" s="1"/>
  <c r="AO387" i="8" s="1"/>
  <c r="AO397" i="8" s="1"/>
  <c r="AO407" i="8" s="1"/>
  <c r="AO417" i="8" s="1"/>
  <c r="AO427" i="8" s="1"/>
  <c r="AO437" i="8" s="1"/>
  <c r="AO447" i="8" s="1"/>
  <c r="AO457" i="8" s="1"/>
  <c r="AO467" i="8" s="1"/>
  <c r="AO477" i="8" s="1"/>
  <c r="AO487" i="8" s="1"/>
  <c r="AO497" i="8" s="1"/>
  <c r="AO507" i="8" s="1"/>
  <c r="AO517" i="8" s="1"/>
  <c r="AO527" i="8" s="1"/>
  <c r="AO537" i="8" s="1"/>
  <c r="BQ165" i="4"/>
  <c r="BT73" i="4"/>
  <c r="AO164" i="4"/>
  <c r="AV72" i="4"/>
  <c r="L72" i="4"/>
  <c r="C74" i="4"/>
  <c r="AG163" i="4"/>
  <c r="AG74" i="4"/>
  <c r="AJ71" i="4"/>
  <c r="BH71" i="4"/>
  <c r="BB74" i="4"/>
  <c r="BX71" i="4"/>
  <c r="CA191" i="2"/>
  <c r="CF140" i="2"/>
  <c r="BG5" i="3" s="1"/>
  <c r="CF216" i="2"/>
  <c r="BH19" i="3" s="1"/>
  <c r="BY253" i="2"/>
  <c r="BL97" i="4"/>
  <c r="BT85" i="4"/>
  <c r="X84" i="4"/>
  <c r="W153" i="4"/>
  <c r="W97" i="4"/>
  <c r="AR97" i="4"/>
  <c r="AV84" i="4"/>
  <c r="AJ84" i="4"/>
  <c r="AA97" i="4"/>
  <c r="R120" i="4"/>
  <c r="AY158" i="4"/>
  <c r="AY120" i="4"/>
  <c r="BH112" i="4"/>
  <c r="L111" i="4"/>
  <c r="J120" i="4"/>
  <c r="AJ111" i="4"/>
  <c r="AE157" i="4"/>
  <c r="BH111" i="4"/>
  <c r="AZ120" i="4"/>
  <c r="K120" i="4"/>
  <c r="AF120" i="4"/>
  <c r="AF156" i="4"/>
  <c r="AJ110" i="4"/>
  <c r="BA156" i="4"/>
  <c r="BH110" i="4"/>
  <c r="L110" i="4"/>
  <c r="AJ109" i="4"/>
  <c r="AG120" i="4"/>
  <c r="BB155" i="4"/>
  <c r="BH109" i="4"/>
  <c r="BB120" i="4"/>
  <c r="BX109" i="4"/>
  <c r="D120" i="4"/>
  <c r="L109" i="4"/>
  <c r="AH120" i="4"/>
  <c r="AJ108" i="4"/>
  <c r="BC120" i="4"/>
  <c r="BH108" i="4"/>
  <c r="BC154" i="4"/>
  <c r="E154" i="4"/>
  <c r="L108" i="4"/>
  <c r="E120" i="4"/>
  <c r="AI153" i="4"/>
  <c r="AI120" i="4"/>
  <c r="L107" i="4"/>
  <c r="F120" i="4"/>
  <c r="AJ107" i="4"/>
  <c r="AA120" i="4"/>
  <c r="L92" i="4"/>
  <c r="K97" i="4"/>
  <c r="AJ92" i="4"/>
  <c r="AF97" i="4"/>
  <c r="BA97" i="4"/>
  <c r="BH92" i="4"/>
  <c r="BH91" i="4"/>
  <c r="BB97" i="4"/>
  <c r="D97" i="4"/>
  <c r="L91" i="4"/>
  <c r="AJ90" i="4"/>
  <c r="AH97" i="4"/>
  <c r="BH90" i="4"/>
  <c r="BC97" i="4"/>
  <c r="E97" i="4"/>
  <c r="L90" i="4"/>
  <c r="AJ89" i="4"/>
  <c r="BE97" i="4"/>
  <c r="L88" i="4"/>
  <c r="G97" i="4"/>
  <c r="G157" i="4"/>
  <c r="BF156" i="4"/>
  <c r="BF97" i="4"/>
  <c r="BH87" i="4"/>
  <c r="H97" i="4"/>
  <c r="H156" i="4"/>
  <c r="L87" i="4"/>
  <c r="AJ87" i="4"/>
  <c r="AC97" i="4"/>
  <c r="BG97" i="4"/>
  <c r="AD97" i="4"/>
  <c r="AJ86" i="4"/>
  <c r="AY155" i="4"/>
  <c r="AY97" i="4"/>
  <c r="CD85" i="4"/>
  <c r="L85" i="4"/>
  <c r="J97" i="4"/>
  <c r="AJ85" i="4"/>
  <c r="AE97" i="4"/>
  <c r="BF158" i="4"/>
  <c r="AG51" i="4"/>
  <c r="E76" i="2"/>
  <c r="E138" i="2" s="1"/>
  <c r="E200" i="2" s="1"/>
  <c r="E262" i="2" s="1"/>
  <c r="E324" i="2" s="1"/>
  <c r="E386" i="2" s="1"/>
  <c r="BZ191" i="2"/>
  <c r="CF144" i="2"/>
  <c r="BG9" i="3" s="1"/>
  <c r="CF151" i="2"/>
  <c r="BG16" i="3" s="1"/>
  <c r="CF153" i="2"/>
  <c r="BG18" i="3" s="1"/>
  <c r="CF158" i="2"/>
  <c r="BG23" i="3" s="1"/>
  <c r="CF167" i="2"/>
  <c r="BG32" i="3" s="1"/>
  <c r="CF169" i="2"/>
  <c r="BG34" i="3" s="1"/>
  <c r="CF183" i="2"/>
  <c r="BG48" i="3" s="1"/>
  <c r="CF301" i="2"/>
  <c r="BI42" i="3" s="1"/>
  <c r="BW377" i="2"/>
  <c r="CF332" i="2"/>
  <c r="BJ11" i="3" s="1"/>
  <c r="BZ410" i="2"/>
  <c r="CF350" i="2"/>
  <c r="BJ29" i="3" s="1"/>
  <c r="CF357" i="2"/>
  <c r="BJ36" i="3" s="1"/>
  <c r="CF359" i="2"/>
  <c r="BJ38" i="3" s="1"/>
  <c r="CF364" i="2"/>
  <c r="BJ43" i="3" s="1"/>
  <c r="CF373" i="2"/>
  <c r="BJ52" i="3" s="1"/>
  <c r="CF375" i="2"/>
  <c r="BJ54" i="3" s="1"/>
  <c r="L393" i="2"/>
  <c r="BL10" i="3" s="1"/>
  <c r="X399" i="2"/>
  <c r="BM16" i="3" s="1"/>
  <c r="AJ390" i="2"/>
  <c r="BN7" i="3" s="1"/>
  <c r="AV423" i="2"/>
  <c r="BO40" i="3" s="1"/>
  <c r="BH428" i="2"/>
  <c r="BP45" i="3" s="1"/>
  <c r="G73" i="8"/>
  <c r="G83" i="8" s="1"/>
  <c r="G93" i="8" s="1"/>
  <c r="J47" i="7"/>
  <c r="C73" i="2"/>
  <c r="BH142" i="4"/>
  <c r="BK143" i="4"/>
  <c r="J161" i="4"/>
  <c r="AE161" i="4"/>
  <c r="BA160" i="4"/>
  <c r="AT143" i="4"/>
  <c r="CD133" i="4"/>
  <c r="BM155" i="4"/>
  <c r="AO143" i="4"/>
  <c r="CB107" i="4"/>
  <c r="CD95" i="4"/>
  <c r="AU28" i="4"/>
  <c r="X47" i="4"/>
  <c r="CF146" i="2"/>
  <c r="BG11" i="3" s="1"/>
  <c r="AC11" i="4"/>
  <c r="AC321" i="2"/>
  <c r="AC126" i="4" s="1"/>
  <c r="AC73" i="2"/>
  <c r="AA383" i="2"/>
  <c r="AA149" i="4" s="1"/>
  <c r="AC259" i="2"/>
  <c r="AC103" i="4" s="1"/>
  <c r="AC197" i="2"/>
  <c r="AC80" i="4" s="1"/>
  <c r="AC135" i="2"/>
  <c r="AC57" i="4" s="1"/>
  <c r="R363" i="8"/>
  <c r="AJ141" i="4"/>
  <c r="X137" i="4"/>
  <c r="BZ136" i="4"/>
  <c r="BH134" i="4"/>
  <c r="AE156" i="4"/>
  <c r="CC119" i="4"/>
  <c r="CB112" i="4"/>
  <c r="CD48" i="4"/>
  <c r="BC74" i="4"/>
  <c r="X253" i="2"/>
  <c r="CF81" i="2"/>
  <c r="BF8" i="3" s="1"/>
  <c r="CF86" i="2"/>
  <c r="BF13" i="3" s="1"/>
  <c r="CF95" i="2"/>
  <c r="BF22" i="3" s="1"/>
  <c r="CF102" i="2"/>
  <c r="BF29" i="3" s="1"/>
  <c r="CF104" i="2"/>
  <c r="BF31" i="3" s="1"/>
  <c r="CF111" i="2"/>
  <c r="BF38" i="3" s="1"/>
  <c r="CF113" i="2"/>
  <c r="BF40" i="3" s="1"/>
  <c r="CF118" i="2"/>
  <c r="BF45" i="3" s="1"/>
  <c r="CF120" i="2"/>
  <c r="BF47" i="3" s="1"/>
  <c r="CF127" i="2"/>
  <c r="BF54" i="3" s="1"/>
  <c r="AV23" i="4"/>
  <c r="AJ63" i="4"/>
  <c r="CA253" i="2"/>
  <c r="CF204" i="2"/>
  <c r="BH7" i="3" s="1"/>
  <c r="CF206" i="2"/>
  <c r="BH9" i="3" s="1"/>
  <c r="CF211" i="2"/>
  <c r="BH14" i="3" s="1"/>
  <c r="CF213" i="2"/>
  <c r="BH16" i="3" s="1"/>
  <c r="CF220" i="2"/>
  <c r="BH23" i="3" s="1"/>
  <c r="CF227" i="2"/>
  <c r="BH30" i="3" s="1"/>
  <c r="CF229" i="2"/>
  <c r="BH32" i="3" s="1"/>
  <c r="CF236" i="2"/>
  <c r="BH39" i="3" s="1"/>
  <c r="CF238" i="2"/>
  <c r="BH41" i="3" s="1"/>
  <c r="CF243" i="2"/>
  <c r="BH46" i="3" s="1"/>
  <c r="CF245" i="2"/>
  <c r="BH48" i="3" s="1"/>
  <c r="CF252" i="2"/>
  <c r="BH55" i="3" s="1"/>
  <c r="CF264" i="2"/>
  <c r="BI5" i="3" s="1"/>
  <c r="CF271" i="2"/>
  <c r="BI12" i="3" s="1"/>
  <c r="CF280" i="2"/>
  <c r="BI21" i="3" s="1"/>
  <c r="CF285" i="2"/>
  <c r="BI26" i="3" s="1"/>
  <c r="CF287" i="2"/>
  <c r="BI28" i="3" s="1"/>
  <c r="CF312" i="2"/>
  <c r="BI53" i="3" s="1"/>
  <c r="Q11" i="4"/>
  <c r="Q259" i="2"/>
  <c r="Q197" i="2"/>
  <c r="Q80" i="4" s="1"/>
  <c r="Q73" i="2"/>
  <c r="Q34" i="4" s="1"/>
  <c r="Q321" i="2"/>
  <c r="Q135" i="2"/>
  <c r="O383" i="2"/>
  <c r="O149" i="4" s="1"/>
  <c r="BR163" i="4"/>
  <c r="BC161" i="4"/>
  <c r="E161" i="4"/>
  <c r="AI160" i="4"/>
  <c r="BA158" i="4"/>
  <c r="C158" i="4"/>
  <c r="BX111" i="4"/>
  <c r="BH96" i="4"/>
  <c r="BH95" i="4"/>
  <c r="L94" i="4"/>
  <c r="BB162" i="4"/>
  <c r="AJ91" i="4"/>
  <c r="BH88" i="4"/>
  <c r="CD87" i="4"/>
  <c r="BT84" i="4"/>
  <c r="AQ157" i="4"/>
  <c r="AB155" i="4"/>
  <c r="CB62" i="4"/>
  <c r="BB161" i="4"/>
  <c r="AI162" i="4"/>
  <c r="BF160" i="4"/>
  <c r="BP28" i="4"/>
  <c r="AV16" i="4"/>
  <c r="BH62" i="4"/>
  <c r="AV64" i="4"/>
  <c r="U74" i="4"/>
  <c r="BY191" i="2"/>
  <c r="CF189" i="2"/>
  <c r="BG54" i="3" s="1"/>
  <c r="CC377" i="2"/>
  <c r="CF363" i="2"/>
  <c r="BJ42" i="3" s="1"/>
  <c r="AJ426" i="2"/>
  <c r="BN43" i="3" s="1"/>
  <c r="AV411" i="2"/>
  <c r="BO28" i="3" s="1"/>
  <c r="BH400" i="2"/>
  <c r="BP17" i="3" s="1"/>
  <c r="BH409" i="2"/>
  <c r="BP26" i="3" s="1"/>
  <c r="BH416" i="2"/>
  <c r="BP33" i="3" s="1"/>
  <c r="BH423" i="2"/>
  <c r="BP40" i="3" s="1"/>
  <c r="BH432" i="2"/>
  <c r="BP49" i="3" s="1"/>
  <c r="BT430" i="2"/>
  <c r="BQ47" i="3" s="1"/>
  <c r="L142" i="4"/>
  <c r="O143" i="4"/>
  <c r="BT135" i="4"/>
  <c r="AZ143" i="4"/>
  <c r="AS143" i="4"/>
  <c r="Q143" i="4"/>
  <c r="CB114" i="4"/>
  <c r="CB109" i="4"/>
  <c r="BZ85" i="4"/>
  <c r="AV61" i="4"/>
  <c r="CF266" i="2"/>
  <c r="BI7" i="3" s="1"/>
  <c r="CF298" i="2"/>
  <c r="BI39" i="3" s="1"/>
  <c r="BA321" i="2"/>
  <c r="AY383" i="2"/>
  <c r="AY149" i="4" s="1"/>
  <c r="BA197" i="2"/>
  <c r="BA73" i="2"/>
  <c r="BA34" i="4" s="1"/>
  <c r="BA259" i="2"/>
  <c r="BA103" i="4" s="1"/>
  <c r="BA135" i="2"/>
  <c r="BA57" i="4" s="1"/>
  <c r="D478" i="8"/>
  <c r="D488" i="8" s="1"/>
  <c r="D498" i="8" s="1"/>
  <c r="AJ139" i="4"/>
  <c r="BC143" i="4"/>
  <c r="BX108" i="4"/>
  <c r="CB69" i="4"/>
  <c r="CD40" i="4"/>
  <c r="AM74" i="4"/>
  <c r="BH63" i="4"/>
  <c r="E14" i="4"/>
  <c r="X377" i="2"/>
  <c r="CF83" i="2"/>
  <c r="BF10" i="3" s="1"/>
  <c r="CF85" i="2"/>
  <c r="BF12" i="3" s="1"/>
  <c r="CF92" i="2"/>
  <c r="BF19" i="3" s="1"/>
  <c r="CF99" i="2"/>
  <c r="BF26" i="3" s="1"/>
  <c r="CF101" i="2"/>
  <c r="BF28" i="3" s="1"/>
  <c r="CF106" i="2"/>
  <c r="BF33" i="3" s="1"/>
  <c r="CF108" i="2"/>
  <c r="BF35" i="3" s="1"/>
  <c r="CF115" i="2"/>
  <c r="BF42" i="3" s="1"/>
  <c r="CF117" i="2"/>
  <c r="BF44" i="3" s="1"/>
  <c r="CF122" i="2"/>
  <c r="BF49" i="3" s="1"/>
  <c r="CF124" i="2"/>
  <c r="BF51" i="3" s="1"/>
  <c r="N64" i="8"/>
  <c r="BX113" i="4"/>
  <c r="BZ48" i="4"/>
  <c r="AV62" i="4"/>
  <c r="L253" i="2"/>
  <c r="BP51" i="4"/>
  <c r="BQ74" i="4"/>
  <c r="CF201" i="2"/>
  <c r="BH4" i="3" s="1"/>
  <c r="CE253" i="2"/>
  <c r="CC253" i="2"/>
  <c r="CF208" i="2"/>
  <c r="BH11" i="3" s="1"/>
  <c r="CF210" i="2"/>
  <c r="BH13" i="3" s="1"/>
  <c r="CF215" i="2"/>
  <c r="BH18" i="3" s="1"/>
  <c r="CF217" i="2"/>
  <c r="BH20" i="3" s="1"/>
  <c r="CF224" i="2"/>
  <c r="BH27" i="3" s="1"/>
  <c r="CF226" i="2"/>
  <c r="BH29" i="3" s="1"/>
  <c r="CF231" i="2"/>
  <c r="BH34" i="3" s="1"/>
  <c r="CF240" i="2"/>
  <c r="BH43" i="3" s="1"/>
  <c r="CF242" i="2"/>
  <c r="BH45" i="3" s="1"/>
  <c r="CF247" i="2"/>
  <c r="BH50" i="3" s="1"/>
  <c r="CF249" i="2"/>
  <c r="BH52" i="3" s="1"/>
  <c r="CA315" i="2"/>
  <c r="CF268" i="2"/>
  <c r="BI9" i="3" s="1"/>
  <c r="CF275" i="2"/>
  <c r="BI16" i="3" s="1"/>
  <c r="CF282" i="2"/>
  <c r="BI23" i="3" s="1"/>
  <c r="CF291" i="2"/>
  <c r="BI32" i="3" s="1"/>
  <c r="CF300" i="2"/>
  <c r="BI41" i="3" s="1"/>
  <c r="CF305" i="2"/>
  <c r="BI46" i="3" s="1"/>
  <c r="CF307" i="2"/>
  <c r="BI48" i="3" s="1"/>
  <c r="CF314" i="2"/>
  <c r="BI55" i="3" s="1"/>
  <c r="X129" i="2"/>
  <c r="G161" i="4"/>
  <c r="BK159" i="4"/>
  <c r="BE156" i="4"/>
  <c r="G156" i="4"/>
  <c r="BF155" i="4"/>
  <c r="AY154" i="4"/>
  <c r="L96" i="4"/>
  <c r="L95" i="4"/>
  <c r="CD89" i="4"/>
  <c r="BH89" i="4"/>
  <c r="BQ97" i="4"/>
  <c r="S97" i="4"/>
  <c r="AZ97" i="4"/>
  <c r="BN164" i="4"/>
  <c r="AB164" i="4"/>
  <c r="BX67" i="4"/>
  <c r="BW66" i="4"/>
  <c r="BZ43" i="4"/>
  <c r="BB153" i="4"/>
  <c r="AF159" i="4"/>
  <c r="AI156" i="4"/>
  <c r="BR154" i="4"/>
  <c r="AO154" i="4"/>
  <c r="X61" i="4"/>
  <c r="AV315" i="2"/>
  <c r="CF143" i="2"/>
  <c r="BG8" i="3" s="1"/>
  <c r="CF145" i="2"/>
  <c r="BG10" i="3" s="1"/>
  <c r="CF150" i="2"/>
  <c r="BG15" i="3" s="1"/>
  <c r="CF159" i="2"/>
  <c r="BG24" i="3" s="1"/>
  <c r="CF161" i="2"/>
  <c r="BG26" i="3" s="1"/>
  <c r="CF166" i="2"/>
  <c r="BG31" i="3" s="1"/>
  <c r="CF175" i="2"/>
  <c r="BG40" i="3" s="1"/>
  <c r="CF277" i="2"/>
  <c r="BI18" i="3" s="1"/>
  <c r="CF293" i="2"/>
  <c r="BI34" i="3" s="1"/>
  <c r="BX377" i="2"/>
  <c r="CE377" i="2"/>
  <c r="CF333" i="2"/>
  <c r="BJ12" i="3" s="1"/>
  <c r="CF335" i="2"/>
  <c r="BJ14" i="3" s="1"/>
  <c r="CF340" i="2"/>
  <c r="BJ19" i="3" s="1"/>
  <c r="CF342" i="2"/>
  <c r="BJ21" i="3" s="1"/>
  <c r="CF349" i="2"/>
  <c r="BJ28" i="3" s="1"/>
  <c r="CF351" i="2"/>
  <c r="BJ30" i="3" s="1"/>
  <c r="CF365" i="2"/>
  <c r="BJ44" i="3" s="1"/>
  <c r="CF367" i="2"/>
  <c r="BJ46" i="3" s="1"/>
  <c r="CF372" i="2"/>
  <c r="BJ51" i="3" s="1"/>
  <c r="CF374" i="2"/>
  <c r="BJ53" i="3" s="1"/>
  <c r="L401" i="2"/>
  <c r="BL18" i="3" s="1"/>
  <c r="T439" i="2"/>
  <c r="X400" i="2"/>
  <c r="BM17" i="3" s="1"/>
  <c r="BH422" i="2"/>
  <c r="BP39" i="3" s="1"/>
  <c r="BH427" i="2"/>
  <c r="BP44" i="3" s="1"/>
  <c r="AJ137" i="4"/>
  <c r="BS143" i="4"/>
  <c r="X135" i="4"/>
  <c r="BB143" i="4"/>
  <c r="D143" i="4"/>
  <c r="AU143" i="4"/>
  <c r="BP156" i="4"/>
  <c r="AV132" i="4"/>
  <c r="CC113" i="4"/>
  <c r="CB111" i="4"/>
  <c r="CD47" i="4"/>
  <c r="CF154" i="2"/>
  <c r="BG19" i="3" s="1"/>
  <c r="C57" i="4"/>
  <c r="BW135" i="2"/>
  <c r="BW57" i="4" s="1"/>
  <c r="BK135" i="2"/>
  <c r="BK57" i="4" s="1"/>
  <c r="AM135" i="2"/>
  <c r="AM57" i="4" s="1"/>
  <c r="AY135" i="2"/>
  <c r="AY57" i="4" s="1"/>
  <c r="AA135" i="2"/>
  <c r="O135" i="2"/>
  <c r="N365" i="8"/>
  <c r="P159" i="4"/>
  <c r="BC164" i="4"/>
  <c r="BZ140" i="4"/>
  <c r="BT139" i="4"/>
  <c r="BH139" i="4"/>
  <c r="AV137" i="4"/>
  <c r="G143" i="4"/>
  <c r="BX115" i="4"/>
  <c r="BX110" i="4"/>
  <c r="BX64" i="4"/>
  <c r="F74" i="4"/>
  <c r="AI74" i="4"/>
  <c r="BM51" i="4"/>
  <c r="CF78" i="2"/>
  <c r="BF5" i="3" s="1"/>
  <c r="BX129" i="2"/>
  <c r="CF87" i="2"/>
  <c r="BF14" i="3" s="1"/>
  <c r="CF89" i="2"/>
  <c r="BF16" i="3" s="1"/>
  <c r="CF96" i="2"/>
  <c r="BF23" i="3" s="1"/>
  <c r="CF103" i="2"/>
  <c r="BF30" i="3" s="1"/>
  <c r="CF105" i="2"/>
  <c r="BF32" i="3" s="1"/>
  <c r="CF110" i="2"/>
  <c r="BF37" i="3" s="1"/>
  <c r="CF112" i="2"/>
  <c r="BF39" i="3" s="1"/>
  <c r="CF119" i="2"/>
  <c r="BF46" i="3" s="1"/>
  <c r="CF121" i="2"/>
  <c r="BF48" i="3" s="1"/>
  <c r="CF126" i="2"/>
  <c r="BF53" i="3" s="1"/>
  <c r="CF128" i="2"/>
  <c r="BF55" i="3" s="1"/>
  <c r="E11" i="4"/>
  <c r="E73" i="2"/>
  <c r="E34" i="4" s="1"/>
  <c r="C383" i="2"/>
  <c r="C149" i="4" s="1"/>
  <c r="E259" i="2"/>
  <c r="E103" i="4" s="1"/>
  <c r="E321" i="2"/>
  <c r="E197" i="2"/>
  <c r="E80" i="4" s="1"/>
  <c r="E135" i="2"/>
  <c r="CB118" i="4"/>
  <c r="CB108" i="4"/>
  <c r="CD96" i="4"/>
  <c r="CA71" i="4"/>
  <c r="BZ40" i="4"/>
  <c r="U28" i="4"/>
  <c r="CB20" i="4"/>
  <c r="CB253" i="2"/>
  <c r="CF205" i="2"/>
  <c r="BH8" i="3" s="1"/>
  <c r="CF212" i="2"/>
  <c r="BH15" i="3" s="1"/>
  <c r="CF214" i="2"/>
  <c r="BH17" i="3" s="1"/>
  <c r="CF219" i="2"/>
  <c r="BH22" i="3" s="1"/>
  <c r="CF221" i="2"/>
  <c r="BH24" i="3" s="1"/>
  <c r="CF228" i="2"/>
  <c r="BH31" i="3" s="1"/>
  <c r="CF230" i="2"/>
  <c r="BH33" i="3" s="1"/>
  <c r="CF235" i="2"/>
  <c r="BH38" i="3" s="1"/>
  <c r="CF237" i="2"/>
  <c r="BH40" i="3" s="1"/>
  <c r="CF244" i="2"/>
  <c r="BH47" i="3" s="1"/>
  <c r="CF246" i="2"/>
  <c r="BH49" i="3" s="1"/>
  <c r="CF251" i="2"/>
  <c r="BH54" i="3" s="1"/>
  <c r="BX315" i="2"/>
  <c r="CF272" i="2"/>
  <c r="BI13" i="3" s="1"/>
  <c r="CF279" i="2"/>
  <c r="BI20" i="3" s="1"/>
  <c r="CF288" i="2"/>
  <c r="BI29" i="3" s="1"/>
  <c r="CF295" i="2"/>
  <c r="BI36" i="3" s="1"/>
  <c r="CF304" i="2"/>
  <c r="BI45" i="3" s="1"/>
  <c r="CF311" i="2"/>
  <c r="BI52" i="3" s="1"/>
  <c r="L129" i="2"/>
  <c r="BW135" i="4"/>
  <c r="BH130" i="4"/>
  <c r="K164" i="4"/>
  <c r="AF164" i="4"/>
  <c r="CC115" i="4"/>
  <c r="AY161" i="4"/>
  <c r="J155" i="4"/>
  <c r="BA154" i="4"/>
  <c r="C154" i="4"/>
  <c r="AJ95" i="4"/>
  <c r="L89" i="4"/>
  <c r="BZ84" i="4"/>
  <c r="J163" i="4"/>
  <c r="BE161" i="4"/>
  <c r="R157" i="4"/>
  <c r="CE63" i="4"/>
  <c r="BA155" i="4"/>
  <c r="AC161" i="4"/>
  <c r="CD44" i="4"/>
  <c r="BA161" i="4"/>
  <c r="BC159" i="4"/>
  <c r="CE17" i="4"/>
  <c r="AQ28" i="4"/>
  <c r="BL154" i="4"/>
  <c r="CB15" i="4"/>
  <c r="BM28" i="4"/>
  <c r="X48" i="4"/>
  <c r="BX191" i="2"/>
  <c r="CE191" i="2"/>
  <c r="CF149" i="2"/>
  <c r="BG14" i="3" s="1"/>
  <c r="CF156" i="2"/>
  <c r="BG21" i="3" s="1"/>
  <c r="CF165" i="2"/>
  <c r="BG30" i="3" s="1"/>
  <c r="CF170" i="2"/>
  <c r="BG35" i="3" s="1"/>
  <c r="CF172" i="2"/>
  <c r="BG37" i="3" s="1"/>
  <c r="CF181" i="2"/>
  <c r="BG46" i="3" s="1"/>
  <c r="CF186" i="2"/>
  <c r="BG51" i="3" s="1"/>
  <c r="CF188" i="2"/>
  <c r="BG53" i="3" s="1"/>
  <c r="CB377" i="2"/>
  <c r="BZ377" i="2"/>
  <c r="CF330" i="2"/>
  <c r="BJ9" i="3" s="1"/>
  <c r="CF337" i="2"/>
  <c r="BJ16" i="3" s="1"/>
  <c r="CF339" i="2"/>
  <c r="BJ18" i="3" s="1"/>
  <c r="CF344" i="2"/>
  <c r="BJ23" i="3" s="1"/>
  <c r="CF346" i="2"/>
  <c r="BJ25" i="3" s="1"/>
  <c r="CF353" i="2"/>
  <c r="BJ32" i="3" s="1"/>
  <c r="CF355" i="2"/>
  <c r="BJ34" i="3" s="1"/>
  <c r="CF360" i="2"/>
  <c r="BJ39" i="3" s="1"/>
  <c r="CF362" i="2"/>
  <c r="BJ41" i="3" s="1"/>
  <c r="CF369" i="2"/>
  <c r="BJ48" i="3" s="1"/>
  <c r="CF371" i="2"/>
  <c r="BJ50" i="3" s="1"/>
  <c r="CF376" i="2"/>
  <c r="BJ55" i="3" s="1"/>
  <c r="Q439" i="2"/>
  <c r="AV428" i="2"/>
  <c r="BO45" i="3" s="1"/>
  <c r="BH401" i="2"/>
  <c r="BP18" i="3" s="1"/>
  <c r="BH408" i="2"/>
  <c r="BP25" i="3" s="1"/>
  <c r="BH417" i="2"/>
  <c r="BP34" i="3" s="1"/>
  <c r="BH431" i="2"/>
  <c r="BP48" i="3" s="1"/>
  <c r="BT422" i="2"/>
  <c r="BQ39" i="3" s="1"/>
  <c r="C126" i="4"/>
  <c r="O321" i="2"/>
  <c r="O126" i="4" s="1"/>
  <c r="BK321" i="2"/>
  <c r="BK126" i="4" s="1"/>
  <c r="AY321" i="2"/>
  <c r="AY126" i="4" s="1"/>
  <c r="AM321" i="2"/>
  <c r="AM126" i="4" s="1"/>
  <c r="AA321" i="2"/>
  <c r="AA126" i="4" s="1"/>
  <c r="BW321" i="2"/>
  <c r="BW126" i="4" s="1"/>
  <c r="AO135" i="2"/>
  <c r="AM383" i="2"/>
  <c r="AM149" i="4" s="1"/>
  <c r="AO73" i="2"/>
  <c r="AO259" i="2"/>
  <c r="AO103" i="4" s="1"/>
  <c r="AO197" i="2"/>
  <c r="AO80" i="4" s="1"/>
  <c r="AO321" i="2"/>
  <c r="AO126" i="4" s="1"/>
  <c r="H143" i="4"/>
  <c r="AD143" i="4"/>
  <c r="AV135" i="4"/>
  <c r="F143" i="4"/>
  <c r="CD93" i="4"/>
  <c r="AV17" i="4"/>
  <c r="BT39" i="4"/>
  <c r="CF142" i="2"/>
  <c r="BG7" i="3" s="1"/>
  <c r="N406" i="8"/>
  <c r="X139" i="4"/>
  <c r="L139" i="4"/>
  <c r="CE137" i="4"/>
  <c r="BG143" i="4"/>
  <c r="I155" i="4"/>
  <c r="BD153" i="4"/>
  <c r="CD88" i="4"/>
  <c r="BZ47" i="4"/>
  <c r="AJ22" i="4"/>
  <c r="BT40" i="4"/>
  <c r="CF82" i="2"/>
  <c r="BF9" i="3" s="1"/>
  <c r="CF91" i="2"/>
  <c r="BF18" i="3" s="1"/>
  <c r="CF93" i="2"/>
  <c r="BF20" i="3" s="1"/>
  <c r="CF98" i="2"/>
  <c r="BF25" i="3" s="1"/>
  <c r="CF100" i="2"/>
  <c r="BF27" i="3" s="1"/>
  <c r="CF107" i="2"/>
  <c r="BF34" i="3" s="1"/>
  <c r="CF109" i="2"/>
  <c r="BF36" i="3" s="1"/>
  <c r="CF114" i="2"/>
  <c r="BF41" i="3" s="1"/>
  <c r="CF116" i="2"/>
  <c r="BF43" i="3" s="1"/>
  <c r="CF123" i="2"/>
  <c r="BF50" i="3" s="1"/>
  <c r="CF125" i="2"/>
  <c r="BF52" i="3" s="1"/>
  <c r="G159" i="4"/>
  <c r="AE154" i="4"/>
  <c r="CC117" i="4"/>
  <c r="CB110" i="4"/>
  <c r="C105" i="7"/>
  <c r="C4" i="3"/>
  <c r="M541" i="8"/>
  <c r="E2" i="7"/>
  <c r="AN164" i="4"/>
  <c r="AT158" i="4"/>
  <c r="AB143" i="4"/>
  <c r="L137" i="4"/>
  <c r="BK164" i="4"/>
  <c r="CE139" i="4"/>
  <c r="W162" i="4"/>
  <c r="CD137" i="4"/>
  <c r="BW134" i="4"/>
  <c r="CE132" i="4"/>
  <c r="BZ130" i="4"/>
  <c r="R153" i="4"/>
  <c r="G160" i="4"/>
  <c r="CA137" i="4"/>
  <c r="BM164" i="4"/>
  <c r="L130" i="4"/>
  <c r="X141" i="4"/>
  <c r="BP143" i="4"/>
  <c r="BF143" i="4"/>
  <c r="AA143" i="4"/>
  <c r="BY377" i="2"/>
  <c r="CF325" i="2"/>
  <c r="T143" i="4"/>
  <c r="BT133" i="4"/>
  <c r="AN143" i="4"/>
  <c r="X130" i="4"/>
  <c r="V143" i="4"/>
  <c r="BL143" i="4"/>
  <c r="AV130" i="4"/>
  <c r="C143" i="4"/>
  <c r="BQ143" i="4"/>
  <c r="BH141" i="4"/>
  <c r="CC142" i="4"/>
  <c r="BW142" i="4"/>
  <c r="BW138" i="4"/>
  <c r="C161" i="4"/>
  <c r="CE136" i="4"/>
  <c r="BZ134" i="4"/>
  <c r="CE133" i="4"/>
  <c r="BW133" i="4"/>
  <c r="O156" i="4"/>
  <c r="BZ132" i="4"/>
  <c r="O164" i="4"/>
  <c r="AR143" i="4"/>
  <c r="W143" i="4"/>
  <c r="BD143" i="4"/>
  <c r="AV133" i="4"/>
  <c r="P143" i="4"/>
  <c r="BT137" i="4"/>
  <c r="BT132" i="4"/>
  <c r="R143" i="4"/>
  <c r="K143" i="4"/>
  <c r="BM143" i="4"/>
  <c r="BE143" i="4"/>
  <c r="AG143" i="4"/>
  <c r="AI143" i="4"/>
  <c r="BH377" i="2"/>
  <c r="L377" i="2"/>
  <c r="AJ377" i="2"/>
  <c r="CF328" i="2"/>
  <c r="BJ7" i="3" s="1"/>
  <c r="CE140" i="4"/>
  <c r="BW139" i="4"/>
  <c r="BZ138" i="4"/>
  <c r="BW137" i="4"/>
  <c r="O160" i="4"/>
  <c r="CA133" i="4"/>
  <c r="CE131" i="4"/>
  <c r="W154" i="4"/>
  <c r="CE141" i="4"/>
  <c r="CD136" i="4"/>
  <c r="CD132" i="4"/>
  <c r="CA132" i="4"/>
  <c r="AP165" i="4"/>
  <c r="BM165" i="4"/>
  <c r="AU164" i="4"/>
  <c r="K162" i="4"/>
  <c r="AH162" i="4"/>
  <c r="BE162" i="4"/>
  <c r="I162" i="4"/>
  <c r="Q162" i="4"/>
  <c r="BK162" i="4"/>
  <c r="AU161" i="4"/>
  <c r="AS161" i="4"/>
  <c r="E159" i="4"/>
  <c r="C159" i="4"/>
  <c r="AI158" i="4"/>
  <c r="AP157" i="4"/>
  <c r="BM157" i="4"/>
  <c r="BK157" i="4"/>
  <c r="V156" i="4"/>
  <c r="T156" i="4"/>
  <c r="AP155" i="4"/>
  <c r="Q155" i="4"/>
  <c r="AN155" i="4"/>
  <c r="AU154" i="4"/>
  <c r="T154" i="4"/>
  <c r="O153" i="4"/>
  <c r="AT156" i="4"/>
  <c r="CE438" i="2"/>
  <c r="CA438" i="2"/>
  <c r="CB437" i="2"/>
  <c r="CC436" i="2"/>
  <c r="BY432" i="2"/>
  <c r="CD431" i="2"/>
  <c r="CB429" i="2"/>
  <c r="CB401" i="2"/>
  <c r="BX401" i="2"/>
  <c r="CD139" i="4"/>
  <c r="CD135" i="4"/>
  <c r="CD131" i="4"/>
  <c r="BA165" i="4"/>
  <c r="E165" i="4"/>
  <c r="AP163" i="4"/>
  <c r="BR162" i="4"/>
  <c r="BP162" i="4"/>
  <c r="AQ162" i="4"/>
  <c r="BA162" i="4"/>
  <c r="BN159" i="4"/>
  <c r="R159" i="4"/>
  <c r="BE157" i="4"/>
  <c r="AF157" i="4"/>
  <c r="BC157" i="4"/>
  <c r="BA157" i="4"/>
  <c r="E157" i="4"/>
  <c r="C157" i="4"/>
  <c r="AF155" i="4"/>
  <c r="J154" i="4"/>
  <c r="AD153" i="4"/>
  <c r="BA153" i="4"/>
  <c r="AB153" i="4"/>
  <c r="AY153" i="4"/>
  <c r="BB163" i="4"/>
  <c r="BB159" i="4"/>
  <c r="AC159" i="4"/>
  <c r="AC157" i="4"/>
  <c r="BZ430" i="2"/>
  <c r="BY415" i="2"/>
  <c r="BY142" i="4"/>
  <c r="CD138" i="4"/>
  <c r="CA138" i="4"/>
  <c r="CD134" i="4"/>
  <c r="CA134" i="4"/>
  <c r="CD130" i="4"/>
  <c r="CA130" i="4"/>
  <c r="BR165" i="4"/>
  <c r="AH163" i="4"/>
  <c r="AF163" i="4"/>
  <c r="BC163" i="4"/>
  <c r="BA163" i="4"/>
  <c r="BK161" i="4"/>
  <c r="T160" i="4"/>
  <c r="AQ160" i="4"/>
  <c r="C160" i="4"/>
  <c r="BF159" i="4"/>
  <c r="BE158" i="4"/>
  <c r="BC158" i="4"/>
  <c r="AN158" i="4"/>
  <c r="O158" i="4"/>
  <c r="V157" i="4"/>
  <c r="AP156" i="4"/>
  <c r="BK154" i="4"/>
  <c r="V153" i="4"/>
  <c r="AQ153" i="4"/>
  <c r="BW315" i="2"/>
  <c r="CF263" i="2"/>
  <c r="BI4" i="3" s="1"/>
  <c r="BY315" i="2"/>
  <c r="CF265" i="2"/>
  <c r="BI6" i="3" s="1"/>
  <c r="CF281" i="2"/>
  <c r="BI22" i="3" s="1"/>
  <c r="CF297" i="2"/>
  <c r="BI38" i="3" s="1"/>
  <c r="CF313" i="2"/>
  <c r="BI54" i="3" s="1"/>
  <c r="CD315" i="2"/>
  <c r="CF270" i="2"/>
  <c r="BI11" i="3" s="1"/>
  <c r="CF278" i="2"/>
  <c r="BI19" i="3" s="1"/>
  <c r="CF286" i="2"/>
  <c r="BI27" i="3" s="1"/>
  <c r="CF294" i="2"/>
  <c r="BI35" i="3" s="1"/>
  <c r="CF302" i="2"/>
  <c r="BI43" i="3" s="1"/>
  <c r="CF310" i="2"/>
  <c r="BI51" i="3" s="1"/>
  <c r="L315" i="2"/>
  <c r="AJ315" i="2"/>
  <c r="BH315" i="2"/>
  <c r="BT315" i="2"/>
  <c r="CD438" i="2"/>
  <c r="BZ438" i="2"/>
  <c r="CE437" i="2"/>
  <c r="CA437" i="2"/>
  <c r="BW437" i="2"/>
  <c r="CB436" i="2"/>
  <c r="BX436" i="2"/>
  <c r="CC435" i="2"/>
  <c r="BY435" i="2"/>
  <c r="CD434" i="2"/>
  <c r="BZ434" i="2"/>
  <c r="CE433" i="2"/>
  <c r="CA433" i="2"/>
  <c r="BW433" i="2"/>
  <c r="CB432" i="2"/>
  <c r="BX432" i="2"/>
  <c r="CC431" i="2"/>
  <c r="BY431" i="2"/>
  <c r="CD430" i="2"/>
  <c r="CE429" i="2"/>
  <c r="CA429" i="2"/>
  <c r="BW429" i="2"/>
  <c r="CB428" i="2"/>
  <c r="BX428" i="2"/>
  <c r="CC427" i="2"/>
  <c r="BY427" i="2"/>
  <c r="CD426" i="2"/>
  <c r="BZ426" i="2"/>
  <c r="CE425" i="2"/>
  <c r="CA425" i="2"/>
  <c r="BW425" i="2"/>
  <c r="CB424" i="2"/>
  <c r="BX424" i="2"/>
  <c r="CC423" i="2"/>
  <c r="BY423" i="2"/>
  <c r="CD422" i="2"/>
  <c r="BZ422" i="2"/>
  <c r="CE421" i="2"/>
  <c r="CA421" i="2"/>
  <c r="BW421" i="2"/>
  <c r="CB420" i="2"/>
  <c r="BX420" i="2"/>
  <c r="CC419" i="2"/>
  <c r="BY419" i="2"/>
  <c r="CD418" i="2"/>
  <c r="BZ418" i="2"/>
  <c r="CE417" i="2"/>
  <c r="CA417" i="2"/>
  <c r="BW417" i="2"/>
  <c r="CB416" i="2"/>
  <c r="BX416" i="2"/>
  <c r="CC415" i="2"/>
  <c r="CD414" i="2"/>
  <c r="BZ414" i="2"/>
  <c r="AH155" i="4"/>
  <c r="BM159" i="4"/>
  <c r="Q159" i="4"/>
  <c r="AZ161" i="4"/>
  <c r="D161" i="4"/>
  <c r="AA161" i="4"/>
  <c r="BG160" i="4"/>
  <c r="K160" i="4"/>
  <c r="AR158" i="4"/>
  <c r="AH157" i="4"/>
  <c r="D155" i="4"/>
  <c r="CC118" i="4"/>
  <c r="CC116" i="4"/>
  <c r="CC114" i="4"/>
  <c r="CC112" i="4"/>
  <c r="CC111" i="4"/>
  <c r="CC110" i="4"/>
  <c r="CC109" i="4"/>
  <c r="CC108" i="4"/>
  <c r="CC107" i="4"/>
  <c r="AR164" i="4"/>
  <c r="Q156" i="4"/>
  <c r="AN156" i="4"/>
  <c r="D154" i="4"/>
  <c r="AA154" i="4"/>
  <c r="AS160" i="4"/>
  <c r="AS156" i="4"/>
  <c r="AS153" i="4"/>
  <c r="AN163" i="4"/>
  <c r="AD156" i="4"/>
  <c r="E156" i="4"/>
  <c r="BY119" i="4"/>
  <c r="BY117" i="4"/>
  <c r="BY115" i="4"/>
  <c r="BY113" i="4"/>
  <c r="BY111" i="4"/>
  <c r="BY110" i="4"/>
  <c r="BY109" i="4"/>
  <c r="BY108" i="4"/>
  <c r="BY107" i="4"/>
  <c r="AZ165" i="4"/>
  <c r="BG162" i="4"/>
  <c r="AZ159" i="4"/>
  <c r="K156" i="4"/>
  <c r="CE413" i="2"/>
  <c r="CD396" i="2"/>
  <c r="CE427" i="2"/>
  <c r="I163" i="4"/>
  <c r="AI164" i="4"/>
  <c r="BF164" i="4"/>
  <c r="AG164" i="4"/>
  <c r="V163" i="4"/>
  <c r="AS163" i="4"/>
  <c r="AQ163" i="4"/>
  <c r="AD163" i="4"/>
  <c r="AQ159" i="4"/>
  <c r="BN156" i="4"/>
  <c r="BQ161" i="4"/>
  <c r="U159" i="4"/>
  <c r="AT157" i="4"/>
  <c r="AV253" i="2"/>
  <c r="BZ95" i="4"/>
  <c r="BZ93" i="4"/>
  <c r="F162" i="4"/>
  <c r="BZ91" i="4"/>
  <c r="BZ89" i="4"/>
  <c r="BZ87" i="4"/>
  <c r="CC84" i="4"/>
  <c r="BB164" i="4"/>
  <c r="AZ164" i="4"/>
  <c r="D164" i="4"/>
  <c r="AA164" i="4"/>
  <c r="BG163" i="4"/>
  <c r="K163" i="4"/>
  <c r="AZ158" i="4"/>
  <c r="D158" i="4"/>
  <c r="AA158" i="4"/>
  <c r="BG157" i="4"/>
  <c r="K157" i="4"/>
  <c r="BB156" i="4"/>
  <c r="AC156" i="4"/>
  <c r="AZ156" i="4"/>
  <c r="D156" i="4"/>
  <c r="AA156" i="4"/>
  <c r="BG155" i="4"/>
  <c r="K155" i="4"/>
  <c r="AC153" i="4"/>
  <c r="AZ153" i="4"/>
  <c r="AC162" i="4"/>
  <c r="BB160" i="4"/>
  <c r="BG159" i="4"/>
  <c r="AT153" i="4"/>
  <c r="BQ153" i="4"/>
  <c r="BH253" i="2"/>
  <c r="F97" i="4"/>
  <c r="AT160" i="4"/>
  <c r="CD91" i="4"/>
  <c r="CD90" i="4"/>
  <c r="BT253" i="2"/>
  <c r="BX253" i="2"/>
  <c r="BZ96" i="4"/>
  <c r="BZ94" i="4"/>
  <c r="F163" i="4"/>
  <c r="BZ92" i="4"/>
  <c r="BZ90" i="4"/>
  <c r="F159" i="4"/>
  <c r="BZ88" i="4"/>
  <c r="F157" i="4"/>
  <c r="F155" i="4"/>
  <c r="BZ86" i="4"/>
  <c r="CF202" i="2"/>
  <c r="BH5" i="3" s="1"/>
  <c r="BW253" i="2"/>
  <c r="BZ253" i="2"/>
  <c r="CF203" i="2"/>
  <c r="BH6" i="3" s="1"/>
  <c r="AT161" i="4"/>
  <c r="CD92" i="4"/>
  <c r="CC86" i="4"/>
  <c r="CD84" i="4"/>
  <c r="CE96" i="4"/>
  <c r="CE95" i="4"/>
  <c r="CC95" i="4"/>
  <c r="CE94" i="4"/>
  <c r="CE93" i="4"/>
  <c r="CE92" i="4"/>
  <c r="CE91" i="4"/>
  <c r="CC91" i="4"/>
  <c r="CE90" i="4"/>
  <c r="CE89" i="4"/>
  <c r="CE88" i="4"/>
  <c r="CC87" i="4"/>
  <c r="BY86" i="4"/>
  <c r="AY165" i="4"/>
  <c r="BD164" i="4"/>
  <c r="I159" i="4"/>
  <c r="AM158" i="4"/>
  <c r="AI157" i="4"/>
  <c r="J157" i="4"/>
  <c r="AG157" i="4"/>
  <c r="AU155" i="4"/>
  <c r="V155" i="4"/>
  <c r="BM154" i="4"/>
  <c r="Q154" i="4"/>
  <c r="BG153" i="4"/>
  <c r="BE153" i="4"/>
  <c r="I153" i="4"/>
  <c r="AF153" i="4"/>
  <c r="CA413" i="2"/>
  <c r="BW413" i="2"/>
  <c r="CB412" i="2"/>
  <c r="BX412" i="2"/>
  <c r="CC411" i="2"/>
  <c r="BY411" i="2"/>
  <c r="CD410" i="2"/>
  <c r="CE409" i="2"/>
  <c r="BW409" i="2"/>
  <c r="CB408" i="2"/>
  <c r="BX408" i="2"/>
  <c r="CC407" i="2"/>
  <c r="BY407" i="2"/>
  <c r="CD406" i="2"/>
  <c r="CA96" i="4"/>
  <c r="BY96" i="4"/>
  <c r="CA95" i="4"/>
  <c r="CA94" i="4"/>
  <c r="CA93" i="4"/>
  <c r="BY92" i="4"/>
  <c r="CA91" i="4"/>
  <c r="CA90" i="4"/>
  <c r="CA89" i="4"/>
  <c r="CA88" i="4"/>
  <c r="BY88" i="4"/>
  <c r="CA87" i="4"/>
  <c r="AQ165" i="4"/>
  <c r="BN165" i="4"/>
  <c r="BL165" i="4"/>
  <c r="AS162" i="4"/>
  <c r="AF162" i="4"/>
  <c r="BC162" i="4"/>
  <c r="G162" i="4"/>
  <c r="E162" i="4"/>
  <c r="AB162" i="4"/>
  <c r="BM160" i="4"/>
  <c r="Q160" i="4"/>
  <c r="BD158" i="4"/>
  <c r="BB158" i="4"/>
  <c r="F158" i="4"/>
  <c r="C156" i="4"/>
  <c r="BG154" i="4"/>
  <c r="BE154" i="4"/>
  <c r="I154" i="4"/>
  <c r="CC387" i="2"/>
  <c r="AR157" i="4"/>
  <c r="BW96" i="4"/>
  <c r="BW95" i="4"/>
  <c r="BW94" i="4"/>
  <c r="BW92" i="4"/>
  <c r="BW91" i="4"/>
  <c r="BW90" i="4"/>
  <c r="BW89" i="4"/>
  <c r="BW88" i="4"/>
  <c r="CD86" i="4"/>
  <c r="BF165" i="4"/>
  <c r="J165" i="4"/>
  <c r="AG165" i="4"/>
  <c r="BN163" i="4"/>
  <c r="R163" i="4"/>
  <c r="AO163" i="4"/>
  <c r="AY163" i="4"/>
  <c r="C163" i="4"/>
  <c r="AR161" i="4"/>
  <c r="BM161" i="4"/>
  <c r="Q161" i="4"/>
  <c r="BE160" i="4"/>
  <c r="I160" i="4"/>
  <c r="AF160" i="4"/>
  <c r="BS158" i="4"/>
  <c r="AY157" i="4"/>
  <c r="J156" i="4"/>
  <c r="BD156" i="4"/>
  <c r="V154" i="4"/>
  <c r="BT191" i="2"/>
  <c r="CE69" i="4"/>
  <c r="CA67" i="4"/>
  <c r="CA63" i="4"/>
  <c r="G155" i="4"/>
  <c r="CA61" i="4"/>
  <c r="AH161" i="4"/>
  <c r="BO153" i="4"/>
  <c r="AP153" i="4"/>
  <c r="AJ191" i="2"/>
  <c r="BH191" i="2"/>
  <c r="CF139" i="2"/>
  <c r="K439" i="2"/>
  <c r="G439" i="2"/>
  <c r="L437" i="2"/>
  <c r="BL54" i="3" s="1"/>
  <c r="L436" i="2"/>
  <c r="BL53" i="3" s="1"/>
  <c r="L435" i="2"/>
  <c r="BL52" i="3" s="1"/>
  <c r="L433" i="2"/>
  <c r="BL50" i="3" s="1"/>
  <c r="L432" i="2"/>
  <c r="BL49" i="3" s="1"/>
  <c r="L431" i="2"/>
  <c r="BL48" i="3" s="1"/>
  <c r="L430" i="2"/>
  <c r="BL47" i="3" s="1"/>
  <c r="L428" i="2"/>
  <c r="BL45" i="3" s="1"/>
  <c r="L427" i="2"/>
  <c r="BL44" i="3" s="1"/>
  <c r="L425" i="2"/>
  <c r="BL42" i="3" s="1"/>
  <c r="L424" i="2"/>
  <c r="BL41" i="3" s="1"/>
  <c r="L423" i="2"/>
  <c r="BL40" i="3" s="1"/>
  <c r="L420" i="2"/>
  <c r="BL37" i="3" s="1"/>
  <c r="L419" i="2"/>
  <c r="BL36" i="3" s="1"/>
  <c r="L418" i="2"/>
  <c r="BL35" i="3" s="1"/>
  <c r="L417" i="2"/>
  <c r="BL34" i="3" s="1"/>
  <c r="L416" i="2"/>
  <c r="BL33" i="3" s="1"/>
  <c r="L415" i="2"/>
  <c r="BL32" i="3" s="1"/>
  <c r="L412" i="2"/>
  <c r="BL29" i="3" s="1"/>
  <c r="L411" i="2"/>
  <c r="BL28" i="3" s="1"/>
  <c r="L410" i="2"/>
  <c r="BL27" i="3" s="1"/>
  <c r="L409" i="2"/>
  <c r="BL26" i="3" s="1"/>
  <c r="L408" i="2"/>
  <c r="BL25" i="3" s="1"/>
  <c r="L407" i="2"/>
  <c r="BL24" i="3" s="1"/>
  <c r="L406" i="2"/>
  <c r="BL23" i="3" s="1"/>
  <c r="L405" i="2"/>
  <c r="BL22" i="3" s="1"/>
  <c r="L404" i="2"/>
  <c r="BL21" i="3" s="1"/>
  <c r="L403" i="2"/>
  <c r="BL20" i="3" s="1"/>
  <c r="L402" i="2"/>
  <c r="BL19" i="3" s="1"/>
  <c r="L400" i="2"/>
  <c r="BL17" i="3" s="1"/>
  <c r="L398" i="2"/>
  <c r="BL15" i="3" s="1"/>
  <c r="L397" i="2"/>
  <c r="BL14" i="3" s="1"/>
  <c r="L396" i="2"/>
  <c r="BL13" i="3" s="1"/>
  <c r="L395" i="2"/>
  <c r="BL12" i="3" s="1"/>
  <c r="L392" i="2"/>
  <c r="BL9" i="3" s="1"/>
  <c r="L390" i="2"/>
  <c r="BL7" i="3" s="1"/>
  <c r="L389" i="2"/>
  <c r="BL6" i="3" s="1"/>
  <c r="P439" i="2"/>
  <c r="CA388" i="2"/>
  <c r="CE388" i="2"/>
  <c r="CD389" i="2"/>
  <c r="X390" i="2"/>
  <c r="BM7" i="3" s="1"/>
  <c r="X394" i="2"/>
  <c r="BM11" i="3" s="1"/>
  <c r="CC394" i="2"/>
  <c r="X395" i="2"/>
  <c r="BM12" i="3" s="1"/>
  <c r="BW396" i="2"/>
  <c r="CE396" i="2"/>
  <c r="X397" i="2"/>
  <c r="BM14" i="3" s="1"/>
  <c r="X398" i="2"/>
  <c r="BM15" i="3" s="1"/>
  <c r="CB399" i="2"/>
  <c r="X403" i="2"/>
  <c r="BM20" i="3" s="1"/>
  <c r="X404" i="2"/>
  <c r="BM21" i="3" s="1"/>
  <c r="BZ409" i="2"/>
  <c r="X411" i="2"/>
  <c r="BM28" i="3" s="1"/>
  <c r="X412" i="2"/>
  <c r="BM29" i="3" s="1"/>
  <c r="X413" i="2"/>
  <c r="BM30" i="3" s="1"/>
  <c r="X414" i="2"/>
  <c r="BM31" i="3" s="1"/>
  <c r="X415" i="2"/>
  <c r="BM32" i="3" s="1"/>
  <c r="X416" i="2"/>
  <c r="BM33" i="3" s="1"/>
  <c r="X417" i="2"/>
  <c r="BM34" i="3" s="1"/>
  <c r="X418" i="2"/>
  <c r="BM35" i="3" s="1"/>
  <c r="X419" i="2"/>
  <c r="BM36" i="3" s="1"/>
  <c r="X420" i="2"/>
  <c r="BM37" i="3" s="1"/>
  <c r="X421" i="2"/>
  <c r="BM38" i="3" s="1"/>
  <c r="X422" i="2"/>
  <c r="BM39" i="3" s="1"/>
  <c r="X423" i="2"/>
  <c r="BM40" i="3" s="1"/>
  <c r="X425" i="2"/>
  <c r="BM42" i="3" s="1"/>
  <c r="X426" i="2"/>
  <c r="BM43" i="3" s="1"/>
  <c r="X428" i="2"/>
  <c r="BM45" i="3" s="1"/>
  <c r="X429" i="2"/>
  <c r="BM46" i="3" s="1"/>
  <c r="X430" i="2"/>
  <c r="BM47" i="3" s="1"/>
  <c r="X431" i="2"/>
  <c r="BM48" i="3" s="1"/>
  <c r="X435" i="2"/>
  <c r="BM52" i="3" s="1"/>
  <c r="X436" i="2"/>
  <c r="BM53" i="3" s="1"/>
  <c r="X437" i="2"/>
  <c r="BM54" i="3" s="1"/>
  <c r="X438" i="2"/>
  <c r="BM55" i="3" s="1"/>
  <c r="AB439" i="2"/>
  <c r="AF439" i="2"/>
  <c r="AE439" i="2"/>
  <c r="AI439" i="2"/>
  <c r="AD439" i="2"/>
  <c r="AH439" i="2"/>
  <c r="AC439" i="2"/>
  <c r="AG439" i="2"/>
  <c r="AJ391" i="2"/>
  <c r="BN8" i="3" s="1"/>
  <c r="AJ392" i="2"/>
  <c r="BN9" i="3" s="1"/>
  <c r="AJ393" i="2"/>
  <c r="BN10" i="3" s="1"/>
  <c r="AJ394" i="2"/>
  <c r="BN11" i="3" s="1"/>
  <c r="AJ395" i="2"/>
  <c r="BN12" i="3" s="1"/>
  <c r="AJ396" i="2"/>
  <c r="BN13" i="3" s="1"/>
  <c r="AJ397" i="2"/>
  <c r="BN14" i="3" s="1"/>
  <c r="AJ398" i="2"/>
  <c r="BN15" i="3" s="1"/>
  <c r="AJ400" i="2"/>
  <c r="BN17" i="3" s="1"/>
  <c r="AJ401" i="2"/>
  <c r="BN18" i="3" s="1"/>
  <c r="AJ403" i="2"/>
  <c r="BN20" i="3" s="1"/>
  <c r="AJ404" i="2"/>
  <c r="BN21" i="3" s="1"/>
  <c r="AJ405" i="2"/>
  <c r="BN22" i="3" s="1"/>
  <c r="AJ406" i="2"/>
  <c r="BN23" i="3" s="1"/>
  <c r="AJ407" i="2"/>
  <c r="BN24" i="3" s="1"/>
  <c r="AJ408" i="2"/>
  <c r="BN25" i="3" s="1"/>
  <c r="AJ410" i="2"/>
  <c r="BN27" i="3" s="1"/>
  <c r="AJ411" i="2"/>
  <c r="BN28" i="3" s="1"/>
  <c r="AJ412" i="2"/>
  <c r="BN29" i="3" s="1"/>
  <c r="AJ413" i="2"/>
  <c r="BN30" i="3" s="1"/>
  <c r="AJ414" i="2"/>
  <c r="BN31" i="3" s="1"/>
  <c r="AJ415" i="2"/>
  <c r="BN32" i="3" s="1"/>
  <c r="AJ416" i="2"/>
  <c r="BN33" i="3" s="1"/>
  <c r="AJ418" i="2"/>
  <c r="BN35" i="3" s="1"/>
  <c r="AJ419" i="2"/>
  <c r="BN36" i="3" s="1"/>
  <c r="AJ420" i="2"/>
  <c r="BN37" i="3" s="1"/>
  <c r="AJ421" i="2"/>
  <c r="BN38" i="3" s="1"/>
  <c r="AJ422" i="2"/>
  <c r="BN39" i="3" s="1"/>
  <c r="AJ423" i="2"/>
  <c r="BN40" i="3" s="1"/>
  <c r="AJ424" i="2"/>
  <c r="BN41" i="3" s="1"/>
  <c r="AJ425" i="2"/>
  <c r="BN42" i="3" s="1"/>
  <c r="AJ428" i="2"/>
  <c r="BN45" i="3" s="1"/>
  <c r="AQ164" i="4"/>
  <c r="BZ406" i="2"/>
  <c r="CE405" i="2"/>
  <c r="CA405" i="2"/>
  <c r="BW405" i="2"/>
  <c r="CB404" i="2"/>
  <c r="CC403" i="2"/>
  <c r="BY403" i="2"/>
  <c r="CD402" i="2"/>
  <c r="BZ402" i="2"/>
  <c r="CE401" i="2"/>
  <c r="CA401" i="2"/>
  <c r="BW401" i="2"/>
  <c r="CB400" i="2"/>
  <c r="BX400" i="2"/>
  <c r="CC399" i="2"/>
  <c r="BY399" i="2"/>
  <c r="CD398" i="2"/>
  <c r="BZ398" i="2"/>
  <c r="CE397" i="2"/>
  <c r="CA397" i="2"/>
  <c r="BW397" i="2"/>
  <c r="CB396" i="2"/>
  <c r="BX396" i="2"/>
  <c r="CC395" i="2"/>
  <c r="BY395" i="2"/>
  <c r="CD394" i="2"/>
  <c r="CE393" i="2"/>
  <c r="CA393" i="2"/>
  <c r="BW393" i="2"/>
  <c r="CB392" i="2"/>
  <c r="BX392" i="2"/>
  <c r="CC391" i="2"/>
  <c r="BY391" i="2"/>
  <c r="CD390" i="2"/>
  <c r="BZ390" i="2"/>
  <c r="CE389" i="2"/>
  <c r="CA389" i="2"/>
  <c r="CB388" i="2"/>
  <c r="BX388" i="2"/>
  <c r="BW191" i="2"/>
  <c r="BW73" i="4"/>
  <c r="BW70" i="4"/>
  <c r="O162" i="4"/>
  <c r="BX68" i="4"/>
  <c r="D160" i="4"/>
  <c r="CA64" i="4"/>
  <c r="BX62" i="4"/>
  <c r="AN154" i="4"/>
  <c r="CB73" i="4"/>
  <c r="AU162" i="4"/>
  <c r="CE70" i="4"/>
  <c r="CA68" i="4"/>
  <c r="CB66" i="4"/>
  <c r="CE62" i="4"/>
  <c r="AJ429" i="2"/>
  <c r="BN46" i="3" s="1"/>
  <c r="AJ430" i="2"/>
  <c r="BN47" i="3" s="1"/>
  <c r="AJ431" i="2"/>
  <c r="BN48" i="3" s="1"/>
  <c r="AJ432" i="2"/>
  <c r="BN49" i="3" s="1"/>
  <c r="AJ433" i="2"/>
  <c r="BN50" i="3" s="1"/>
  <c r="AJ434" i="2"/>
  <c r="BN51" i="3" s="1"/>
  <c r="AJ437" i="2"/>
  <c r="BN54" i="3" s="1"/>
  <c r="AJ438" i="2"/>
  <c r="BN55" i="3" s="1"/>
  <c r="AN439" i="2"/>
  <c r="AV388" i="2"/>
  <c r="BO5" i="3" s="1"/>
  <c r="AP439" i="2"/>
  <c r="AT439" i="2"/>
  <c r="AO439" i="2"/>
  <c r="AS439" i="2"/>
  <c r="AV391" i="2"/>
  <c r="BO8" i="3" s="1"/>
  <c r="AV392" i="2"/>
  <c r="BO9" i="3" s="1"/>
  <c r="AV393" i="2"/>
  <c r="BO10" i="3" s="1"/>
  <c r="AV395" i="2"/>
  <c r="BO12" i="3" s="1"/>
  <c r="AV396" i="2"/>
  <c r="BO13" i="3" s="1"/>
  <c r="AV397" i="2"/>
  <c r="BO14" i="3" s="1"/>
  <c r="AV398" i="2"/>
  <c r="BO15" i="3" s="1"/>
  <c r="AV399" i="2"/>
  <c r="BO16" i="3" s="1"/>
  <c r="AV400" i="2"/>
  <c r="BO17" i="3" s="1"/>
  <c r="AV401" i="2"/>
  <c r="BO18" i="3" s="1"/>
  <c r="AV402" i="2"/>
  <c r="BO19" i="3" s="1"/>
  <c r="AV403" i="2"/>
  <c r="BO20" i="3" s="1"/>
  <c r="AV404" i="2"/>
  <c r="BO21" i="3" s="1"/>
  <c r="AV405" i="2"/>
  <c r="BO22" i="3" s="1"/>
  <c r="AV406" i="2"/>
  <c r="BO23" i="3" s="1"/>
  <c r="AV408" i="2"/>
  <c r="BO25" i="3" s="1"/>
  <c r="AV409" i="2"/>
  <c r="BO26" i="3" s="1"/>
  <c r="AV410" i="2"/>
  <c r="BO27" i="3" s="1"/>
  <c r="AV412" i="2"/>
  <c r="BO29" i="3" s="1"/>
  <c r="AV413" i="2"/>
  <c r="BO30" i="3" s="1"/>
  <c r="AV414" i="2"/>
  <c r="BO31" i="3" s="1"/>
  <c r="AV415" i="2"/>
  <c r="BO32" i="3" s="1"/>
  <c r="AV416" i="2"/>
  <c r="BO33" i="3" s="1"/>
  <c r="AV417" i="2"/>
  <c r="BO34" i="3" s="1"/>
  <c r="AV418" i="2"/>
  <c r="BO35" i="3" s="1"/>
  <c r="AV419" i="2"/>
  <c r="BO36" i="3" s="1"/>
  <c r="AV420" i="2"/>
  <c r="BO37" i="3" s="1"/>
  <c r="AV421" i="2"/>
  <c r="BO38" i="3" s="1"/>
  <c r="AV422" i="2"/>
  <c r="BO39" i="3" s="1"/>
  <c r="AV425" i="2"/>
  <c r="BO42" i="3" s="1"/>
  <c r="AV426" i="2"/>
  <c r="BO43" i="3" s="1"/>
  <c r="AV427" i="2"/>
  <c r="BO44" i="3" s="1"/>
  <c r="AV429" i="2"/>
  <c r="BO46" i="3" s="1"/>
  <c r="AV430" i="2"/>
  <c r="BO47" i="3" s="1"/>
  <c r="AV431" i="2"/>
  <c r="BO48" i="3" s="1"/>
  <c r="AV432" i="2"/>
  <c r="BO49" i="3" s="1"/>
  <c r="AV433" i="2"/>
  <c r="BO50" i="3" s="1"/>
  <c r="AV434" i="2"/>
  <c r="BO51" i="3" s="1"/>
  <c r="AV435" i="2"/>
  <c r="BO52" i="3" s="1"/>
  <c r="AV436" i="2"/>
  <c r="BO53" i="3" s="1"/>
  <c r="AV437" i="2"/>
  <c r="BO54" i="3" s="1"/>
  <c r="AV438" i="2"/>
  <c r="BO55" i="3" s="1"/>
  <c r="AZ439" i="2"/>
  <c r="BH388" i="2"/>
  <c r="BP5" i="3" s="1"/>
  <c r="BG439" i="2"/>
  <c r="BF439" i="2"/>
  <c r="BH391" i="2"/>
  <c r="BP8" i="3" s="1"/>
  <c r="BH396" i="2"/>
  <c r="BP13" i="3" s="1"/>
  <c r="BH434" i="2"/>
  <c r="BP51" i="3" s="1"/>
  <c r="BH437" i="2"/>
  <c r="BP54" i="3" s="1"/>
  <c r="BL439" i="2"/>
  <c r="BP439" i="2"/>
  <c r="BO439" i="2"/>
  <c r="BS439" i="2"/>
  <c r="BR439" i="2"/>
  <c r="BQ439" i="2"/>
  <c r="BT391" i="2"/>
  <c r="BQ8" i="3" s="1"/>
  <c r="BT392" i="2"/>
  <c r="BQ9" i="3" s="1"/>
  <c r="BT393" i="2"/>
  <c r="BQ10" i="3" s="1"/>
  <c r="BT394" i="2"/>
  <c r="BQ11" i="3" s="1"/>
  <c r="BT395" i="2"/>
  <c r="BQ12" i="3" s="1"/>
  <c r="BT396" i="2"/>
  <c r="BQ13" i="3" s="1"/>
  <c r="BT397" i="2"/>
  <c r="BQ14" i="3" s="1"/>
  <c r="BT398" i="2"/>
  <c r="BQ15" i="3" s="1"/>
  <c r="R164" i="4"/>
  <c r="AD155" i="4"/>
  <c r="CA69" i="4"/>
  <c r="BX69" i="4"/>
  <c r="AN161" i="4"/>
  <c r="CE66" i="4"/>
  <c r="W158" i="4"/>
  <c r="CA65" i="4"/>
  <c r="BW65" i="4"/>
  <c r="BW63" i="4"/>
  <c r="O155" i="4"/>
  <c r="AI163" i="4"/>
  <c r="AD162" i="4"/>
  <c r="AP160" i="4"/>
  <c r="CB72" i="4"/>
  <c r="CE71" i="4"/>
  <c r="CB71" i="4"/>
  <c r="BX66" i="4"/>
  <c r="CB65" i="4"/>
  <c r="CB64" i="4"/>
  <c r="BQ164" i="4"/>
  <c r="BO161" i="4"/>
  <c r="S161" i="4"/>
  <c r="AT159" i="4"/>
  <c r="BQ159" i="4"/>
  <c r="BO159" i="4"/>
  <c r="S159" i="4"/>
  <c r="AA159" i="4"/>
  <c r="BG158" i="4"/>
  <c r="K158" i="4"/>
  <c r="T157" i="4"/>
  <c r="BO156" i="4"/>
  <c r="S156" i="4"/>
  <c r="BT399" i="2"/>
  <c r="BQ16" i="3" s="1"/>
  <c r="BT400" i="2"/>
  <c r="BQ17" i="3" s="1"/>
  <c r="BT402" i="2"/>
  <c r="BQ19" i="3" s="1"/>
  <c r="BT403" i="2"/>
  <c r="BQ20" i="3" s="1"/>
  <c r="BT404" i="2"/>
  <c r="BQ21" i="3" s="1"/>
  <c r="BT405" i="2"/>
  <c r="BQ22" i="3" s="1"/>
  <c r="BT407" i="2"/>
  <c r="BQ24" i="3" s="1"/>
  <c r="BT408" i="2"/>
  <c r="BQ25" i="3" s="1"/>
  <c r="BT409" i="2"/>
  <c r="BQ26" i="3" s="1"/>
  <c r="BT410" i="2"/>
  <c r="BQ27" i="3" s="1"/>
  <c r="BT411" i="2"/>
  <c r="BQ28" i="3" s="1"/>
  <c r="BT412" i="2"/>
  <c r="BQ29" i="3" s="1"/>
  <c r="BT414" i="2"/>
  <c r="BQ31" i="3" s="1"/>
  <c r="BT415" i="2"/>
  <c r="BQ32" i="3" s="1"/>
  <c r="BT416" i="2"/>
  <c r="BQ33" i="3" s="1"/>
  <c r="BT417" i="2"/>
  <c r="BQ34" i="3" s="1"/>
  <c r="BT418" i="2"/>
  <c r="BQ35" i="3" s="1"/>
  <c r="BT419" i="2"/>
  <c r="BQ36" i="3" s="1"/>
  <c r="BT420" i="2"/>
  <c r="BQ37" i="3" s="1"/>
  <c r="AH154" i="4"/>
  <c r="CA73" i="4"/>
  <c r="BX73" i="4"/>
  <c r="BX65" i="4"/>
  <c r="CB63" i="4"/>
  <c r="BB165" i="4"/>
  <c r="AC165" i="4"/>
  <c r="D165" i="4"/>
  <c r="AA165" i="4"/>
  <c r="AT162" i="4"/>
  <c r="AR162" i="4"/>
  <c r="AZ162" i="4"/>
  <c r="D162" i="4"/>
  <c r="BG161" i="4"/>
  <c r="K161" i="4"/>
  <c r="AA160" i="4"/>
  <c r="K159" i="4"/>
  <c r="D157" i="4"/>
  <c r="AA157" i="4"/>
  <c r="AT154" i="4"/>
  <c r="BO154" i="4"/>
  <c r="S154" i="4"/>
  <c r="AC154" i="4"/>
  <c r="AZ154" i="4"/>
  <c r="K153" i="4"/>
  <c r="AH153" i="4"/>
  <c r="AI165" i="4"/>
  <c r="BP165" i="4"/>
  <c r="R165" i="4"/>
  <c r="P165" i="4"/>
  <c r="C165" i="4"/>
  <c r="AE158" i="4"/>
  <c r="BD157" i="4"/>
  <c r="AB163" i="4"/>
  <c r="BW71" i="4"/>
  <c r="BX70" i="4"/>
  <c r="CB68" i="4"/>
  <c r="CE67" i="4"/>
  <c r="CB67" i="4"/>
  <c r="BX63" i="4"/>
  <c r="CE61" i="4"/>
  <c r="CB61" i="4"/>
  <c r="BO165" i="4"/>
  <c r="AT163" i="4"/>
  <c r="AR163" i="4"/>
  <c r="BO163" i="4"/>
  <c r="AR160" i="4"/>
  <c r="P158" i="4"/>
  <c r="BQ157" i="4"/>
  <c r="BO157" i="4"/>
  <c r="S157" i="4"/>
  <c r="AT155" i="4"/>
  <c r="BQ155" i="4"/>
  <c r="BO155" i="4"/>
  <c r="S155" i="4"/>
  <c r="AC155" i="4"/>
  <c r="AZ155" i="4"/>
  <c r="AA155" i="4"/>
  <c r="K154" i="4"/>
  <c r="L391" i="2"/>
  <c r="BL8" i="3" s="1"/>
  <c r="F439" i="2"/>
  <c r="H439" i="2"/>
  <c r="E439" i="2"/>
  <c r="BW388" i="2"/>
  <c r="O439" i="2"/>
  <c r="BW408" i="2"/>
  <c r="X408" i="2"/>
  <c r="BM25" i="3" s="1"/>
  <c r="AJ389" i="2"/>
  <c r="BN6" i="3" s="1"/>
  <c r="BW387" i="2"/>
  <c r="BW129" i="2"/>
  <c r="CF97" i="2"/>
  <c r="BF24" i="3" s="1"/>
  <c r="BW407" i="2"/>
  <c r="L422" i="2"/>
  <c r="BL39" i="3" s="1"/>
  <c r="L394" i="2"/>
  <c r="BL11" i="3" s="1"/>
  <c r="AJ387" i="2"/>
  <c r="BN4" i="3" s="1"/>
  <c r="AV390" i="2"/>
  <c r="BO7" i="3" s="1"/>
  <c r="L438" i="2"/>
  <c r="BL55" i="3" s="1"/>
  <c r="D439" i="2"/>
  <c r="AJ427" i="2"/>
  <c r="BN44" i="3" s="1"/>
  <c r="AR439" i="2"/>
  <c r="AQ439" i="2"/>
  <c r="AU439" i="2"/>
  <c r="AV407" i="2"/>
  <c r="BO24" i="3" s="1"/>
  <c r="AV424" i="2"/>
  <c r="BO41" i="3" s="1"/>
  <c r="BN439" i="2"/>
  <c r="BT389" i="2"/>
  <c r="BQ6" i="3" s="1"/>
  <c r="L434" i="2"/>
  <c r="BL51" i="3" s="1"/>
  <c r="J439" i="2"/>
  <c r="C439" i="2"/>
  <c r="L388" i="2"/>
  <c r="BL5" i="3" s="1"/>
  <c r="L387" i="2"/>
  <c r="BL4" i="3" s="1"/>
  <c r="CF77" i="2"/>
  <c r="BF4" i="3" s="1"/>
  <c r="BZ49" i="4"/>
  <c r="F161" i="4"/>
  <c r="BZ46" i="4"/>
  <c r="BZ41" i="4"/>
  <c r="BZ38" i="4"/>
  <c r="F153" i="4"/>
  <c r="AH165" i="4"/>
  <c r="AV129" i="2"/>
  <c r="BY129" i="2"/>
  <c r="CF79" i="2"/>
  <c r="BF6" i="3" s="1"/>
  <c r="AJ51" i="4"/>
  <c r="BZ396" i="2"/>
  <c r="CE395" i="2"/>
  <c r="CA395" i="2"/>
  <c r="BW395" i="2"/>
  <c r="CB394" i="2"/>
  <c r="BX394" i="2"/>
  <c r="CC393" i="2"/>
  <c r="BY393" i="2"/>
  <c r="CD392" i="2"/>
  <c r="BZ392" i="2"/>
  <c r="CE391" i="2"/>
  <c r="CA391" i="2"/>
  <c r="CB390" i="2"/>
  <c r="BX390" i="2"/>
  <c r="CC389" i="2"/>
  <c r="BY389" i="2"/>
  <c r="CD388" i="2"/>
  <c r="BZ388" i="2"/>
  <c r="CB438" i="2"/>
  <c r="BX438" i="2"/>
  <c r="CC437" i="2"/>
  <c r="BY437" i="2"/>
  <c r="CD436" i="2"/>
  <c r="BZ436" i="2"/>
  <c r="CE435" i="2"/>
  <c r="CA435" i="2"/>
  <c r="BX434" i="2"/>
  <c r="CC433" i="2"/>
  <c r="BY433" i="2"/>
  <c r="CD432" i="2"/>
  <c r="BZ432" i="2"/>
  <c r="CE431" i="2"/>
  <c r="CA431" i="2"/>
  <c r="BW431" i="2"/>
  <c r="CB430" i="2"/>
  <c r="BX430" i="2"/>
  <c r="CC429" i="2"/>
  <c r="BY429" i="2"/>
  <c r="CD428" i="2"/>
  <c r="BZ428" i="2"/>
  <c r="CD395" i="2"/>
  <c r="BY392" i="2"/>
  <c r="CC49" i="4"/>
  <c r="CC46" i="4"/>
  <c r="U161" i="4"/>
  <c r="BZ44" i="4"/>
  <c r="AP159" i="4"/>
  <c r="CC41" i="4"/>
  <c r="CC38" i="4"/>
  <c r="U153" i="4"/>
  <c r="CC428" i="2"/>
  <c r="CA427" i="2"/>
  <c r="BW427" i="2"/>
  <c r="CB426" i="2"/>
  <c r="BX426" i="2"/>
  <c r="CC425" i="2"/>
  <c r="BY425" i="2"/>
  <c r="CD424" i="2"/>
  <c r="BZ424" i="2"/>
  <c r="CE423" i="2"/>
  <c r="CA423" i="2"/>
  <c r="BW423" i="2"/>
  <c r="CB422" i="2"/>
  <c r="BX422" i="2"/>
  <c r="CC421" i="2"/>
  <c r="BY421" i="2"/>
  <c r="CD420" i="2"/>
  <c r="BZ420" i="2"/>
  <c r="CE419" i="2"/>
  <c r="CA419" i="2"/>
  <c r="BW419" i="2"/>
  <c r="CB418" i="2"/>
  <c r="BX418" i="2"/>
  <c r="CC417" i="2"/>
  <c r="BY417" i="2"/>
  <c r="CD416" i="2"/>
  <c r="BZ416" i="2"/>
  <c r="CE415" i="2"/>
  <c r="CA415" i="2"/>
  <c r="BW415" i="2"/>
  <c r="CB414" i="2"/>
  <c r="BX414" i="2"/>
  <c r="CC413" i="2"/>
  <c r="CD412" i="2"/>
  <c r="CE411" i="2"/>
  <c r="CA411" i="2"/>
  <c r="BX410" i="2"/>
  <c r="CC409" i="2"/>
  <c r="BY409" i="2"/>
  <c r="CD408" i="2"/>
  <c r="BZ408" i="2"/>
  <c r="CE407" i="2"/>
  <c r="CA407" i="2"/>
  <c r="BB439" i="2"/>
  <c r="BE439" i="2"/>
  <c r="BD439" i="2"/>
  <c r="BH390" i="2"/>
  <c r="BP7" i="3" s="1"/>
  <c r="BC439" i="2"/>
  <c r="BH394" i="2"/>
  <c r="BP11" i="3" s="1"/>
  <c r="BH395" i="2"/>
  <c r="BP12" i="3" s="1"/>
  <c r="BH398" i="2"/>
  <c r="BP15" i="3" s="1"/>
  <c r="BH399" i="2"/>
  <c r="BP16" i="3" s="1"/>
  <c r="BH402" i="2"/>
  <c r="BP19" i="3" s="1"/>
  <c r="BH403" i="2"/>
  <c r="BP20" i="3" s="1"/>
  <c r="BH407" i="2"/>
  <c r="BP24" i="3" s="1"/>
  <c r="BH411" i="2"/>
  <c r="BP28" i="3" s="1"/>
  <c r="BH414" i="2"/>
  <c r="BP31" i="3" s="1"/>
  <c r="BH415" i="2"/>
  <c r="BP32" i="3" s="1"/>
  <c r="BH419" i="2"/>
  <c r="BP36" i="3" s="1"/>
  <c r="BH433" i="2"/>
  <c r="BP50" i="3" s="1"/>
  <c r="BH436" i="2"/>
  <c r="BP53" i="3" s="1"/>
  <c r="BH438" i="2"/>
  <c r="BP55" i="3" s="1"/>
  <c r="U164" i="4"/>
  <c r="BZ50" i="4"/>
  <c r="F165" i="4"/>
  <c r="BZ45" i="4"/>
  <c r="F160" i="4"/>
  <c r="BZ42" i="4"/>
  <c r="BZ39" i="4"/>
  <c r="AP154" i="4"/>
  <c r="BY416" i="2"/>
  <c r="CD415" i="2"/>
  <c r="BZ415" i="2"/>
  <c r="CB409" i="2"/>
  <c r="CB406" i="2"/>
  <c r="CC405" i="2"/>
  <c r="BY405" i="2"/>
  <c r="CD404" i="2"/>
  <c r="BZ404" i="2"/>
  <c r="CE403" i="2"/>
  <c r="CA403" i="2"/>
  <c r="BW403" i="2"/>
  <c r="CB402" i="2"/>
  <c r="BX402" i="2"/>
  <c r="CC401" i="2"/>
  <c r="BY401" i="2"/>
  <c r="CD400" i="2"/>
  <c r="BZ400" i="2"/>
  <c r="CE399" i="2"/>
  <c r="CA399" i="2"/>
  <c r="CB398" i="2"/>
  <c r="CC397" i="2"/>
  <c r="BY397" i="2"/>
  <c r="BZ129" i="2"/>
  <c r="CD129" i="2"/>
  <c r="CC129" i="2"/>
  <c r="CB129" i="2"/>
  <c r="CF80" i="2"/>
  <c r="BF7" i="3" s="1"/>
  <c r="CA129" i="2"/>
  <c r="CE129" i="2"/>
  <c r="CF84" i="2"/>
  <c r="BF11" i="3" s="1"/>
  <c r="CF88" i="2"/>
  <c r="BF15" i="3" s="1"/>
  <c r="CF90" i="2"/>
  <c r="BF17" i="3" s="1"/>
  <c r="CF94" i="2"/>
  <c r="BF21" i="3" s="1"/>
  <c r="CC50" i="4"/>
  <c r="U165" i="4"/>
  <c r="CC45" i="4"/>
  <c r="CD43" i="4"/>
  <c r="CC42" i="4"/>
  <c r="BT421" i="2"/>
  <c r="BQ38" i="3" s="1"/>
  <c r="BT423" i="2"/>
  <c r="BQ40" i="3" s="1"/>
  <c r="BT424" i="2"/>
  <c r="BQ41" i="3" s="1"/>
  <c r="BT425" i="2"/>
  <c r="BQ42" i="3" s="1"/>
  <c r="BT426" i="2"/>
  <c r="BQ43" i="3" s="1"/>
  <c r="BT427" i="2"/>
  <c r="BQ44" i="3" s="1"/>
  <c r="BT428" i="2"/>
  <c r="BQ45" i="3" s="1"/>
  <c r="BT429" i="2"/>
  <c r="BQ46" i="3" s="1"/>
  <c r="BT431" i="2"/>
  <c r="BQ48" i="3" s="1"/>
  <c r="BT432" i="2"/>
  <c r="BQ49" i="3" s="1"/>
  <c r="BT433" i="2"/>
  <c r="BQ50" i="3" s="1"/>
  <c r="BT434" i="2"/>
  <c r="BQ51" i="3" s="1"/>
  <c r="BT435" i="2"/>
  <c r="BQ52" i="3" s="1"/>
  <c r="BT436" i="2"/>
  <c r="BQ53" i="3" s="1"/>
  <c r="BT437" i="2"/>
  <c r="BQ54" i="3" s="1"/>
  <c r="U160" i="4"/>
  <c r="AR156" i="4"/>
  <c r="BG165" i="4"/>
  <c r="S162" i="4"/>
  <c r="AP162" i="4"/>
  <c r="S160" i="4"/>
  <c r="AC160" i="4"/>
  <c r="S158" i="4"/>
  <c r="AP158" i="4"/>
  <c r="AC158" i="4"/>
  <c r="Q164" i="4"/>
  <c r="AM163" i="4"/>
  <c r="R161" i="4"/>
  <c r="P161" i="4"/>
  <c r="AN160" i="4"/>
  <c r="BR159" i="4"/>
  <c r="V159" i="4"/>
  <c r="AS159" i="4"/>
  <c r="BM158" i="4"/>
  <c r="Q158" i="4"/>
  <c r="BR157" i="4"/>
  <c r="AS157" i="4"/>
  <c r="BN157" i="4"/>
  <c r="BS156" i="4"/>
  <c r="W156" i="4"/>
  <c r="U156" i="4"/>
  <c r="BK156" i="4"/>
  <c r="BP155" i="4"/>
  <c r="BN155" i="4"/>
  <c r="R155" i="4"/>
  <c r="AO155" i="4"/>
  <c r="BL155" i="4"/>
  <c r="P155" i="4"/>
  <c r="BF154" i="4"/>
  <c r="BO164" i="4"/>
  <c r="AR155" i="4"/>
  <c r="AH164" i="4"/>
  <c r="AH160" i="4"/>
  <c r="AH156" i="4"/>
  <c r="BG164" i="4"/>
  <c r="BE164" i="4"/>
  <c r="BA164" i="4"/>
  <c r="BF163" i="4"/>
  <c r="AE163" i="4"/>
  <c r="AB160" i="4"/>
  <c r="BF157" i="4"/>
  <c r="AZ157" i="4"/>
  <c r="AI155" i="4"/>
  <c r="AA163" i="4"/>
  <c r="BQ162" i="4"/>
  <c r="BQ158" i="4"/>
  <c r="U158" i="4"/>
  <c r="BQ154" i="4"/>
  <c r="U154" i="4"/>
  <c r="AR154" i="4"/>
  <c r="CD50" i="4"/>
  <c r="CD49" i="4"/>
  <c r="CD46" i="4"/>
  <c r="CD45" i="4"/>
  <c r="CD42" i="4"/>
  <c r="CD41" i="4"/>
  <c r="CD38" i="4"/>
  <c r="AR165" i="4"/>
  <c r="Q165" i="4"/>
  <c r="BR164" i="4"/>
  <c r="BP164" i="4"/>
  <c r="T164" i="4"/>
  <c r="BL164" i="4"/>
  <c r="BQ163" i="4"/>
  <c r="S163" i="4"/>
  <c r="P162" i="4"/>
  <c r="AP161" i="4"/>
  <c r="AU160" i="4"/>
  <c r="BN160" i="4"/>
  <c r="R160" i="4"/>
  <c r="AO160" i="4"/>
  <c r="AR159" i="4"/>
  <c r="AU158" i="4"/>
  <c r="AS158" i="4"/>
  <c r="U157" i="4"/>
  <c r="AQ156" i="4"/>
  <c r="AO156" i="4"/>
  <c r="AM156" i="4"/>
  <c r="BT16" i="4"/>
  <c r="BL28" i="4"/>
  <c r="CA19" i="4"/>
  <c r="CB18" i="4"/>
  <c r="CA17" i="4"/>
  <c r="BT388" i="2"/>
  <c r="BQ5" i="3" s="1"/>
  <c r="BT401" i="2"/>
  <c r="BQ18" i="3" s="1"/>
  <c r="BT413" i="2"/>
  <c r="BQ30" i="3" s="1"/>
  <c r="BK439" i="2"/>
  <c r="BO28" i="4"/>
  <c r="BQ28" i="4"/>
  <c r="CB16" i="4"/>
  <c r="BP154" i="4"/>
  <c r="BS153" i="4"/>
  <c r="BS28" i="4"/>
  <c r="CE15" i="4"/>
  <c r="BL157" i="4"/>
  <c r="BT19" i="4"/>
  <c r="BR28" i="4"/>
  <c r="BM439" i="2"/>
  <c r="BT390" i="2"/>
  <c r="BQ7" i="3" s="1"/>
  <c r="BT67" i="2"/>
  <c r="BT15" i="4"/>
  <c r="BT387" i="2"/>
  <c r="BR155" i="4"/>
  <c r="BW27" i="4"/>
  <c r="BT27" i="4"/>
  <c r="BQ160" i="4"/>
  <c r="BQ156" i="4"/>
  <c r="BO162" i="4"/>
  <c r="BO160" i="4"/>
  <c r="BO158" i="4"/>
  <c r="BM153" i="4"/>
  <c r="CA22" i="4"/>
  <c r="BX21" i="4"/>
  <c r="BX393" i="2"/>
  <c r="BY396" i="2"/>
  <c r="CC396" i="2"/>
  <c r="BX409" i="2"/>
  <c r="CD423" i="2"/>
  <c r="BW430" i="2"/>
  <c r="BN154" i="4"/>
  <c r="BK165" i="4"/>
  <c r="BK163" i="4"/>
  <c r="BM156" i="4"/>
  <c r="BP157" i="4"/>
  <c r="CA23" i="4"/>
  <c r="BX18" i="4"/>
  <c r="BM163" i="4"/>
  <c r="CE27" i="4"/>
  <c r="BP4" i="3"/>
  <c r="BH389" i="2"/>
  <c r="BP6" i="3" s="1"/>
  <c r="BX389" i="2"/>
  <c r="CC392" i="2"/>
  <c r="CB405" i="2"/>
  <c r="BH406" i="2"/>
  <c r="BP23" i="3" s="1"/>
  <c r="BW406" i="2"/>
  <c r="CA406" i="2"/>
  <c r="BW410" i="2"/>
  <c r="BH410" i="2"/>
  <c r="BP27" i="3" s="1"/>
  <c r="CC416" i="2"/>
  <c r="BW418" i="2"/>
  <c r="BH418" i="2"/>
  <c r="BP35" i="3" s="1"/>
  <c r="BH435" i="2"/>
  <c r="BP52" i="3" s="1"/>
  <c r="BZ435" i="2"/>
  <c r="BH20" i="4"/>
  <c r="BW20" i="4"/>
  <c r="BD28" i="4"/>
  <c r="BB157" i="4"/>
  <c r="BB28" i="4"/>
  <c r="BG156" i="4"/>
  <c r="BG28" i="4"/>
  <c r="BE28" i="4"/>
  <c r="BC28" i="4"/>
  <c r="BC156" i="4"/>
  <c r="AY156" i="4"/>
  <c r="AY28" i="4"/>
  <c r="CC388" i="2"/>
  <c r="BH23" i="4"/>
  <c r="AZ160" i="4"/>
  <c r="BH22" i="4"/>
  <c r="AY159" i="4"/>
  <c r="BH21" i="4"/>
  <c r="CB389" i="2"/>
  <c r="BY436" i="2"/>
  <c r="CD435" i="2"/>
  <c r="BZ431" i="2"/>
  <c r="CE430" i="2"/>
  <c r="BY428" i="2"/>
  <c r="CA426" i="2"/>
  <c r="BW426" i="2"/>
  <c r="CB425" i="2"/>
  <c r="BX425" i="2"/>
  <c r="CC424" i="2"/>
  <c r="BY424" i="2"/>
  <c r="CE414" i="2"/>
  <c r="CA414" i="2"/>
  <c r="BW414" i="2"/>
  <c r="CB413" i="2"/>
  <c r="BX413" i="2"/>
  <c r="CC412" i="2"/>
  <c r="BY412" i="2"/>
  <c r="CD411" i="2"/>
  <c r="BZ411" i="2"/>
  <c r="CE410" i="2"/>
  <c r="CA410" i="2"/>
  <c r="BY408" i="2"/>
  <c r="CD407" i="2"/>
  <c r="BZ407" i="2"/>
  <c r="CC400" i="2"/>
  <c r="CF23" i="2"/>
  <c r="BE12" i="3" s="1"/>
  <c r="CD391" i="2"/>
  <c r="AY164" i="4"/>
  <c r="CB25" i="4"/>
  <c r="BX25" i="4"/>
  <c r="CE21" i="4"/>
  <c r="CE434" i="2"/>
  <c r="CA434" i="2"/>
  <c r="BW434" i="2"/>
  <c r="CD427" i="2"/>
  <c r="BZ423" i="2"/>
  <c r="CE422" i="2"/>
  <c r="CA422" i="2"/>
  <c r="BW422" i="2"/>
  <c r="CB421" i="2"/>
  <c r="BX421" i="2"/>
  <c r="CC420" i="2"/>
  <c r="BY420" i="2"/>
  <c r="CD419" i="2"/>
  <c r="BZ419" i="2"/>
  <c r="CE418" i="2"/>
  <c r="CA418" i="2"/>
  <c r="CE406" i="2"/>
  <c r="CC404" i="2"/>
  <c r="BY404" i="2"/>
  <c r="CD403" i="2"/>
  <c r="BY400" i="2"/>
  <c r="BZ395" i="2"/>
  <c r="BZ391" i="2"/>
  <c r="CE390" i="2"/>
  <c r="CA390" i="2"/>
  <c r="BY388" i="2"/>
  <c r="CB387" i="2"/>
  <c r="BZ389" i="2"/>
  <c r="BY390" i="2"/>
  <c r="CC390" i="2"/>
  <c r="BX391" i="2"/>
  <c r="CB391" i="2"/>
  <c r="CA392" i="2"/>
  <c r="BZ393" i="2"/>
  <c r="CA396" i="2"/>
  <c r="BZ401" i="2"/>
  <c r="BY402" i="2"/>
  <c r="CB403" i="2"/>
  <c r="BW404" i="2"/>
  <c r="CA404" i="2"/>
  <c r="CE404" i="2"/>
  <c r="CD405" i="2"/>
  <c r="CC406" i="2"/>
  <c r="CD409" i="2"/>
  <c r="BY410" i="2"/>
  <c r="CB415" i="2"/>
  <c r="BW416" i="2"/>
  <c r="CA416" i="2"/>
  <c r="BZ417" i="2"/>
  <c r="CD417" i="2"/>
  <c r="CB423" i="2"/>
  <c r="BW424" i="2"/>
  <c r="CA424" i="2"/>
  <c r="CE424" i="2"/>
  <c r="BX427" i="2"/>
  <c r="BZ433" i="2"/>
  <c r="CB435" i="2"/>
  <c r="BD163" i="4"/>
  <c r="AZ163" i="4"/>
  <c r="CB433" i="2"/>
  <c r="BX433" i="2"/>
  <c r="CC432" i="2"/>
  <c r="BZ427" i="2"/>
  <c r="CE426" i="2"/>
  <c r="CB417" i="2"/>
  <c r="BX417" i="2"/>
  <c r="CE402" i="2"/>
  <c r="CA402" i="2"/>
  <c r="BW402" i="2"/>
  <c r="CD399" i="2"/>
  <c r="BZ399" i="2"/>
  <c r="CE398" i="2"/>
  <c r="CA398" i="2"/>
  <c r="BW398" i="2"/>
  <c r="CB397" i="2"/>
  <c r="BX397" i="2"/>
  <c r="CE394" i="2"/>
  <c r="CA394" i="2"/>
  <c r="BW394" i="2"/>
  <c r="BW23" i="4"/>
  <c r="BY394" i="2"/>
  <c r="BY406" i="2"/>
  <c r="CB407" i="2"/>
  <c r="CB431" i="2"/>
  <c r="BX395" i="2"/>
  <c r="AV387" i="2"/>
  <c r="BO4" i="3" s="1"/>
  <c r="AV21" i="4"/>
  <c r="AM28" i="4"/>
  <c r="AM439" i="2"/>
  <c r="AT28" i="4"/>
  <c r="AV67" i="2"/>
  <c r="CF16" i="2"/>
  <c r="BE5" i="3" s="1"/>
  <c r="AU157" i="4"/>
  <c r="AM155" i="4"/>
  <c r="AQ154" i="4"/>
  <c r="AM154" i="4"/>
  <c r="AR153" i="4"/>
  <c r="BX26" i="4"/>
  <c r="BW25" i="4"/>
  <c r="BX22" i="4"/>
  <c r="CB21" i="4"/>
  <c r="CA18" i="4"/>
  <c r="CE392" i="2"/>
  <c r="CA400" i="2"/>
  <c r="CA408" i="2"/>
  <c r="CE416" i="2"/>
  <c r="CE436" i="2"/>
  <c r="AV389" i="2"/>
  <c r="BO6" i="3" s="1"/>
  <c r="AV20" i="4"/>
  <c r="AV19" i="4"/>
  <c r="AP28" i="4"/>
  <c r="CF48" i="2"/>
  <c r="BE37" i="3" s="1"/>
  <c r="AN159" i="4"/>
  <c r="AN165" i="4"/>
  <c r="AV22" i="4"/>
  <c r="AR28" i="4"/>
  <c r="AS28" i="4"/>
  <c r="CF30" i="2"/>
  <c r="BE19" i="3" s="1"/>
  <c r="BX429" i="2"/>
  <c r="CF57" i="2"/>
  <c r="BE46" i="3" s="1"/>
  <c r="CB393" i="2"/>
  <c r="CF21" i="2"/>
  <c r="BE10" i="3" s="1"/>
  <c r="AJ27" i="4"/>
  <c r="AD28" i="4"/>
  <c r="AJ17" i="4"/>
  <c r="AG155" i="4"/>
  <c r="AI154" i="4"/>
  <c r="AI28" i="4"/>
  <c r="AG28" i="4"/>
  <c r="AA153" i="4"/>
  <c r="AA28" i="4"/>
  <c r="AC28" i="4"/>
  <c r="AJ15" i="4"/>
  <c r="CD67" i="2"/>
  <c r="CD387" i="2"/>
  <c r="BZ387" i="2"/>
  <c r="BZ67" i="2"/>
  <c r="CF35" i="2"/>
  <c r="BE24" i="3" s="1"/>
  <c r="BX405" i="2"/>
  <c r="CF33" i="2"/>
  <c r="BE22" i="3" s="1"/>
  <c r="CF29" i="2"/>
  <c r="BE18" i="3" s="1"/>
  <c r="BZ394" i="2"/>
  <c r="CF22" i="2"/>
  <c r="BE11" i="3" s="1"/>
  <c r="CA409" i="2"/>
  <c r="CF37" i="2"/>
  <c r="BE26" i="3" s="1"/>
  <c r="BW389" i="2"/>
  <c r="CF17" i="2"/>
  <c r="BE6" i="3" s="1"/>
  <c r="AE28" i="4"/>
  <c r="AA162" i="4"/>
  <c r="AJ24" i="4"/>
  <c r="AF161" i="4"/>
  <c r="AJ23" i="4"/>
  <c r="AF158" i="4"/>
  <c r="AF28" i="4"/>
  <c r="AB157" i="4"/>
  <c r="AB28" i="4"/>
  <c r="AJ18" i="4"/>
  <c r="AG156" i="4"/>
  <c r="CF24" i="2"/>
  <c r="BE13" i="3" s="1"/>
  <c r="BY413" i="2"/>
  <c r="CF41" i="2"/>
  <c r="BE30" i="3" s="1"/>
  <c r="BZ412" i="2"/>
  <c r="CF40" i="2"/>
  <c r="BE29" i="3" s="1"/>
  <c r="BW411" i="2"/>
  <c r="CF39" i="2"/>
  <c r="BE28" i="3" s="1"/>
  <c r="CB410" i="2"/>
  <c r="CF38" i="2"/>
  <c r="BE27" i="3" s="1"/>
  <c r="BZ403" i="2"/>
  <c r="CF31" i="2"/>
  <c r="BE20" i="3" s="1"/>
  <c r="BW399" i="2"/>
  <c r="CF27" i="2"/>
  <c r="BE16" i="3" s="1"/>
  <c r="BX398" i="2"/>
  <c r="CF26" i="2"/>
  <c r="BE15" i="3" s="1"/>
  <c r="CF20" i="2"/>
  <c r="BE9" i="3" s="1"/>
  <c r="BW390" i="2"/>
  <c r="CF18" i="2"/>
  <c r="BE7" i="3" s="1"/>
  <c r="BW392" i="2"/>
  <c r="CD393" i="2"/>
  <c r="CB395" i="2"/>
  <c r="BZ405" i="2"/>
  <c r="BX407" i="2"/>
  <c r="CE408" i="2"/>
  <c r="CC426" i="2"/>
  <c r="BY430" i="2"/>
  <c r="CA432" i="2"/>
  <c r="BY434" i="2"/>
  <c r="CC434" i="2"/>
  <c r="AA439" i="2"/>
  <c r="AJ388" i="2"/>
  <c r="BX435" i="2"/>
  <c r="AJ435" i="2"/>
  <c r="BN52" i="3" s="1"/>
  <c r="BW436" i="2"/>
  <c r="AJ436" i="2"/>
  <c r="BN53" i="3" s="1"/>
  <c r="CA436" i="2"/>
  <c r="CF60" i="2"/>
  <c r="BE49" i="3" s="1"/>
  <c r="BW391" i="2"/>
  <c r="CF19" i="2"/>
  <c r="BE8" i="3" s="1"/>
  <c r="CA25" i="4"/>
  <c r="AH159" i="4"/>
  <c r="AH28" i="4"/>
  <c r="AJ21" i="4"/>
  <c r="AB158" i="4"/>
  <c r="AJ20" i="4"/>
  <c r="AJ16" i="4"/>
  <c r="CC408" i="2"/>
  <c r="CF36" i="2"/>
  <c r="BE25" i="3" s="1"/>
  <c r="BX406" i="2"/>
  <c r="CF34" i="2"/>
  <c r="BE23" i="3" s="1"/>
  <c r="BX404" i="2"/>
  <c r="CF32" i="2"/>
  <c r="BE21" i="3" s="1"/>
  <c r="CF28" i="2"/>
  <c r="BE17" i="3" s="1"/>
  <c r="CC438" i="2"/>
  <c r="BY438" i="2"/>
  <c r="CD437" i="2"/>
  <c r="BZ437" i="2"/>
  <c r="AD158" i="4"/>
  <c r="BW24" i="4"/>
  <c r="CF64" i="2"/>
  <c r="BE53" i="3" s="1"/>
  <c r="AF165" i="4"/>
  <c r="AD157" i="4"/>
  <c r="CA26" i="4"/>
  <c r="CE20" i="4"/>
  <c r="CB19" i="4"/>
  <c r="BW17" i="4"/>
  <c r="BX16" i="4"/>
  <c r="BW16" i="4"/>
  <c r="CC430" i="2"/>
  <c r="AE162" i="4"/>
  <c r="AD160" i="4"/>
  <c r="BX27" i="4"/>
  <c r="CB23" i="4"/>
  <c r="BX20" i="4"/>
  <c r="BW400" i="2"/>
  <c r="CD401" i="2"/>
  <c r="BW432" i="2"/>
  <c r="CE432" i="2"/>
  <c r="CD433" i="2"/>
  <c r="CE25" i="4"/>
  <c r="W163" i="4"/>
  <c r="BW21" i="4"/>
  <c r="O159" i="4"/>
  <c r="CA15" i="4"/>
  <c r="S153" i="4"/>
  <c r="CF46" i="2"/>
  <c r="BE35" i="3" s="1"/>
  <c r="CF45" i="2"/>
  <c r="BE34" i="3" s="1"/>
  <c r="BX387" i="2"/>
  <c r="BW428" i="2"/>
  <c r="CF54" i="2"/>
  <c r="BE43" i="3" s="1"/>
  <c r="BX423" i="2"/>
  <c r="CC422" i="2"/>
  <c r="BY422" i="2"/>
  <c r="CD421" i="2"/>
  <c r="BZ421" i="2"/>
  <c r="CE420" i="2"/>
  <c r="CA420" i="2"/>
  <c r="BW420" i="2"/>
  <c r="CB419" i="2"/>
  <c r="BX419" i="2"/>
  <c r="CC418" i="2"/>
  <c r="BY418" i="2"/>
  <c r="U163" i="4"/>
  <c r="BX19" i="4"/>
  <c r="P157" i="4"/>
  <c r="CE400" i="2"/>
  <c r="X405" i="2"/>
  <c r="BM22" i="3" s="1"/>
  <c r="X387" i="2"/>
  <c r="BM4" i="3" s="1"/>
  <c r="X409" i="2"/>
  <c r="X393" i="2"/>
  <c r="BM10" i="3" s="1"/>
  <c r="X401" i="2"/>
  <c r="BM18" i="3" s="1"/>
  <c r="X432" i="2"/>
  <c r="BM49" i="3" s="1"/>
  <c r="X424" i="2"/>
  <c r="BM41" i="3" s="1"/>
  <c r="X410" i="2"/>
  <c r="BM27" i="3" s="1"/>
  <c r="X406" i="2"/>
  <c r="BM23" i="3" s="1"/>
  <c r="X402" i="2"/>
  <c r="BM19" i="3" s="1"/>
  <c r="X396" i="2"/>
  <c r="BM13" i="3" s="1"/>
  <c r="X392" i="2"/>
  <c r="BM9" i="3" s="1"/>
  <c r="X388" i="2"/>
  <c r="BM5" i="3" s="1"/>
  <c r="X433" i="2"/>
  <c r="BM50" i="3" s="1"/>
  <c r="W28" i="4"/>
  <c r="W439" i="2"/>
  <c r="X18" i="4"/>
  <c r="R439" i="2"/>
  <c r="Q28" i="4"/>
  <c r="X434" i="2"/>
  <c r="BM51" i="3" s="1"/>
  <c r="CC67" i="2"/>
  <c r="CF52" i="2"/>
  <c r="BE41" i="3" s="1"/>
  <c r="CF42" i="2"/>
  <c r="BE31" i="3" s="1"/>
  <c r="CF43" i="2"/>
  <c r="BE32" i="3" s="1"/>
  <c r="CE428" i="2"/>
  <c r="CE19" i="4"/>
  <c r="W157" i="4"/>
  <c r="X391" i="2"/>
  <c r="BM8" i="3" s="1"/>
  <c r="X427" i="2"/>
  <c r="BM44" i="3" s="1"/>
  <c r="V439" i="2"/>
  <c r="X407" i="2"/>
  <c r="BM24" i="3" s="1"/>
  <c r="X389" i="2"/>
  <c r="BM6" i="3" s="1"/>
  <c r="S28" i="4"/>
  <c r="X17" i="4"/>
  <c r="S439" i="2"/>
  <c r="U439" i="2"/>
  <c r="CF44" i="2"/>
  <c r="BE33" i="3" s="1"/>
  <c r="CF56" i="2"/>
  <c r="BE45" i="3" s="1"/>
  <c r="CF25" i="2"/>
  <c r="BE14" i="3" s="1"/>
  <c r="CF61" i="2"/>
  <c r="BE50" i="3" s="1"/>
  <c r="CD429" i="2"/>
  <c r="BX415" i="2"/>
  <c r="CC414" i="2"/>
  <c r="BY414" i="2"/>
  <c r="CD413" i="2"/>
  <c r="BZ413" i="2"/>
  <c r="CE412" i="2"/>
  <c r="CA412" i="2"/>
  <c r="BW412" i="2"/>
  <c r="CB411" i="2"/>
  <c r="BX411" i="2"/>
  <c r="CC410" i="2"/>
  <c r="CA27" i="4"/>
  <c r="S165" i="4"/>
  <c r="CB24" i="4"/>
  <c r="T162" i="4"/>
  <c r="CB22" i="4"/>
  <c r="CB17" i="4"/>
  <c r="BY426" i="2"/>
  <c r="CD425" i="2"/>
  <c r="BZ425" i="2"/>
  <c r="BX399" i="2"/>
  <c r="CC398" i="2"/>
  <c r="BY398" i="2"/>
  <c r="CD397" i="2"/>
  <c r="BZ397" i="2"/>
  <c r="V164" i="4"/>
  <c r="Q163" i="4"/>
  <c r="U162" i="4"/>
  <c r="BX24" i="4"/>
  <c r="BX23" i="4"/>
  <c r="BX17" i="4"/>
  <c r="BZ429" i="2"/>
  <c r="CA428" i="2"/>
  <c r="CB427" i="2"/>
  <c r="BX403" i="2"/>
  <c r="CC402" i="2"/>
  <c r="CB27" i="4"/>
  <c r="CB26" i="4"/>
  <c r="D179" i="8"/>
  <c r="N169" i="8"/>
  <c r="N409" i="8"/>
  <c r="J33" i="8"/>
  <c r="J43" i="8" s="1"/>
  <c r="J53" i="8" s="1"/>
  <c r="D378" i="8"/>
  <c r="N368" i="8"/>
  <c r="I93" i="8"/>
  <c r="S83" i="8"/>
  <c r="I453" i="8"/>
  <c r="S443" i="8"/>
  <c r="N108" i="8"/>
  <c r="S243" i="8"/>
  <c r="N348" i="8"/>
  <c r="N388" i="8"/>
  <c r="N88" i="8"/>
  <c r="N288" i="8"/>
  <c r="D238" i="8"/>
  <c r="D248" i="8" s="1"/>
  <c r="N68" i="8"/>
  <c r="S343" i="8"/>
  <c r="N188" i="8"/>
  <c r="D438" i="8"/>
  <c r="D448" i="8" s="1"/>
  <c r="D458" i="8" s="1"/>
  <c r="G253" i="8"/>
  <c r="Q243" i="8"/>
  <c r="G293" i="8"/>
  <c r="Q283" i="8"/>
  <c r="Q83" i="8"/>
  <c r="Q263" i="8"/>
  <c r="Q503" i="8"/>
  <c r="G313" i="8"/>
  <c r="G323" i="8" s="1"/>
  <c r="G333" i="8" s="1"/>
  <c r="Q203" i="8"/>
  <c r="Q223" i="8"/>
  <c r="G353" i="8"/>
  <c r="G363" i="8" s="1"/>
  <c r="G373" i="8" s="1"/>
  <c r="G393" i="8"/>
  <c r="G403" i="8" s="1"/>
  <c r="G473" i="8"/>
  <c r="G483" i="8" s="1"/>
  <c r="G493" i="8" s="1"/>
  <c r="N126" i="8"/>
  <c r="Q183" i="8"/>
  <c r="G453" i="8"/>
  <c r="F33" i="8"/>
  <c r="F43" i="8" s="1"/>
  <c r="F53" i="8" s="1"/>
  <c r="D134" i="8"/>
  <c r="N124" i="8"/>
  <c r="D214" i="8"/>
  <c r="N204" i="8"/>
  <c r="D294" i="8"/>
  <c r="N284" i="8"/>
  <c r="D414" i="8"/>
  <c r="N404" i="8"/>
  <c r="N144" i="8"/>
  <c r="N384" i="8"/>
  <c r="N424" i="8"/>
  <c r="N464" i="8"/>
  <c r="O103" i="8"/>
  <c r="N184" i="8"/>
  <c r="E213" i="8"/>
  <c r="D314" i="8"/>
  <c r="D324" i="8" s="1"/>
  <c r="N504" i="8"/>
  <c r="O323" i="8"/>
  <c r="O63" i="8"/>
  <c r="O143" i="8"/>
  <c r="E473" i="8"/>
  <c r="E483" i="8" s="1"/>
  <c r="BM11" i="2"/>
  <c r="C197" i="2"/>
  <c r="J57" i="7"/>
  <c r="AC34" i="4"/>
  <c r="J54" i="7"/>
  <c r="O57" i="4"/>
  <c r="AA57" i="4"/>
  <c r="J50" i="7"/>
  <c r="Q57" i="4"/>
  <c r="Q126" i="4"/>
  <c r="Q103" i="4"/>
  <c r="AW8" i="3"/>
  <c r="AW29" i="3" s="1"/>
  <c r="AY11" i="2"/>
  <c r="AY11" i="4" s="1"/>
  <c r="AM11" i="2"/>
  <c r="AM11" i="4" s="1"/>
  <c r="BK11" i="2"/>
  <c r="BK11" i="4" s="1"/>
  <c r="O11" i="2"/>
  <c r="O11" i="4" s="1"/>
  <c r="AA11" i="2"/>
  <c r="AA11" i="4" s="1"/>
  <c r="E57" i="4"/>
  <c r="E126" i="4"/>
  <c r="AW9" i="3"/>
  <c r="AV18" i="3" s="1"/>
  <c r="J43" i="7"/>
  <c r="BH67" i="2"/>
  <c r="AJ67" i="2"/>
  <c r="AJ129" i="2"/>
  <c r="BH129" i="2"/>
  <c r="AV191" i="2"/>
  <c r="AJ253" i="2"/>
  <c r="X315" i="2"/>
  <c r="N16" i="4"/>
  <c r="Z16" i="4" s="1"/>
  <c r="AL16" i="4" s="1"/>
  <c r="AX16" i="4" s="1"/>
  <c r="BJ16" i="4" s="1"/>
  <c r="BV16" i="4" s="1"/>
  <c r="AD14" i="2"/>
  <c r="R76" i="2"/>
  <c r="R138" i="2" s="1"/>
  <c r="R200" i="2" s="1"/>
  <c r="R262" i="2" s="1"/>
  <c r="R324" i="2" s="1"/>
  <c r="R386" i="2" s="1"/>
  <c r="H14" i="4"/>
  <c r="AA14" i="2"/>
  <c r="AM14" i="2" s="1"/>
  <c r="O76" i="2"/>
  <c r="O138" i="2" s="1"/>
  <c r="O200" i="2" s="1"/>
  <c r="O262" i="2" s="1"/>
  <c r="O324" i="2" s="1"/>
  <c r="O386" i="2" s="1"/>
  <c r="J76" i="2"/>
  <c r="J138" i="2" s="1"/>
  <c r="J200" i="2" s="1"/>
  <c r="J262" i="2" s="1"/>
  <c r="J324" i="2" s="1"/>
  <c r="J386" i="2" s="1"/>
  <c r="J14" i="4"/>
  <c r="F76" i="2"/>
  <c r="F138" i="2" s="1"/>
  <c r="F200" i="2" s="1"/>
  <c r="F262" i="2" s="1"/>
  <c r="F324" i="2" s="1"/>
  <c r="F386" i="2" s="1"/>
  <c r="F14" i="4"/>
  <c r="W14" i="2"/>
  <c r="AI14" i="2" s="1"/>
  <c r="K76" i="2"/>
  <c r="K138" i="2" s="1"/>
  <c r="K200" i="2" s="1"/>
  <c r="K262" i="2" s="1"/>
  <c r="K324" i="2" s="1"/>
  <c r="K386" i="2" s="1"/>
  <c r="BT129" i="2"/>
  <c r="BY387" i="2"/>
  <c r="BY67" i="2"/>
  <c r="CF15" i="2"/>
  <c r="CA387" i="2"/>
  <c r="CA67" i="2"/>
  <c r="BW435" i="2"/>
  <c r="CF63" i="2"/>
  <c r="BE52" i="3" s="1"/>
  <c r="BW67" i="2"/>
  <c r="BX431" i="2"/>
  <c r="CF59" i="2"/>
  <c r="BE48" i="3" s="1"/>
  <c r="BW438" i="2"/>
  <c r="CF66" i="2"/>
  <c r="BE55" i="3" s="1"/>
  <c r="BX437" i="2"/>
  <c r="CF65" i="2"/>
  <c r="BE54" i="3" s="1"/>
  <c r="CA430" i="2"/>
  <c r="CF58" i="2"/>
  <c r="BE47" i="3" s="1"/>
  <c r="CE387" i="2"/>
  <c r="CE67" i="2"/>
  <c r="CB434" i="2"/>
  <c r="CF62" i="2"/>
  <c r="BE51" i="3" s="1"/>
  <c r="CB67" i="2"/>
  <c r="CF55" i="2"/>
  <c r="BE44" i="3" s="1"/>
  <c r="CF50" i="2"/>
  <c r="BE39" i="3" s="1"/>
  <c r="CF51" i="2"/>
  <c r="BE40" i="3" s="1"/>
  <c r="BX67" i="2"/>
  <c r="CF53" i="2"/>
  <c r="BE42" i="3" s="1"/>
  <c r="CF49" i="2"/>
  <c r="BE38" i="3" s="1"/>
  <c r="CF47" i="2"/>
  <c r="BE36" i="3" s="1"/>
  <c r="H293" i="8"/>
  <c r="R283" i="8"/>
  <c r="AO29" i="8"/>
  <c r="AO39" i="8" s="1"/>
  <c r="AO49" i="8" s="1"/>
  <c r="AO59" i="8" s="1"/>
  <c r="AO69" i="8" s="1"/>
  <c r="AO79" i="8" s="1"/>
  <c r="AO89" i="8" s="1"/>
  <c r="AO99" i="8" s="1"/>
  <c r="AO109" i="8" s="1"/>
  <c r="AO119" i="8" s="1"/>
  <c r="AO129" i="8" s="1"/>
  <c r="AO139" i="8" s="1"/>
  <c r="AO149" i="8" s="1"/>
  <c r="AO159" i="8" s="1"/>
  <c r="AO169" i="8" s="1"/>
  <c r="AO179" i="8" s="1"/>
  <c r="AO189" i="8" s="1"/>
  <c r="AO199" i="8" s="1"/>
  <c r="AO209" i="8" s="1"/>
  <c r="AO219" i="8" s="1"/>
  <c r="AO229" i="8" s="1"/>
  <c r="AO239" i="8" s="1"/>
  <c r="AO249" i="8" s="1"/>
  <c r="AO259" i="8" s="1"/>
  <c r="AO269" i="8" s="1"/>
  <c r="AO279" i="8" s="1"/>
  <c r="AO289" i="8" s="1"/>
  <c r="AO299" i="8" s="1"/>
  <c r="AO309" i="8" s="1"/>
  <c r="AO319" i="8" s="1"/>
  <c r="AO329" i="8" s="1"/>
  <c r="AO339" i="8" s="1"/>
  <c r="AO349" i="8" s="1"/>
  <c r="AO359" i="8" s="1"/>
  <c r="AO369" i="8" s="1"/>
  <c r="AO379" i="8" s="1"/>
  <c r="AO389" i="8" s="1"/>
  <c r="AO399" i="8" s="1"/>
  <c r="AO409" i="8" s="1"/>
  <c r="AO419" i="8" s="1"/>
  <c r="AO429" i="8" s="1"/>
  <c r="AO439" i="8" s="1"/>
  <c r="AO449" i="8" s="1"/>
  <c r="AO459" i="8" s="1"/>
  <c r="AO469" i="8" s="1"/>
  <c r="AO479" i="8" s="1"/>
  <c r="AO489" i="8" s="1"/>
  <c r="AO499" i="8" s="1"/>
  <c r="AO509" i="8" s="1"/>
  <c r="AO519" i="8" s="1"/>
  <c r="AO529" i="8" s="1"/>
  <c r="AO539" i="8" s="1"/>
  <c r="AO38" i="8"/>
  <c r="AO48" i="8" s="1"/>
  <c r="AO58" i="8" s="1"/>
  <c r="AO68" i="8" s="1"/>
  <c r="AO78" i="8" s="1"/>
  <c r="AO88" i="8" s="1"/>
  <c r="AO98" i="8" s="1"/>
  <c r="AO108" i="8" s="1"/>
  <c r="AO118" i="8" s="1"/>
  <c r="AO128" i="8" s="1"/>
  <c r="AO138" i="8" s="1"/>
  <c r="AO148" i="8" s="1"/>
  <c r="AO158" i="8" s="1"/>
  <c r="AO168" i="8" s="1"/>
  <c r="AO178" i="8" s="1"/>
  <c r="AO188" i="8" s="1"/>
  <c r="AO198" i="8" s="1"/>
  <c r="AO208" i="8" s="1"/>
  <c r="AO218" i="8" s="1"/>
  <c r="AO228" i="8" s="1"/>
  <c r="AO238" i="8" s="1"/>
  <c r="AO248" i="8" s="1"/>
  <c r="AO258" i="8" s="1"/>
  <c r="AO268" i="8" s="1"/>
  <c r="AO278" i="8" s="1"/>
  <c r="AO288" i="8" s="1"/>
  <c r="AO298" i="8" s="1"/>
  <c r="AO308" i="8" s="1"/>
  <c r="AO318" i="8" s="1"/>
  <c r="AO328" i="8" s="1"/>
  <c r="AO338" i="8" s="1"/>
  <c r="AO348" i="8" s="1"/>
  <c r="AO358" i="8" s="1"/>
  <c r="AO368" i="8" s="1"/>
  <c r="AO378" i="8" s="1"/>
  <c r="AO388" i="8" s="1"/>
  <c r="AO398" i="8" s="1"/>
  <c r="AO408" i="8" s="1"/>
  <c r="AO418" i="8" s="1"/>
  <c r="AO428" i="8" s="1"/>
  <c r="AO438" i="8" s="1"/>
  <c r="AO448" i="8" s="1"/>
  <c r="AO458" i="8" s="1"/>
  <c r="AO468" i="8" s="1"/>
  <c r="AO478" i="8" s="1"/>
  <c r="AO488" i="8" s="1"/>
  <c r="AO498" i="8" s="1"/>
  <c r="AO508" i="8" s="1"/>
  <c r="AO518" i="8" s="1"/>
  <c r="AO528" i="8" s="1"/>
  <c r="AO538" i="8" s="1"/>
  <c r="D96" i="8"/>
  <c r="N86" i="8"/>
  <c r="E133" i="8"/>
  <c r="O123" i="8"/>
  <c r="J64" i="7"/>
  <c r="AO34" i="4"/>
  <c r="AO57" i="4"/>
  <c r="CA142" i="4"/>
  <c r="G165" i="4"/>
  <c r="R162" i="4"/>
  <c r="BZ139" i="4"/>
  <c r="R158" i="4"/>
  <c r="BZ135" i="4"/>
  <c r="R154" i="4"/>
  <c r="BZ131" i="4"/>
  <c r="BY38" i="4"/>
  <c r="Q153" i="4"/>
  <c r="BX15" i="4"/>
  <c r="AN153" i="4"/>
  <c r="N164" i="8"/>
  <c r="E173" i="8"/>
  <c r="O163" i="8"/>
  <c r="D255" i="8"/>
  <c r="N245" i="8"/>
  <c r="I293" i="8"/>
  <c r="S283" i="8"/>
  <c r="H333" i="8"/>
  <c r="R323" i="8"/>
  <c r="E273" i="8"/>
  <c r="E283" i="8" s="1"/>
  <c r="O263" i="8"/>
  <c r="D296" i="8"/>
  <c r="N286" i="8"/>
  <c r="E393" i="8"/>
  <c r="E403" i="8" s="1"/>
  <c r="E413" i="8" s="1"/>
  <c r="O383" i="8"/>
  <c r="J71" i="7"/>
  <c r="BA126" i="4"/>
  <c r="BA80" i="4"/>
  <c r="CB142" i="4"/>
  <c r="AS164" i="4"/>
  <c r="CC141" i="4"/>
  <c r="CA141" i="4"/>
  <c r="CE87" i="4"/>
  <c r="AU156" i="4"/>
  <c r="AO36" i="8"/>
  <c r="AO46" i="8" s="1"/>
  <c r="AO56" i="8" s="1"/>
  <c r="AO66" i="8" s="1"/>
  <c r="AO76" i="8" s="1"/>
  <c r="AO86" i="8" s="1"/>
  <c r="AO96" i="8" s="1"/>
  <c r="AO106" i="8" s="1"/>
  <c r="AO116" i="8" s="1"/>
  <c r="AO126" i="8" s="1"/>
  <c r="AO136" i="8" s="1"/>
  <c r="AO146" i="8" s="1"/>
  <c r="AO156" i="8" s="1"/>
  <c r="AO166" i="8" s="1"/>
  <c r="AO176" i="8" s="1"/>
  <c r="AO186" i="8" s="1"/>
  <c r="AO196" i="8" s="1"/>
  <c r="AO206" i="8" s="1"/>
  <c r="AO216" i="8" s="1"/>
  <c r="AO226" i="8" s="1"/>
  <c r="AO236" i="8" s="1"/>
  <c r="AO246" i="8" s="1"/>
  <c r="AO256" i="8" s="1"/>
  <c r="AO266" i="8" s="1"/>
  <c r="AO276" i="8" s="1"/>
  <c r="AO286" i="8" s="1"/>
  <c r="AO296" i="8" s="1"/>
  <c r="AO306" i="8" s="1"/>
  <c r="AO316" i="8" s="1"/>
  <c r="AO326" i="8" s="1"/>
  <c r="AO336" i="8" s="1"/>
  <c r="AO346" i="8" s="1"/>
  <c r="AO356" i="8" s="1"/>
  <c r="AO366" i="8" s="1"/>
  <c r="AO376" i="8" s="1"/>
  <c r="AO386" i="8" s="1"/>
  <c r="AO396" i="8" s="1"/>
  <c r="AO406" i="8" s="1"/>
  <c r="AO416" i="8" s="1"/>
  <c r="AO426" i="8" s="1"/>
  <c r="AO436" i="8" s="1"/>
  <c r="AO446" i="8" s="1"/>
  <c r="AO456" i="8" s="1"/>
  <c r="AO466" i="8" s="1"/>
  <c r="AO476" i="8" s="1"/>
  <c r="AO486" i="8" s="1"/>
  <c r="AO496" i="8" s="1"/>
  <c r="AO506" i="8" s="1"/>
  <c r="AO516" i="8" s="1"/>
  <c r="AO526" i="8" s="1"/>
  <c r="AO536" i="8" s="1"/>
  <c r="E373" i="8"/>
  <c r="O363" i="8"/>
  <c r="J61" i="7"/>
  <c r="CD141" i="4"/>
  <c r="BW141" i="4"/>
  <c r="C164" i="4"/>
  <c r="BZ137" i="4"/>
  <c r="R156" i="4"/>
  <c r="BZ133" i="4"/>
  <c r="CB93" i="4"/>
  <c r="H162" i="4"/>
  <c r="BW93" i="4"/>
  <c r="AM162" i="4"/>
  <c r="CA92" i="4"/>
  <c r="AQ161" i="4"/>
  <c r="D32" i="8"/>
  <c r="D42" i="8" s="1"/>
  <c r="N42" i="8" s="1"/>
  <c r="N22" i="8"/>
  <c r="N209" i="8"/>
  <c r="R83" i="8"/>
  <c r="D55" i="8"/>
  <c r="N45" i="8"/>
  <c r="D138" i="8"/>
  <c r="N128" i="8"/>
  <c r="H413" i="8"/>
  <c r="R403" i="8"/>
  <c r="G133" i="8"/>
  <c r="Q123" i="8"/>
  <c r="G153" i="8"/>
  <c r="G163" i="8" s="1"/>
  <c r="G173" i="8" s="1"/>
  <c r="Q143" i="8"/>
  <c r="D338" i="8"/>
  <c r="N328" i="8"/>
  <c r="J40" i="7"/>
  <c r="CE142" i="4"/>
  <c r="BX141" i="4"/>
  <c r="P164" i="4"/>
  <c r="CE119" i="4"/>
  <c r="K165" i="4"/>
  <c r="S164" i="4"/>
  <c r="AP164" i="4"/>
  <c r="AC164" i="4"/>
  <c r="CD140" i="4"/>
  <c r="CB140" i="4"/>
  <c r="H163" i="4"/>
  <c r="BY140" i="4"/>
  <c r="CB138" i="4"/>
  <c r="H161" i="4"/>
  <c r="BY138" i="4"/>
  <c r="CB136" i="4"/>
  <c r="H159" i="4"/>
  <c r="BY136" i="4"/>
  <c r="CB134" i="4"/>
  <c r="H157" i="4"/>
  <c r="BY134" i="4"/>
  <c r="CB132" i="4"/>
  <c r="H155" i="4"/>
  <c r="BY132" i="4"/>
  <c r="CB130" i="4"/>
  <c r="H153" i="4"/>
  <c r="BY130" i="4"/>
  <c r="BX94" i="4"/>
  <c r="D163" i="4"/>
  <c r="CB89" i="4"/>
  <c r="AQ155" i="4"/>
  <c r="H158" i="4"/>
  <c r="E155" i="4"/>
  <c r="BZ142" i="4"/>
  <c r="BX142" i="4"/>
  <c r="CA140" i="4"/>
  <c r="CA136" i="4"/>
  <c r="CB119" i="4"/>
  <c r="T165" i="4"/>
  <c r="AB165" i="4"/>
  <c r="CB117" i="4"/>
  <c r="T163" i="4"/>
  <c r="CB115" i="4"/>
  <c r="T161" i="4"/>
  <c r="CB113" i="4"/>
  <c r="T159" i="4"/>
  <c r="BX90" i="4"/>
  <c r="D159" i="4"/>
  <c r="CC48" i="4"/>
  <c r="G164" i="4"/>
  <c r="E153" i="4"/>
  <c r="CD142" i="4"/>
  <c r="BZ141" i="4"/>
  <c r="F164" i="4"/>
  <c r="CB139" i="4"/>
  <c r="BY139" i="4"/>
  <c r="CB137" i="4"/>
  <c r="BY137" i="4"/>
  <c r="CB135" i="4"/>
  <c r="BY135" i="4"/>
  <c r="CB133" i="4"/>
  <c r="BY133" i="4"/>
  <c r="CB131" i="4"/>
  <c r="BY131" i="4"/>
  <c r="BZ119" i="4"/>
  <c r="BX118" i="4"/>
  <c r="BX116" i="4"/>
  <c r="BX114" i="4"/>
  <c r="BX112" i="4"/>
  <c r="BZ111" i="4"/>
  <c r="BZ110" i="4"/>
  <c r="F156" i="4"/>
  <c r="BZ109" i="4"/>
  <c r="BZ108" i="4"/>
  <c r="F154" i="4"/>
  <c r="BZ107" i="4"/>
  <c r="BX84" i="4"/>
  <c r="D153" i="4"/>
  <c r="CE72" i="4"/>
  <c r="BZ71" i="4"/>
  <c r="BY69" i="4"/>
  <c r="BW68" i="4"/>
  <c r="BY62" i="4"/>
  <c r="BW119" i="4"/>
  <c r="CD118" i="4"/>
  <c r="CA118" i="4"/>
  <c r="CE117" i="4"/>
  <c r="BZ117" i="4"/>
  <c r="BW117" i="4"/>
  <c r="CD116" i="4"/>
  <c r="CA116" i="4"/>
  <c r="CE115" i="4"/>
  <c r="BZ115" i="4"/>
  <c r="BW115" i="4"/>
  <c r="CD114" i="4"/>
  <c r="CA114" i="4"/>
  <c r="CE113" i="4"/>
  <c r="BZ113" i="4"/>
  <c r="BW113" i="4"/>
  <c r="CD112" i="4"/>
  <c r="CA112" i="4"/>
  <c r="CE111" i="4"/>
  <c r="CE110" i="4"/>
  <c r="CE109" i="4"/>
  <c r="CE108" i="4"/>
  <c r="CE107" i="4"/>
  <c r="CB96" i="4"/>
  <c r="BY95" i="4"/>
  <c r="CC94" i="4"/>
  <c r="BX93" i="4"/>
  <c r="CB92" i="4"/>
  <c r="BY91" i="4"/>
  <c r="CC90" i="4"/>
  <c r="BX89" i="4"/>
  <c r="CB88" i="4"/>
  <c r="BY87" i="4"/>
  <c r="BW86" i="4"/>
  <c r="CA84" i="4"/>
  <c r="CC71" i="4"/>
  <c r="CD69" i="4"/>
  <c r="CC64" i="4"/>
  <c r="BY50" i="4"/>
  <c r="BY49" i="4"/>
  <c r="CC44" i="4"/>
  <c r="CE23" i="4"/>
  <c r="BZ17" i="4"/>
  <c r="CD16" i="4"/>
  <c r="BY15" i="4"/>
  <c r="V162" i="4"/>
  <c r="V160" i="4"/>
  <c r="V158" i="4"/>
  <c r="J164" i="4"/>
  <c r="J162" i="4"/>
  <c r="J160" i="4"/>
  <c r="J158" i="4"/>
  <c r="CC140" i="4"/>
  <c r="BX140" i="4"/>
  <c r="CC139" i="4"/>
  <c r="BX139" i="4"/>
  <c r="CC138" i="4"/>
  <c r="BX138" i="4"/>
  <c r="CC137" i="4"/>
  <c r="BX137" i="4"/>
  <c r="CC136" i="4"/>
  <c r="BX136" i="4"/>
  <c r="CC135" i="4"/>
  <c r="BX135" i="4"/>
  <c r="CC134" i="4"/>
  <c r="BX134" i="4"/>
  <c r="CC133" i="4"/>
  <c r="BX133" i="4"/>
  <c r="CC132" i="4"/>
  <c r="BX132" i="4"/>
  <c r="CC131" i="4"/>
  <c r="BX131" i="4"/>
  <c r="CC130" i="4"/>
  <c r="BX130" i="4"/>
  <c r="CA111" i="4"/>
  <c r="CA110" i="4"/>
  <c r="CA109" i="4"/>
  <c r="CA108" i="4"/>
  <c r="CA107" i="4"/>
  <c r="BX96" i="4"/>
  <c r="CB95" i="4"/>
  <c r="BY94" i="4"/>
  <c r="CC93" i="4"/>
  <c r="BX92" i="4"/>
  <c r="CB91" i="4"/>
  <c r="BY90" i="4"/>
  <c r="CC89" i="4"/>
  <c r="BX88" i="4"/>
  <c r="CB87" i="4"/>
  <c r="CB86" i="4"/>
  <c r="BY73" i="4"/>
  <c r="BW72" i="4"/>
  <c r="CA70" i="4"/>
  <c r="CE68" i="4"/>
  <c r="BZ67" i="4"/>
  <c r="CD66" i="4"/>
  <c r="BY65" i="4"/>
  <c r="BY46" i="4"/>
  <c r="BY45" i="4"/>
  <c r="CC40" i="4"/>
  <c r="CA24" i="4"/>
  <c r="BW19" i="4"/>
  <c r="BW18" i="4"/>
  <c r="CC17" i="4"/>
  <c r="CD119" i="4"/>
  <c r="CA119" i="4"/>
  <c r="CE118" i="4"/>
  <c r="BZ118" i="4"/>
  <c r="BW118" i="4"/>
  <c r="CD117" i="4"/>
  <c r="CA117" i="4"/>
  <c r="CE116" i="4"/>
  <c r="BZ116" i="4"/>
  <c r="BW116" i="4"/>
  <c r="CD115" i="4"/>
  <c r="CA115" i="4"/>
  <c r="CE114" i="4"/>
  <c r="BZ114" i="4"/>
  <c r="BW114" i="4"/>
  <c r="CD113" i="4"/>
  <c r="CA113" i="4"/>
  <c r="CE112" i="4"/>
  <c r="BZ112" i="4"/>
  <c r="BW112" i="4"/>
  <c r="CD111" i="4"/>
  <c r="BW111" i="4"/>
  <c r="CD110" i="4"/>
  <c r="BW110" i="4"/>
  <c r="CD109" i="4"/>
  <c r="BW109" i="4"/>
  <c r="CD108" i="4"/>
  <c r="BW108" i="4"/>
  <c r="CD107" i="4"/>
  <c r="BW107" i="4"/>
  <c r="CC96" i="4"/>
  <c r="BX95" i="4"/>
  <c r="CB94" i="4"/>
  <c r="BY93" i="4"/>
  <c r="CC92" i="4"/>
  <c r="BX91" i="4"/>
  <c r="CB90" i="4"/>
  <c r="BY89" i="4"/>
  <c r="CC88" i="4"/>
  <c r="CE86" i="4"/>
  <c r="CC85" i="4"/>
  <c r="CD73" i="4"/>
  <c r="CC67" i="4"/>
  <c r="BY42" i="4"/>
  <c r="BY41" i="4"/>
  <c r="CE26" i="4"/>
  <c r="BZ26" i="4"/>
  <c r="CA21" i="4"/>
  <c r="CD19" i="4"/>
  <c r="BW87" i="4"/>
  <c r="CA85" i="4"/>
  <c r="BX85" i="4"/>
  <c r="CC72" i="4"/>
  <c r="BZ72" i="4"/>
  <c r="CD70" i="4"/>
  <c r="BY70" i="4"/>
  <c r="CC68" i="4"/>
  <c r="BZ68" i="4"/>
  <c r="CD65" i="4"/>
  <c r="BW64" i="4"/>
  <c r="CC63" i="4"/>
  <c r="BZ63" i="4"/>
  <c r="CD62" i="4"/>
  <c r="BY61" i="4"/>
  <c r="BW49" i="4"/>
  <c r="CC47" i="4"/>
  <c r="BX47" i="4"/>
  <c r="BW45" i="4"/>
  <c r="CC43" i="4"/>
  <c r="BX43" i="4"/>
  <c r="BW41" i="4"/>
  <c r="CC39" i="4"/>
  <c r="BX39" i="4"/>
  <c r="BY27" i="4"/>
  <c r="CC26" i="4"/>
  <c r="BY24" i="4"/>
  <c r="CE22" i="4"/>
  <c r="BZ22" i="4"/>
  <c r="CA20" i="4"/>
  <c r="CD15" i="4"/>
  <c r="CA86" i="4"/>
  <c r="BX86" i="4"/>
  <c r="CE84" i="4"/>
  <c r="CB84" i="4"/>
  <c r="BW84" i="4"/>
  <c r="CC73" i="4"/>
  <c r="BZ73" i="4"/>
  <c r="CD71" i="4"/>
  <c r="BY71" i="4"/>
  <c r="CC69" i="4"/>
  <c r="BZ69" i="4"/>
  <c r="CD67" i="4"/>
  <c r="CA66" i="4"/>
  <c r="CD61" i="4"/>
  <c r="CB49" i="4"/>
  <c r="BW48" i="4"/>
  <c r="CA47" i="4"/>
  <c r="CB45" i="4"/>
  <c r="BW44" i="4"/>
  <c r="CA43" i="4"/>
  <c r="CB41" i="4"/>
  <c r="BW40" i="4"/>
  <c r="CA39" i="4"/>
  <c r="CD27" i="4"/>
  <c r="BW26" i="4"/>
  <c r="CC25" i="4"/>
  <c r="BZ25" i="4"/>
  <c r="CD24" i="4"/>
  <c r="BY23" i="4"/>
  <c r="CC22" i="4"/>
  <c r="BY20" i="4"/>
  <c r="CE18" i="4"/>
  <c r="BZ18" i="4"/>
  <c r="CA16" i="4"/>
  <c r="BX87" i="4"/>
  <c r="CE85" i="4"/>
  <c r="CB85" i="4"/>
  <c r="BW85" i="4"/>
  <c r="CD72" i="4"/>
  <c r="BY72" i="4"/>
  <c r="CC70" i="4"/>
  <c r="BZ70" i="4"/>
  <c r="CD68" i="4"/>
  <c r="BY68" i="4"/>
  <c r="BY66" i="4"/>
  <c r="CE64" i="4"/>
  <c r="BZ64" i="4"/>
  <c r="CA62" i="4"/>
  <c r="CA50" i="4"/>
  <c r="BX50" i="4"/>
  <c r="CE49" i="4"/>
  <c r="CE48" i="4"/>
  <c r="CB48" i="4"/>
  <c r="CA46" i="4"/>
  <c r="BX46" i="4"/>
  <c r="CE45" i="4"/>
  <c r="CE44" i="4"/>
  <c r="CB44" i="4"/>
  <c r="CA42" i="4"/>
  <c r="BX42" i="4"/>
  <c r="CE41" i="4"/>
  <c r="CE40" i="4"/>
  <c r="CB40" i="4"/>
  <c r="CA38" i="4"/>
  <c r="BX38" i="4"/>
  <c r="CD23" i="4"/>
  <c r="BW22" i="4"/>
  <c r="CC21" i="4"/>
  <c r="BZ21" i="4"/>
  <c r="CD20" i="4"/>
  <c r="BY19" i="4"/>
  <c r="CC18" i="4"/>
  <c r="BY16" i="4"/>
  <c r="BY67" i="4"/>
  <c r="CC65" i="4"/>
  <c r="BZ65" i="4"/>
  <c r="CD63" i="4"/>
  <c r="BY63" i="4"/>
  <c r="CC61" i="4"/>
  <c r="BZ61" i="4"/>
  <c r="CE50" i="4"/>
  <c r="CB50" i="4"/>
  <c r="BW50" i="4"/>
  <c r="CA48" i="4"/>
  <c r="BX48" i="4"/>
  <c r="CE46" i="4"/>
  <c r="CB46" i="4"/>
  <c r="BW46" i="4"/>
  <c r="CA44" i="4"/>
  <c r="BX44" i="4"/>
  <c r="CE42" i="4"/>
  <c r="CB42" i="4"/>
  <c r="BW42" i="4"/>
  <c r="CA40" i="4"/>
  <c r="BX40" i="4"/>
  <c r="CE38" i="4"/>
  <c r="CB38" i="4"/>
  <c r="BW38" i="4"/>
  <c r="CC27" i="4"/>
  <c r="BZ27" i="4"/>
  <c r="CD25" i="4"/>
  <c r="BY25" i="4"/>
  <c r="CC23" i="4"/>
  <c r="BZ23" i="4"/>
  <c r="CD21" i="4"/>
  <c r="BY21" i="4"/>
  <c r="CC19" i="4"/>
  <c r="BZ19" i="4"/>
  <c r="CD17" i="4"/>
  <c r="BY17" i="4"/>
  <c r="CC15" i="4"/>
  <c r="BZ15" i="4"/>
  <c r="CC66" i="4"/>
  <c r="BZ66" i="4"/>
  <c r="CD64" i="4"/>
  <c r="BY64" i="4"/>
  <c r="CC62" i="4"/>
  <c r="BZ62" i="4"/>
  <c r="CA49" i="4"/>
  <c r="BX49" i="4"/>
  <c r="CE47" i="4"/>
  <c r="CB47" i="4"/>
  <c r="BW47" i="4"/>
  <c r="CA45" i="4"/>
  <c r="BX45" i="4"/>
  <c r="CE43" i="4"/>
  <c r="CB43" i="4"/>
  <c r="BW43" i="4"/>
  <c r="CA41" i="4"/>
  <c r="BX41" i="4"/>
  <c r="CE39" i="4"/>
  <c r="CB39" i="4"/>
  <c r="BW39" i="4"/>
  <c r="CD26" i="4"/>
  <c r="BY26" i="4"/>
  <c r="CC24" i="4"/>
  <c r="BZ24" i="4"/>
  <c r="CD22" i="4"/>
  <c r="BY22" i="4"/>
  <c r="CC20" i="4"/>
  <c r="BZ20" i="4"/>
  <c r="CD18" i="4"/>
  <c r="BY18" i="4"/>
  <c r="CC16" i="4"/>
  <c r="BZ16" i="4"/>
  <c r="N16" i="2"/>
  <c r="B78" i="2"/>
  <c r="B140" i="2" s="1"/>
  <c r="B202" i="2" s="1"/>
  <c r="B264" i="2" s="1"/>
  <c r="B326" i="2" s="1"/>
  <c r="B388" i="2" s="1"/>
  <c r="B17" i="2"/>
  <c r="B18" i="2" s="1"/>
  <c r="B80" i="2" s="1"/>
  <c r="B142" i="2" s="1"/>
  <c r="B204" i="2" s="1"/>
  <c r="B266" i="2" s="1"/>
  <c r="B328" i="2" s="1"/>
  <c r="B390" i="2" s="1"/>
  <c r="U14" i="2"/>
  <c r="S483" i="8"/>
  <c r="T103" i="8"/>
  <c r="O23" i="8"/>
  <c r="O11" i="8" s="1"/>
  <c r="H53" i="8"/>
  <c r="R43" i="8"/>
  <c r="D295" i="8"/>
  <c r="N285" i="8"/>
  <c r="D418" i="8"/>
  <c r="N408" i="8"/>
  <c r="AW5" i="3"/>
  <c r="AW4" i="3"/>
  <c r="AW7" i="3"/>
  <c r="AW10" i="3"/>
  <c r="AW11" i="3"/>
  <c r="C259" i="2"/>
  <c r="F4" i="8"/>
  <c r="F4" i="4"/>
  <c r="N165" i="8"/>
  <c r="N449" i="8"/>
  <c r="D178" i="8"/>
  <c r="N168" i="8"/>
  <c r="I213" i="8"/>
  <c r="S203" i="8"/>
  <c r="D216" i="8"/>
  <c r="N206" i="8"/>
  <c r="E253" i="8"/>
  <c r="D254" i="8"/>
  <c r="N244" i="8"/>
  <c r="I333" i="8"/>
  <c r="S323" i="8"/>
  <c r="AW6" i="3"/>
  <c r="B77" i="2"/>
  <c r="B139" i="2" s="1"/>
  <c r="B201" i="2" s="1"/>
  <c r="B263" i="2" s="1"/>
  <c r="B325" i="2" s="1"/>
  <c r="B387" i="2" s="1"/>
  <c r="BV4" i="3" s="1"/>
  <c r="N15" i="2"/>
  <c r="D59" i="8"/>
  <c r="N49" i="8"/>
  <c r="D94" i="8"/>
  <c r="N84" i="8"/>
  <c r="D259" i="8"/>
  <c r="N249" i="8"/>
  <c r="D374" i="8"/>
  <c r="N364" i="8"/>
  <c r="B62" i="4"/>
  <c r="N62" i="4" s="1"/>
  <c r="Z62" i="4" s="1"/>
  <c r="AL62" i="4" s="1"/>
  <c r="AX62" i="4" s="1"/>
  <c r="BJ62" i="4" s="1"/>
  <c r="BV62" i="4" s="1"/>
  <c r="N39" i="4"/>
  <c r="Z39" i="4" s="1"/>
  <c r="AL39" i="4" s="1"/>
  <c r="AX39" i="4" s="1"/>
  <c r="BJ39" i="4" s="1"/>
  <c r="BV39" i="4" s="1"/>
  <c r="I14" i="4"/>
  <c r="I37" i="4" s="1"/>
  <c r="I60" i="4" s="1"/>
  <c r="I83" i="4" s="1"/>
  <c r="I106" i="4" s="1"/>
  <c r="I129" i="4" s="1"/>
  <c r="I152" i="4" s="1"/>
  <c r="E93" i="8"/>
  <c r="O83" i="8"/>
  <c r="D139" i="8"/>
  <c r="N129" i="8"/>
  <c r="D299" i="8"/>
  <c r="N289" i="8"/>
  <c r="D454" i="8"/>
  <c r="N444" i="8"/>
  <c r="N488" i="8"/>
  <c r="S23" i="8"/>
  <c r="S11" i="8" s="1"/>
  <c r="I33" i="8"/>
  <c r="I43" i="8" s="1"/>
  <c r="S43" i="8" s="1"/>
  <c r="F73" i="8"/>
  <c r="F83" i="8" s="1"/>
  <c r="F93" i="8" s="1"/>
  <c r="P63" i="8"/>
  <c r="F193" i="8"/>
  <c r="F203" i="8" s="1"/>
  <c r="F213" i="8" s="1"/>
  <c r="P183" i="8"/>
  <c r="P223" i="8"/>
  <c r="F233" i="8"/>
  <c r="F243" i="8" s="1"/>
  <c r="F253" i="8" s="1"/>
  <c r="J273" i="8"/>
  <c r="J283" i="8" s="1"/>
  <c r="T283" i="8" s="1"/>
  <c r="T263" i="8"/>
  <c r="D277" i="8"/>
  <c r="D287" i="8" s="1"/>
  <c r="N267" i="8"/>
  <c r="J313" i="8"/>
  <c r="J323" i="8" s="1"/>
  <c r="T303" i="8"/>
  <c r="J353" i="8"/>
  <c r="J363" i="8" s="1"/>
  <c r="J373" i="8" s="1"/>
  <c r="T343" i="8"/>
  <c r="D357" i="8"/>
  <c r="D367" i="8" s="1"/>
  <c r="D377" i="8" s="1"/>
  <c r="N347" i="8"/>
  <c r="F393" i="8"/>
  <c r="F403" i="8" s="1"/>
  <c r="F413" i="8" s="1"/>
  <c r="P383" i="8"/>
  <c r="D417" i="8"/>
  <c r="N407" i="8"/>
  <c r="J433" i="8"/>
  <c r="J443" i="8" s="1"/>
  <c r="T423" i="8"/>
  <c r="D497" i="8"/>
  <c r="N487" i="8"/>
  <c r="F513" i="8"/>
  <c r="F523" i="8" s="1"/>
  <c r="F533" i="8" s="1"/>
  <c r="P503" i="8"/>
  <c r="C76" i="2"/>
  <c r="C138" i="2" s="1"/>
  <c r="C200" i="2" s="1"/>
  <c r="C262" i="2" s="1"/>
  <c r="C324" i="2" s="1"/>
  <c r="C386" i="2" s="1"/>
  <c r="N18" i="4"/>
  <c r="Z18" i="4" s="1"/>
  <c r="AL18" i="4" s="1"/>
  <c r="AX18" i="4" s="1"/>
  <c r="BJ18" i="4" s="1"/>
  <c r="BV18" i="4" s="1"/>
  <c r="B41" i="4"/>
  <c r="B19" i="4"/>
  <c r="B84" i="4"/>
  <c r="N61" i="4"/>
  <c r="Z61" i="4" s="1"/>
  <c r="AL61" i="4" s="1"/>
  <c r="AX61" i="4" s="1"/>
  <c r="BJ61" i="4" s="1"/>
  <c r="BV61" i="4" s="1"/>
  <c r="AE14" i="2"/>
  <c r="N17" i="4"/>
  <c r="Z17" i="4" s="1"/>
  <c r="AL17" i="4" s="1"/>
  <c r="AX17" i="4" s="1"/>
  <c r="BJ17" i="4" s="1"/>
  <c r="BV17" i="4" s="1"/>
  <c r="B40" i="4"/>
  <c r="O14" i="4"/>
  <c r="C37" i="4"/>
  <c r="C60" i="4" s="1"/>
  <c r="C83" i="4" s="1"/>
  <c r="C106" i="4" s="1"/>
  <c r="C129" i="4" s="1"/>
  <c r="C152" i="4" s="1"/>
  <c r="AH14" i="2"/>
  <c r="V76" i="2"/>
  <c r="V138" i="2" s="1"/>
  <c r="V200" i="2" s="1"/>
  <c r="V262" i="2" s="1"/>
  <c r="V324" i="2" s="1"/>
  <c r="V386" i="2" s="1"/>
  <c r="Q76" i="2"/>
  <c r="Q138" i="2" s="1"/>
  <c r="Q200" i="2" s="1"/>
  <c r="Q262" i="2" s="1"/>
  <c r="Q324" i="2" s="1"/>
  <c r="Q386" i="2" s="1"/>
  <c r="AC14" i="2"/>
  <c r="AB14" i="2"/>
  <c r="K14" i="4"/>
  <c r="G14" i="4"/>
  <c r="D57" i="8"/>
  <c r="N47" i="8"/>
  <c r="F133" i="8"/>
  <c r="P123" i="8"/>
  <c r="J133" i="8"/>
  <c r="T123" i="8"/>
  <c r="F173" i="8"/>
  <c r="P163" i="8"/>
  <c r="F333" i="8"/>
  <c r="P323" i="8"/>
  <c r="D337" i="8"/>
  <c r="N327" i="8"/>
  <c r="F373" i="8"/>
  <c r="P363" i="8"/>
  <c r="F453" i="8"/>
  <c r="P443" i="8"/>
  <c r="F493" i="8"/>
  <c r="P483" i="8"/>
  <c r="J493" i="8"/>
  <c r="T483" i="8"/>
  <c r="T14" i="2"/>
  <c r="G53" i="8"/>
  <c r="Q43" i="8"/>
  <c r="E53" i="8"/>
  <c r="O43" i="8"/>
  <c r="N208" i="8"/>
  <c r="N67" i="8"/>
  <c r="N107" i="8"/>
  <c r="N147" i="8"/>
  <c r="T143" i="8"/>
  <c r="R163" i="8"/>
  <c r="T163" i="8"/>
  <c r="R203" i="8"/>
  <c r="T243" i="8"/>
  <c r="N247" i="8"/>
  <c r="P263" i="8"/>
  <c r="P303" i="8"/>
  <c r="P343" i="8"/>
  <c r="P423" i="8"/>
  <c r="O443" i="8"/>
  <c r="N467" i="8"/>
  <c r="T463" i="8"/>
  <c r="T223" i="8"/>
  <c r="N489" i="8"/>
  <c r="P103" i="8"/>
  <c r="T503" i="8"/>
  <c r="J413" i="8"/>
  <c r="N27" i="8"/>
  <c r="N15" i="8" s="1"/>
  <c r="P143" i="8"/>
  <c r="N167" i="8"/>
  <c r="N326" i="8"/>
  <c r="S403" i="8"/>
  <c r="P463" i="8"/>
  <c r="R483" i="8"/>
  <c r="N484" i="8"/>
  <c r="N507" i="8"/>
  <c r="N89" i="8"/>
  <c r="N187" i="8"/>
  <c r="D34" i="8"/>
  <c r="D44" i="8" s="1"/>
  <c r="D437" i="8"/>
  <c r="D447" i="8" s="1"/>
  <c r="R123" i="8"/>
  <c r="T203" i="8"/>
  <c r="T63" i="8"/>
  <c r="N87" i="8"/>
  <c r="N127" i="8"/>
  <c r="N207" i="8"/>
  <c r="T183" i="8"/>
  <c r="N227" i="8"/>
  <c r="P283" i="8"/>
  <c r="N307" i="8"/>
  <c r="S363" i="8"/>
  <c r="N387" i="8"/>
  <c r="T383" i="8"/>
  <c r="N405" i="8"/>
  <c r="N446" i="8"/>
  <c r="T83" i="8"/>
  <c r="F2" i="2"/>
  <c r="AJ143" i="4" l="1"/>
  <c r="L51" i="4"/>
  <c r="N205" i="8"/>
  <c r="C51" i="3"/>
  <c r="E3" i="7" s="1"/>
  <c r="E4" i="7"/>
  <c r="F3" i="2"/>
  <c r="L28" i="4"/>
  <c r="BT51" i="4"/>
  <c r="N38" i="4"/>
  <c r="Z38" i="4" s="1"/>
  <c r="AL38" i="4" s="1"/>
  <c r="AX38" i="4" s="1"/>
  <c r="BJ38" i="4" s="1"/>
  <c r="BV38" i="4" s="1"/>
  <c r="N325" i="8"/>
  <c r="BT74" i="4"/>
  <c r="AV97" i="4"/>
  <c r="AV120" i="4"/>
  <c r="BH74" i="4"/>
  <c r="BH51" i="4"/>
  <c r="AV51" i="4"/>
  <c r="BT97" i="4"/>
  <c r="BT120" i="4"/>
  <c r="N486" i="8"/>
  <c r="N48" i="8"/>
  <c r="N46" i="8"/>
  <c r="BH120" i="4"/>
  <c r="X97" i="4"/>
  <c r="D176" i="8"/>
  <c r="N166" i="8"/>
  <c r="P43" i="8"/>
  <c r="L120" i="4"/>
  <c r="X120" i="4"/>
  <c r="H453" i="8"/>
  <c r="R443" i="8"/>
  <c r="Q323" i="8"/>
  <c r="BH28" i="4"/>
  <c r="X51" i="4"/>
  <c r="BH97" i="4"/>
  <c r="AJ74" i="4"/>
  <c r="AJ97" i="4"/>
  <c r="D379" i="8"/>
  <c r="N369" i="8"/>
  <c r="BT161" i="4"/>
  <c r="W76" i="2"/>
  <c r="W138" i="2" s="1"/>
  <c r="W200" i="2" s="1"/>
  <c r="W262" i="2" s="1"/>
  <c r="W324" i="2" s="1"/>
  <c r="W386" i="2" s="1"/>
  <c r="D52" i="8"/>
  <c r="D62" i="8" s="1"/>
  <c r="D72" i="8" s="1"/>
  <c r="D82" i="8" s="1"/>
  <c r="N448" i="8"/>
  <c r="D135" i="8"/>
  <c r="N125" i="8"/>
  <c r="P83" i="8"/>
  <c r="BH155" i="4"/>
  <c r="BT162" i="4"/>
  <c r="AJ161" i="4"/>
  <c r="P403" i="8"/>
  <c r="CD51" i="4"/>
  <c r="BL56" i="3"/>
  <c r="BH56" i="3"/>
  <c r="AV143" i="4"/>
  <c r="CF407" i="2"/>
  <c r="BI56" i="3"/>
  <c r="Q483" i="8"/>
  <c r="R243" i="8"/>
  <c r="P243" i="8"/>
  <c r="D455" i="8"/>
  <c r="N445" i="8"/>
  <c r="I53" i="8"/>
  <c r="O403" i="8"/>
  <c r="D339" i="8"/>
  <c r="N329" i="8"/>
  <c r="AV28" i="4"/>
  <c r="Q363" i="8"/>
  <c r="L97" i="4"/>
  <c r="AJ120" i="4"/>
  <c r="X74" i="4"/>
  <c r="BH161" i="4"/>
  <c r="BH143" i="4"/>
  <c r="AV74" i="4"/>
  <c r="BF56" i="3"/>
  <c r="T363" i="8"/>
  <c r="CF91" i="4"/>
  <c r="AA76" i="2"/>
  <c r="AA138" i="2" s="1"/>
  <c r="AA200" i="2" s="1"/>
  <c r="AA262" i="2" s="1"/>
  <c r="AA324" i="2" s="1"/>
  <c r="AA386" i="2" s="1"/>
  <c r="BT159" i="4"/>
  <c r="CF95" i="4"/>
  <c r="BW73" i="2"/>
  <c r="BW34" i="4" s="1"/>
  <c r="BK73" i="2"/>
  <c r="BK34" i="4" s="1"/>
  <c r="AY73" i="2"/>
  <c r="AY34" i="4" s="1"/>
  <c r="AM73" i="2"/>
  <c r="AM34" i="4" s="1"/>
  <c r="AA73" i="2"/>
  <c r="AA34" i="4" s="1"/>
  <c r="O73" i="2"/>
  <c r="O34" i="4" s="1"/>
  <c r="BM11" i="4"/>
  <c r="BM73" i="2"/>
  <c r="BM34" i="4" s="1"/>
  <c r="BM197" i="2"/>
  <c r="BM80" i="4" s="1"/>
  <c r="BK383" i="2"/>
  <c r="BK149" i="4" s="1"/>
  <c r="BM321" i="2"/>
  <c r="BM126" i="4" s="1"/>
  <c r="BM259" i="2"/>
  <c r="BM103" i="4" s="1"/>
  <c r="BM135" i="2"/>
  <c r="BM57" i="4" s="1"/>
  <c r="CF427" i="2"/>
  <c r="AG166" i="4"/>
  <c r="P14" i="4"/>
  <c r="D37" i="4"/>
  <c r="D60" i="4" s="1"/>
  <c r="D83" i="4" s="1"/>
  <c r="D106" i="4" s="1"/>
  <c r="D129" i="4" s="1"/>
  <c r="D152" i="4" s="1"/>
  <c r="L143" i="4"/>
  <c r="CF129" i="2"/>
  <c r="L439" i="2"/>
  <c r="N367" i="8"/>
  <c r="Q163" i="8"/>
  <c r="B79" i="2"/>
  <c r="B141" i="2" s="1"/>
  <c r="B203" i="2" s="1"/>
  <c r="B265" i="2" s="1"/>
  <c r="B327" i="2" s="1"/>
  <c r="B389" i="2" s="1"/>
  <c r="BP56" i="3"/>
  <c r="AJ154" i="4"/>
  <c r="N17" i="2"/>
  <c r="Z17" i="2" s="1"/>
  <c r="N18" i="2"/>
  <c r="Z18" i="2" s="1"/>
  <c r="E37" i="4"/>
  <c r="E60" i="4" s="1"/>
  <c r="E83" i="4" s="1"/>
  <c r="E106" i="4" s="1"/>
  <c r="E129" i="4" s="1"/>
  <c r="E152" i="4" s="1"/>
  <c r="Q14" i="4"/>
  <c r="AJ156" i="4"/>
  <c r="B19" i="2"/>
  <c r="CC51" i="4"/>
  <c r="C34" i="4"/>
  <c r="BO56" i="3"/>
  <c r="L74" i="4"/>
  <c r="BH158" i="4"/>
  <c r="X143" i="4"/>
  <c r="CF401" i="2"/>
  <c r="B85" i="4"/>
  <c r="B108" i="4" s="1"/>
  <c r="C80" i="4"/>
  <c r="AY197" i="2"/>
  <c r="AY80" i="4" s="1"/>
  <c r="AM197" i="2"/>
  <c r="AM80" i="4" s="1"/>
  <c r="BW197" i="2"/>
  <c r="BW80" i="4" s="1"/>
  <c r="BK197" i="2"/>
  <c r="BK80" i="4" s="1"/>
  <c r="AA197" i="2"/>
  <c r="AA80" i="4" s="1"/>
  <c r="O197" i="2"/>
  <c r="O80" i="4" s="1"/>
  <c r="C103" i="4"/>
  <c r="AY259" i="2"/>
  <c r="AY103" i="4" s="1"/>
  <c r="O259" i="2"/>
  <c r="O103" i="4" s="1"/>
  <c r="AA259" i="2"/>
  <c r="AA103" i="4" s="1"/>
  <c r="BK259" i="2"/>
  <c r="BK103" i="4" s="1"/>
  <c r="AM259" i="2"/>
  <c r="AM103" i="4" s="1"/>
  <c r="BW259" i="2"/>
  <c r="BW103" i="4" s="1"/>
  <c r="L156" i="4"/>
  <c r="CE143" i="4"/>
  <c r="BH162" i="4"/>
  <c r="BY162" i="4"/>
  <c r="CF133" i="4"/>
  <c r="AJ155" i="4"/>
  <c r="BY120" i="4"/>
  <c r="CC120" i="4"/>
  <c r="AV155" i="4"/>
  <c r="AO166" i="4"/>
  <c r="BZ97" i="4"/>
  <c r="BN166" i="4"/>
  <c r="AJ163" i="4"/>
  <c r="AJ157" i="4"/>
  <c r="BH157" i="4"/>
  <c r="AV157" i="4"/>
  <c r="CF89" i="4"/>
  <c r="BZ157" i="4"/>
  <c r="BZ161" i="4"/>
  <c r="BZ165" i="4"/>
  <c r="CF61" i="4"/>
  <c r="AH166" i="4"/>
  <c r="BH159" i="4"/>
  <c r="BY158" i="4"/>
  <c r="L160" i="4"/>
  <c r="L157" i="4"/>
  <c r="CF66" i="4"/>
  <c r="CF63" i="4"/>
  <c r="CF67" i="4"/>
  <c r="CF70" i="4"/>
  <c r="CF69" i="4"/>
  <c r="CF73" i="4"/>
  <c r="BY165" i="4"/>
  <c r="AJ164" i="4"/>
  <c r="AV156" i="4"/>
  <c r="AJ160" i="4"/>
  <c r="AV165" i="4"/>
  <c r="BD166" i="4"/>
  <c r="BH160" i="4"/>
  <c r="BA166" i="4"/>
  <c r="BH154" i="4"/>
  <c r="AV154" i="4"/>
  <c r="BH153" i="4"/>
  <c r="BH165" i="4"/>
  <c r="AV163" i="4"/>
  <c r="X157" i="4"/>
  <c r="BT163" i="4"/>
  <c r="BT157" i="4"/>
  <c r="BT165" i="4"/>
  <c r="BH163" i="4"/>
  <c r="BT153" i="4"/>
  <c r="BT155" i="4"/>
  <c r="BE166" i="4"/>
  <c r="CE157" i="4"/>
  <c r="CE158" i="4"/>
  <c r="BC166" i="4"/>
  <c r="AN166" i="4"/>
  <c r="AV159" i="4"/>
  <c r="CA160" i="4"/>
  <c r="CB156" i="4"/>
  <c r="CC157" i="4"/>
  <c r="O166" i="4"/>
  <c r="X155" i="4"/>
  <c r="X161" i="4"/>
  <c r="CA157" i="4"/>
  <c r="X156" i="4"/>
  <c r="BZ163" i="4"/>
  <c r="W166" i="4"/>
  <c r="X160" i="4"/>
  <c r="CA156" i="4"/>
  <c r="CE159" i="4"/>
  <c r="X28" i="4"/>
  <c r="BX143" i="4"/>
  <c r="CF132" i="4"/>
  <c r="CF134" i="4"/>
  <c r="CF136" i="4"/>
  <c r="CF138" i="4"/>
  <c r="CF140" i="4"/>
  <c r="AJ159" i="4"/>
  <c r="CF135" i="4"/>
  <c r="AI166" i="4"/>
  <c r="BG166" i="4"/>
  <c r="BT143" i="4"/>
  <c r="CF377" i="2"/>
  <c r="BJ4" i="3"/>
  <c r="BJ56" i="3" s="1"/>
  <c r="BY143" i="4"/>
  <c r="BY161" i="4"/>
  <c r="CC143" i="4"/>
  <c r="CF142" i="4"/>
  <c r="S166" i="4"/>
  <c r="Q166" i="4"/>
  <c r="U166" i="4"/>
  <c r="CF404" i="2"/>
  <c r="CF408" i="2"/>
  <c r="CF389" i="2"/>
  <c r="BH164" i="4"/>
  <c r="CF131" i="4"/>
  <c r="CF137" i="4"/>
  <c r="CF139" i="4"/>
  <c r="AV161" i="4"/>
  <c r="CF437" i="2"/>
  <c r="AV439" i="2"/>
  <c r="AE166" i="4"/>
  <c r="CF392" i="2"/>
  <c r="AR166" i="4"/>
  <c r="CF396" i="2"/>
  <c r="BB166" i="4"/>
  <c r="BT156" i="4"/>
  <c r="BS166" i="4"/>
  <c r="CD165" i="4"/>
  <c r="CF108" i="4"/>
  <c r="CF110" i="4"/>
  <c r="CF112" i="4"/>
  <c r="CF315" i="2"/>
  <c r="CD156" i="4"/>
  <c r="CD161" i="4"/>
  <c r="CF253" i="2"/>
  <c r="CE154" i="4"/>
  <c r="BX156" i="4"/>
  <c r="CE155" i="4"/>
  <c r="AT166" i="4"/>
  <c r="CD97" i="4"/>
  <c r="BX154" i="4"/>
  <c r="L165" i="4"/>
  <c r="I166" i="4"/>
  <c r="CF65" i="4"/>
  <c r="BO166" i="4"/>
  <c r="AV158" i="4"/>
  <c r="CB74" i="4"/>
  <c r="CF191" i="2"/>
  <c r="BG4" i="3"/>
  <c r="BG56" i="3" s="1"/>
  <c r="CC162" i="4"/>
  <c r="BY160" i="4"/>
  <c r="CF62" i="4"/>
  <c r="X159" i="4"/>
  <c r="X163" i="4"/>
  <c r="BT164" i="4"/>
  <c r="BZ439" i="2"/>
  <c r="CD163" i="4"/>
  <c r="BZ159" i="4"/>
  <c r="CF71" i="4"/>
  <c r="X153" i="4"/>
  <c r="BH156" i="4"/>
  <c r="BR166" i="4"/>
  <c r="BX74" i="4"/>
  <c r="CF45" i="4"/>
  <c r="BT160" i="4"/>
  <c r="CA158" i="4"/>
  <c r="AD166" i="4"/>
  <c r="AV160" i="4"/>
  <c r="BZ51" i="4"/>
  <c r="AJ158" i="4"/>
  <c r="BF166" i="4"/>
  <c r="CF42" i="4"/>
  <c r="L162" i="4"/>
  <c r="X162" i="4"/>
  <c r="CE161" i="4"/>
  <c r="AV153" i="4"/>
  <c r="AJ162" i="4"/>
  <c r="BL166" i="4"/>
  <c r="CF417" i="2"/>
  <c r="CF388" i="2"/>
  <c r="CF395" i="2"/>
  <c r="CF424" i="2"/>
  <c r="CF426" i="2"/>
  <c r="CF391" i="2"/>
  <c r="CF405" i="2"/>
  <c r="CF435" i="2"/>
  <c r="CF429" i="2"/>
  <c r="CF423" i="2"/>
  <c r="CF416" i="2"/>
  <c r="BK166" i="4"/>
  <c r="CF394" i="2"/>
  <c r="BT154" i="4"/>
  <c r="CA163" i="4"/>
  <c r="CE28" i="4"/>
  <c r="CE439" i="2"/>
  <c r="AI13" i="3" s="1"/>
  <c r="CF399" i="2"/>
  <c r="CF415" i="2"/>
  <c r="BQ4" i="3"/>
  <c r="BQ56" i="3" s="1"/>
  <c r="BT439" i="2"/>
  <c r="BP166" i="4"/>
  <c r="CF402" i="2"/>
  <c r="CF433" i="2"/>
  <c r="CF406" i="2"/>
  <c r="CF409" i="2"/>
  <c r="BT28" i="4"/>
  <c r="CF434" i="2"/>
  <c r="CF430" i="2"/>
  <c r="CF438" i="2"/>
  <c r="CF431" i="2"/>
  <c r="CF403" i="2"/>
  <c r="CF410" i="2"/>
  <c r="CF432" i="2"/>
  <c r="CF393" i="2"/>
  <c r="CF390" i="2"/>
  <c r="BM166" i="4"/>
  <c r="BQ166" i="4"/>
  <c r="BT158" i="4"/>
  <c r="CF17" i="4"/>
  <c r="AZ166" i="4"/>
  <c r="AY166" i="4"/>
  <c r="CD439" i="2"/>
  <c r="BH439" i="2"/>
  <c r="CC439" i="2"/>
  <c r="CF418" i="2"/>
  <c r="CF422" i="2"/>
  <c r="CF436" i="2"/>
  <c r="CF428" i="2"/>
  <c r="CF398" i="2"/>
  <c r="AF166" i="4"/>
  <c r="CF397" i="2"/>
  <c r="CB439" i="2"/>
  <c r="CF413" i="2"/>
  <c r="CF419" i="2"/>
  <c r="CF21" i="4"/>
  <c r="CF425" i="2"/>
  <c r="CF412" i="2"/>
  <c r="AJ28" i="4"/>
  <c r="BN5" i="3"/>
  <c r="BN56" i="3" s="1"/>
  <c r="AJ439" i="2"/>
  <c r="AJ153" i="4"/>
  <c r="AA166" i="4"/>
  <c r="CB28" i="4"/>
  <c r="X439" i="2"/>
  <c r="BM26" i="3"/>
  <c r="BM56" i="3" s="1"/>
  <c r="CB163" i="4"/>
  <c r="CF414" i="2"/>
  <c r="CF421" i="2"/>
  <c r="BX28" i="4"/>
  <c r="CA165" i="4"/>
  <c r="CF411" i="2"/>
  <c r="CF420" i="2"/>
  <c r="CF400" i="2"/>
  <c r="T43" i="8"/>
  <c r="J293" i="8"/>
  <c r="D258" i="8"/>
  <c r="N248" i="8"/>
  <c r="G413" i="8"/>
  <c r="Q403" i="8"/>
  <c r="D334" i="8"/>
  <c r="N324" i="8"/>
  <c r="E493" i="8"/>
  <c r="O483" i="8"/>
  <c r="AW28" i="3"/>
  <c r="AV28" i="3"/>
  <c r="AW18" i="3"/>
  <c r="AU19" i="3"/>
  <c r="AU29" i="3"/>
  <c r="AW19" i="3"/>
  <c r="CC155" i="4"/>
  <c r="CF113" i="4"/>
  <c r="BZ154" i="4"/>
  <c r="F166" i="4"/>
  <c r="BY155" i="4"/>
  <c r="CB155" i="4"/>
  <c r="L163" i="4"/>
  <c r="AV162" i="4"/>
  <c r="AM166" i="4"/>
  <c r="BW162" i="4"/>
  <c r="CF141" i="4"/>
  <c r="BW143" i="4"/>
  <c r="X164" i="4"/>
  <c r="AD76" i="2"/>
  <c r="AD138" i="2" s="1"/>
  <c r="AD200" i="2" s="1"/>
  <c r="AD262" i="2" s="1"/>
  <c r="AD324" i="2" s="1"/>
  <c r="AD386" i="2" s="1"/>
  <c r="AP14" i="2"/>
  <c r="CD162" i="4"/>
  <c r="BX159" i="4"/>
  <c r="P203" i="8"/>
  <c r="CF39" i="4"/>
  <c r="BW154" i="4"/>
  <c r="BX160" i="4"/>
  <c r="CE162" i="4"/>
  <c r="CC161" i="4"/>
  <c r="CE51" i="4"/>
  <c r="CE153" i="4"/>
  <c r="CF46" i="4"/>
  <c r="BW161" i="4"/>
  <c r="BZ74" i="4"/>
  <c r="BY154" i="4"/>
  <c r="BX51" i="4"/>
  <c r="CE74" i="4"/>
  <c r="CF85" i="4"/>
  <c r="CF16" i="4"/>
  <c r="CF48" i="4"/>
  <c r="BW163" i="4"/>
  <c r="CF84" i="4"/>
  <c r="BW97" i="4"/>
  <c r="BZ160" i="4"/>
  <c r="CF27" i="4"/>
  <c r="CF41" i="4"/>
  <c r="BX162" i="4"/>
  <c r="BY74" i="4"/>
  <c r="CF64" i="4"/>
  <c r="BW74" i="4"/>
  <c r="CF87" i="4"/>
  <c r="CE164" i="4"/>
  <c r="CF114" i="4"/>
  <c r="CF18" i="4"/>
  <c r="BW28" i="4"/>
  <c r="BW156" i="4"/>
  <c r="CD164" i="4"/>
  <c r="BY28" i="4"/>
  <c r="CA97" i="4"/>
  <c r="CE120" i="4"/>
  <c r="CF115" i="4"/>
  <c r="CF68" i="4"/>
  <c r="D166" i="4"/>
  <c r="BX153" i="4"/>
  <c r="BZ164" i="4"/>
  <c r="CF90" i="4"/>
  <c r="CB165" i="4"/>
  <c r="CB158" i="4"/>
  <c r="CB153" i="4"/>
  <c r="H166" i="4"/>
  <c r="CB161" i="4"/>
  <c r="CE165" i="4"/>
  <c r="K166" i="4"/>
  <c r="L155" i="4"/>
  <c r="CF93" i="4"/>
  <c r="X165" i="4"/>
  <c r="BZ158" i="4"/>
  <c r="BX439" i="2"/>
  <c r="BW439" i="2"/>
  <c r="AI76" i="2"/>
  <c r="AI138" i="2" s="1"/>
  <c r="AI200" i="2" s="1"/>
  <c r="AI262" i="2" s="1"/>
  <c r="AI324" i="2" s="1"/>
  <c r="AI386" i="2" s="1"/>
  <c r="AU14" i="2"/>
  <c r="V14" i="4"/>
  <c r="J37" i="4"/>
  <c r="J60" i="4" s="1"/>
  <c r="J83" i="4" s="1"/>
  <c r="J106" i="4" s="1"/>
  <c r="J129" i="4" s="1"/>
  <c r="J152" i="4" s="1"/>
  <c r="T14" i="4"/>
  <c r="H37" i="4"/>
  <c r="H60" i="4" s="1"/>
  <c r="H83" i="4" s="1"/>
  <c r="H106" i="4" s="1"/>
  <c r="H129" i="4" s="1"/>
  <c r="H152" i="4" s="1"/>
  <c r="CB51" i="4"/>
  <c r="CF26" i="4"/>
  <c r="CA162" i="4"/>
  <c r="AB166" i="4"/>
  <c r="BX165" i="4"/>
  <c r="U14" i="4"/>
  <c r="U37" i="4" s="1"/>
  <c r="U60" i="4" s="1"/>
  <c r="U83" i="4" s="1"/>
  <c r="U106" i="4" s="1"/>
  <c r="U129" i="4" s="1"/>
  <c r="U152" i="4" s="1"/>
  <c r="CC154" i="4"/>
  <c r="CC158" i="4"/>
  <c r="CB154" i="4"/>
  <c r="CF43" i="4"/>
  <c r="BW158" i="4"/>
  <c r="BZ28" i="4"/>
  <c r="BZ153" i="4"/>
  <c r="CD155" i="4"/>
  <c r="BY159" i="4"/>
  <c r="CF25" i="4"/>
  <c r="CC165" i="4"/>
  <c r="BX155" i="4"/>
  <c r="CF50" i="4"/>
  <c r="BW165" i="4"/>
  <c r="CC74" i="4"/>
  <c r="CC156" i="4"/>
  <c r="CC159" i="4"/>
  <c r="CA153" i="4"/>
  <c r="CA51" i="4"/>
  <c r="BX157" i="4"/>
  <c r="CE163" i="4"/>
  <c r="CA154" i="4"/>
  <c r="CA28" i="4"/>
  <c r="CC160" i="4"/>
  <c r="CF44" i="4"/>
  <c r="BW159" i="4"/>
  <c r="CB164" i="4"/>
  <c r="CB97" i="4"/>
  <c r="CD28" i="4"/>
  <c r="CD153" i="4"/>
  <c r="CE160" i="4"/>
  <c r="BX158" i="4"/>
  <c r="CD157" i="4"/>
  <c r="CF107" i="4"/>
  <c r="BW120" i="4"/>
  <c r="CF109" i="4"/>
  <c r="CF111" i="4"/>
  <c r="CF116" i="4"/>
  <c r="CF19" i="4"/>
  <c r="BW157" i="4"/>
  <c r="CF72" i="4"/>
  <c r="CF88" i="4"/>
  <c r="CF92" i="4"/>
  <c r="CF96" i="4"/>
  <c r="CD158" i="4"/>
  <c r="J166" i="4"/>
  <c r="V166" i="4"/>
  <c r="CD154" i="4"/>
  <c r="CF86" i="4"/>
  <c r="CF117" i="4"/>
  <c r="BX97" i="4"/>
  <c r="BX120" i="4"/>
  <c r="CA164" i="4"/>
  <c r="G166" i="4"/>
  <c r="T166" i="4"/>
  <c r="CA143" i="4"/>
  <c r="L159" i="4"/>
  <c r="BX163" i="4"/>
  <c r="CB143" i="4"/>
  <c r="CB159" i="4"/>
  <c r="CD143" i="4"/>
  <c r="BY164" i="4"/>
  <c r="AC166" i="4"/>
  <c r="P166" i="4"/>
  <c r="BX164" i="4"/>
  <c r="CA161" i="4"/>
  <c r="CB162" i="4"/>
  <c r="L154" i="4"/>
  <c r="L153" i="4"/>
  <c r="CF15" i="4"/>
  <c r="BY51" i="4"/>
  <c r="BZ143" i="4"/>
  <c r="AJ165" i="4"/>
  <c r="R14" i="4"/>
  <c r="F37" i="4"/>
  <c r="F60" i="4" s="1"/>
  <c r="F83" i="4" s="1"/>
  <c r="F106" i="4" s="1"/>
  <c r="F129" i="4" s="1"/>
  <c r="F152" i="4" s="1"/>
  <c r="BY153" i="4"/>
  <c r="E166" i="4"/>
  <c r="BY156" i="4"/>
  <c r="CF47" i="4"/>
  <c r="CC153" i="4"/>
  <c r="CC28" i="4"/>
  <c r="CD159" i="4"/>
  <c r="BY163" i="4"/>
  <c r="CF38" i="4"/>
  <c r="BW153" i="4"/>
  <c r="BW51" i="4"/>
  <c r="BY157" i="4"/>
  <c r="CF22" i="4"/>
  <c r="BW160" i="4"/>
  <c r="BX161" i="4"/>
  <c r="CA74" i="4"/>
  <c r="CF23" i="4"/>
  <c r="CC163" i="4"/>
  <c r="CF40" i="4"/>
  <c r="BW155" i="4"/>
  <c r="CB160" i="4"/>
  <c r="CD74" i="4"/>
  <c r="CE97" i="4"/>
  <c r="CF20" i="4"/>
  <c r="CF49" i="4"/>
  <c r="CA159" i="4"/>
  <c r="CC97" i="4"/>
  <c r="CD120" i="4"/>
  <c r="CF118" i="4"/>
  <c r="CF24" i="4"/>
  <c r="CA120" i="4"/>
  <c r="CD160" i="4"/>
  <c r="BZ155" i="4"/>
  <c r="BY97" i="4"/>
  <c r="CF119" i="4"/>
  <c r="BZ120" i="4"/>
  <c r="BZ156" i="4"/>
  <c r="CB120" i="4"/>
  <c r="L161" i="4"/>
  <c r="AQ166" i="4"/>
  <c r="CA155" i="4"/>
  <c r="CF94" i="4"/>
  <c r="CB157" i="4"/>
  <c r="AV164" i="4"/>
  <c r="AP166" i="4"/>
  <c r="CF130" i="4"/>
  <c r="X158" i="4"/>
  <c r="L164" i="4"/>
  <c r="C166" i="4"/>
  <c r="BW164" i="4"/>
  <c r="L158" i="4"/>
  <c r="CE156" i="4"/>
  <c r="AU166" i="4"/>
  <c r="AS166" i="4"/>
  <c r="CC164" i="4"/>
  <c r="E293" i="8"/>
  <c r="O283" i="8"/>
  <c r="R166" i="4"/>
  <c r="BZ162" i="4"/>
  <c r="X154" i="4"/>
  <c r="CA439" i="2"/>
  <c r="BE4" i="3"/>
  <c r="BE56" i="3" s="1"/>
  <c r="CF67" i="2"/>
  <c r="BY439" i="2"/>
  <c r="CF387" i="2"/>
  <c r="J453" i="8"/>
  <c r="T443" i="8"/>
  <c r="D297" i="8"/>
  <c r="N287" i="8"/>
  <c r="N77" i="2"/>
  <c r="N139" i="2" s="1"/>
  <c r="N201" i="2" s="1"/>
  <c r="N263" i="2" s="1"/>
  <c r="N325" i="2" s="1"/>
  <c r="N387" i="2" s="1"/>
  <c r="Z15" i="2"/>
  <c r="AU25" i="3"/>
  <c r="AU15" i="3"/>
  <c r="AV26" i="3"/>
  <c r="AV16" i="3"/>
  <c r="AZ11" i="3"/>
  <c r="AT24" i="3" s="1"/>
  <c r="BA11" i="3"/>
  <c r="AT14" i="3" s="1"/>
  <c r="AX26" i="3"/>
  <c r="AX16" i="3"/>
  <c r="AY25" i="3"/>
  <c r="AY15" i="3"/>
  <c r="AV27" i="3"/>
  <c r="AV17" i="3"/>
  <c r="AU27" i="3"/>
  <c r="AU17" i="3"/>
  <c r="J333" i="8"/>
  <c r="T323" i="8"/>
  <c r="AY27" i="3"/>
  <c r="AY17" i="3"/>
  <c r="AX27" i="3"/>
  <c r="AX17" i="3"/>
  <c r="AX28" i="3"/>
  <c r="AX18" i="3"/>
  <c r="AY29" i="3"/>
  <c r="AY19" i="3"/>
  <c r="AW25" i="3"/>
  <c r="AW15" i="3"/>
  <c r="AW26" i="3"/>
  <c r="AW16" i="3"/>
  <c r="AG14" i="2"/>
  <c r="U76" i="2"/>
  <c r="U138" i="2" s="1"/>
  <c r="U200" i="2" s="1"/>
  <c r="U262" i="2" s="1"/>
  <c r="U324" i="2" s="1"/>
  <c r="U386" i="2" s="1"/>
  <c r="N78" i="2"/>
  <c r="N140" i="2" s="1"/>
  <c r="N202" i="2" s="1"/>
  <c r="N264" i="2" s="1"/>
  <c r="N326" i="2" s="1"/>
  <c r="N388" i="2" s="1"/>
  <c r="Z16" i="2"/>
  <c r="D457" i="8"/>
  <c r="N447" i="8"/>
  <c r="S14" i="4"/>
  <c r="G37" i="4"/>
  <c r="G60" i="4" s="1"/>
  <c r="G83" i="4" s="1"/>
  <c r="G106" i="4" s="1"/>
  <c r="G129" i="4" s="1"/>
  <c r="G152" i="4" s="1"/>
  <c r="N19" i="2"/>
  <c r="B81" i="2"/>
  <c r="B143" i="2" s="1"/>
  <c r="B205" i="2" s="1"/>
  <c r="B267" i="2" s="1"/>
  <c r="B329" i="2" s="1"/>
  <c r="B391" i="2" s="1"/>
  <c r="BV8" i="3" s="1"/>
  <c r="B20" i="2"/>
  <c r="AE76" i="2"/>
  <c r="AE138" i="2" s="1"/>
  <c r="AE200" i="2" s="1"/>
  <c r="AE262" i="2" s="1"/>
  <c r="AE324" i="2" s="1"/>
  <c r="AE386" i="2" s="1"/>
  <c r="AQ14" i="2"/>
  <c r="B107" i="4"/>
  <c r="N84" i="4"/>
  <c r="Z84" i="4" s="1"/>
  <c r="AL84" i="4" s="1"/>
  <c r="AX84" i="4" s="1"/>
  <c r="BJ84" i="4" s="1"/>
  <c r="BV84" i="4" s="1"/>
  <c r="W14" i="4"/>
  <c r="K37" i="4"/>
  <c r="K60" i="4" s="1"/>
  <c r="K83" i="4" s="1"/>
  <c r="K106" i="4" s="1"/>
  <c r="K129" i="4" s="1"/>
  <c r="K152" i="4" s="1"/>
  <c r="AH76" i="2"/>
  <c r="AH138" i="2" s="1"/>
  <c r="AH200" i="2" s="1"/>
  <c r="AH262" i="2" s="1"/>
  <c r="AH324" i="2" s="1"/>
  <c r="AH386" i="2" s="1"/>
  <c r="AT14" i="2"/>
  <c r="O37" i="4"/>
  <c r="O60" i="4" s="1"/>
  <c r="O83" i="4" s="1"/>
  <c r="O106" i="4" s="1"/>
  <c r="O129" i="4" s="1"/>
  <c r="O152" i="4" s="1"/>
  <c r="AA14" i="4"/>
  <c r="N19" i="4"/>
  <c r="Z19" i="4" s="1"/>
  <c r="AL19" i="4" s="1"/>
  <c r="AX19" i="4" s="1"/>
  <c r="BJ19" i="4" s="1"/>
  <c r="BV19" i="4" s="1"/>
  <c r="B42" i="4"/>
  <c r="B20" i="4"/>
  <c r="AO14" i="2"/>
  <c r="AC76" i="2"/>
  <c r="AC138" i="2" s="1"/>
  <c r="AC200" i="2" s="1"/>
  <c r="AC262" i="2" s="1"/>
  <c r="AC324" i="2" s="1"/>
  <c r="AC386" i="2" s="1"/>
  <c r="AY14" i="2"/>
  <c r="AM76" i="2"/>
  <c r="AM138" i="2" s="1"/>
  <c r="AM200" i="2" s="1"/>
  <c r="AM262" i="2" s="1"/>
  <c r="AM324" i="2" s="1"/>
  <c r="AM386" i="2" s="1"/>
  <c r="N40" i="4"/>
  <c r="Z40" i="4" s="1"/>
  <c r="AL40" i="4" s="1"/>
  <c r="AX40" i="4" s="1"/>
  <c r="BJ40" i="4" s="1"/>
  <c r="BV40" i="4" s="1"/>
  <c r="B63" i="4"/>
  <c r="B64" i="4"/>
  <c r="N41" i="4"/>
  <c r="Z41" i="4" s="1"/>
  <c r="AL41" i="4" s="1"/>
  <c r="AX41" i="4" s="1"/>
  <c r="BJ41" i="4" s="1"/>
  <c r="BV41" i="4" s="1"/>
  <c r="D54" i="8"/>
  <c r="N44" i="8"/>
  <c r="AF14" i="2"/>
  <c r="T76" i="2"/>
  <c r="T138" i="2" s="1"/>
  <c r="T200" i="2" s="1"/>
  <c r="T262" i="2" s="1"/>
  <c r="T324" i="2" s="1"/>
  <c r="T386" i="2" s="1"/>
  <c r="AB76" i="2"/>
  <c r="AB138" i="2" s="1"/>
  <c r="AB200" i="2" s="1"/>
  <c r="AB262" i="2" s="1"/>
  <c r="AB324" i="2" s="1"/>
  <c r="AB386" i="2" s="1"/>
  <c r="AN14" i="2"/>
  <c r="F2" i="8"/>
  <c r="F2" i="4"/>
  <c r="F3" i="8" l="1"/>
  <c r="F3" i="4"/>
  <c r="N85" i="4"/>
  <c r="Z85" i="4" s="1"/>
  <c r="AL85" i="4" s="1"/>
  <c r="AX85" i="4" s="1"/>
  <c r="BJ85" i="4" s="1"/>
  <c r="BV85" i="4" s="1"/>
  <c r="N62" i="8"/>
  <c r="AG14" i="4"/>
  <c r="AS14" i="4" s="1"/>
  <c r="N79" i="2"/>
  <c r="N141" i="2" s="1"/>
  <c r="N203" i="2" s="1"/>
  <c r="N265" i="2" s="1"/>
  <c r="N327" i="2" s="1"/>
  <c r="N389" i="2" s="1"/>
  <c r="N80" i="2"/>
  <c r="N142" i="2" s="1"/>
  <c r="N204" i="2" s="1"/>
  <c r="N266" i="2" s="1"/>
  <c r="N328" i="2" s="1"/>
  <c r="N390" i="2" s="1"/>
  <c r="P37" i="4"/>
  <c r="P60" i="4" s="1"/>
  <c r="P83" i="4" s="1"/>
  <c r="P106" i="4" s="1"/>
  <c r="P129" i="4" s="1"/>
  <c r="P152" i="4" s="1"/>
  <c r="AB14" i="4"/>
  <c r="BJ57" i="3"/>
  <c r="BS38" i="3" s="1"/>
  <c r="AC14" i="4"/>
  <c r="Q37" i="4"/>
  <c r="Q60" i="4" s="1"/>
  <c r="Q83" i="4" s="1"/>
  <c r="Q106" i="4" s="1"/>
  <c r="Q129" i="4" s="1"/>
  <c r="Q152" i="4" s="1"/>
  <c r="CF143" i="4"/>
  <c r="AH25" i="3" s="1"/>
  <c r="AZ9" i="3" s="1"/>
  <c r="AT30" i="3" s="1"/>
  <c r="BH166" i="4"/>
  <c r="AI24" i="3" s="1"/>
  <c r="AJ166" i="4"/>
  <c r="AV166" i="4"/>
  <c r="AI23" i="3" s="1"/>
  <c r="BA7" i="3" s="1"/>
  <c r="AZ20" i="3" s="1"/>
  <c r="BT166" i="4"/>
  <c r="AI25" i="3" s="1"/>
  <c r="BA9" i="3" s="1"/>
  <c r="AT20" i="3" s="1"/>
  <c r="X166" i="4"/>
  <c r="CF74" i="4"/>
  <c r="BQ57" i="3"/>
  <c r="BT46" i="3" s="1"/>
  <c r="AI14" i="3"/>
  <c r="AI16" i="3"/>
  <c r="CF155" i="4"/>
  <c r="CF164" i="4"/>
  <c r="BX166" i="4"/>
  <c r="CF156" i="4"/>
  <c r="AP76" i="2"/>
  <c r="AP138" i="2" s="1"/>
  <c r="AP200" i="2" s="1"/>
  <c r="AP262" i="2" s="1"/>
  <c r="AP324" i="2" s="1"/>
  <c r="AP386" i="2" s="1"/>
  <c r="BB14" i="2"/>
  <c r="AI15" i="3"/>
  <c r="AL4" i="3"/>
  <c r="CF439" i="2"/>
  <c r="AI12" i="3" s="1"/>
  <c r="C59" i="3" s="1"/>
  <c r="AD14" i="4"/>
  <c r="R37" i="4"/>
  <c r="R60" i="4" s="1"/>
  <c r="R83" i="4" s="1"/>
  <c r="R106" i="4" s="1"/>
  <c r="R129" i="4" s="1"/>
  <c r="R152" i="4" s="1"/>
  <c r="CF28" i="4"/>
  <c r="BZ166" i="4"/>
  <c r="AH14" i="4"/>
  <c r="V37" i="4"/>
  <c r="V60" i="4" s="1"/>
  <c r="V83" i="4" s="1"/>
  <c r="V106" i="4" s="1"/>
  <c r="V129" i="4" s="1"/>
  <c r="V152" i="4" s="1"/>
  <c r="CE166" i="4"/>
  <c r="CF162" i="4"/>
  <c r="CF157" i="4"/>
  <c r="CF160" i="4"/>
  <c r="CF153" i="4"/>
  <c r="BW166" i="4"/>
  <c r="L166" i="4"/>
  <c r="CF120" i="4"/>
  <c r="AH24" i="3" s="1"/>
  <c r="CD166" i="4"/>
  <c r="CF159" i="4"/>
  <c r="CA166" i="4"/>
  <c r="CF165" i="4"/>
  <c r="BG14" i="2"/>
  <c r="AU76" i="2"/>
  <c r="AU138" i="2" s="1"/>
  <c r="AU200" i="2" s="1"/>
  <c r="AU262" i="2" s="1"/>
  <c r="AU324" i="2" s="1"/>
  <c r="AU386" i="2" s="1"/>
  <c r="CF97" i="4"/>
  <c r="AH23" i="3" s="1"/>
  <c r="AZ7" i="3" s="1"/>
  <c r="AZ30" i="3" s="1"/>
  <c r="CF154" i="4"/>
  <c r="CF51" i="4"/>
  <c r="CC166" i="4"/>
  <c r="BY166" i="4"/>
  <c r="CF158" i="4"/>
  <c r="AF14" i="4"/>
  <c r="T37" i="4"/>
  <c r="T60" i="4" s="1"/>
  <c r="T83" i="4" s="1"/>
  <c r="T106" i="4" s="1"/>
  <c r="T129" i="4" s="1"/>
  <c r="T152" i="4" s="1"/>
  <c r="CB166" i="4"/>
  <c r="CF163" i="4"/>
  <c r="CF161" i="4"/>
  <c r="BS10" i="3"/>
  <c r="BS12" i="3"/>
  <c r="AG76" i="2"/>
  <c r="AG138" i="2" s="1"/>
  <c r="AG200" i="2" s="1"/>
  <c r="AG262" i="2" s="1"/>
  <c r="AG324" i="2" s="1"/>
  <c r="AG386" i="2" s="1"/>
  <c r="AS14" i="2"/>
  <c r="Z78" i="2"/>
  <c r="Z140" i="2" s="1"/>
  <c r="Z202" i="2" s="1"/>
  <c r="Z264" i="2" s="1"/>
  <c r="Z326" i="2" s="1"/>
  <c r="Z388" i="2" s="1"/>
  <c r="AL16" i="2"/>
  <c r="AL15" i="2"/>
  <c r="Z77" i="2"/>
  <c r="Z139" i="2" s="1"/>
  <c r="Z201" i="2" s="1"/>
  <c r="Z263" i="2" s="1"/>
  <c r="Z325" i="2" s="1"/>
  <c r="Z387" i="2" s="1"/>
  <c r="B43" i="4"/>
  <c r="B21" i="4"/>
  <c r="N20" i="4"/>
  <c r="Z20" i="4" s="1"/>
  <c r="AL20" i="4" s="1"/>
  <c r="AX20" i="4" s="1"/>
  <c r="BJ20" i="4" s="1"/>
  <c r="BV20" i="4" s="1"/>
  <c r="Z80" i="2"/>
  <c r="Z142" i="2" s="1"/>
  <c r="Z204" i="2" s="1"/>
  <c r="Z266" i="2" s="1"/>
  <c r="Z328" i="2" s="1"/>
  <c r="Z390" i="2" s="1"/>
  <c r="AL18" i="2"/>
  <c r="D92" i="8"/>
  <c r="D102" i="8" s="1"/>
  <c r="N82" i="8"/>
  <c r="AF76" i="2"/>
  <c r="AF138" i="2" s="1"/>
  <c r="AF200" i="2" s="1"/>
  <c r="AF262" i="2" s="1"/>
  <c r="AF324" i="2" s="1"/>
  <c r="AF386" i="2" s="1"/>
  <c r="AR14" i="2"/>
  <c r="N64" i="4"/>
  <c r="Z64" i="4" s="1"/>
  <c r="AL64" i="4" s="1"/>
  <c r="AX64" i="4" s="1"/>
  <c r="BJ64" i="4" s="1"/>
  <c r="BV64" i="4" s="1"/>
  <c r="B87" i="4"/>
  <c r="BA14" i="2"/>
  <c r="AO76" i="2"/>
  <c r="AO138" i="2" s="1"/>
  <c r="AO200" i="2" s="1"/>
  <c r="AO262" i="2" s="1"/>
  <c r="AO324" i="2" s="1"/>
  <c r="AO386" i="2" s="1"/>
  <c r="N42" i="4"/>
  <c r="Z42" i="4" s="1"/>
  <c r="AL42" i="4" s="1"/>
  <c r="AX42" i="4" s="1"/>
  <c r="BJ42" i="4" s="1"/>
  <c r="BV42" i="4" s="1"/>
  <c r="B65" i="4"/>
  <c r="AT76" i="2"/>
  <c r="AT138" i="2" s="1"/>
  <c r="AT200" i="2" s="1"/>
  <c r="AT262" i="2" s="1"/>
  <c r="AT324" i="2" s="1"/>
  <c r="AT386" i="2" s="1"/>
  <c r="BF14" i="2"/>
  <c r="B82" i="2"/>
  <c r="B144" i="2" s="1"/>
  <c r="B206" i="2" s="1"/>
  <c r="B268" i="2" s="1"/>
  <c r="B330" i="2" s="1"/>
  <c r="B392" i="2" s="1"/>
  <c r="N20" i="2"/>
  <c r="B21" i="2"/>
  <c r="AN76" i="2"/>
  <c r="AN138" i="2" s="1"/>
  <c r="AN200" i="2" s="1"/>
  <c r="AN262" i="2" s="1"/>
  <c r="AN324" i="2" s="1"/>
  <c r="AN386" i="2" s="1"/>
  <c r="AZ14" i="2"/>
  <c r="AI14" i="4"/>
  <c r="W37" i="4"/>
  <c r="W60" i="4" s="1"/>
  <c r="W83" i="4" s="1"/>
  <c r="W106" i="4" s="1"/>
  <c r="W129" i="4" s="1"/>
  <c r="W152" i="4" s="1"/>
  <c r="B130" i="4"/>
  <c r="N107" i="4"/>
  <c r="Z107" i="4" s="1"/>
  <c r="AL107" i="4" s="1"/>
  <c r="AX107" i="4" s="1"/>
  <c r="BJ107" i="4" s="1"/>
  <c r="BV107" i="4" s="1"/>
  <c r="N63" i="4"/>
  <c r="Z63" i="4" s="1"/>
  <c r="AL63" i="4" s="1"/>
  <c r="AX63" i="4" s="1"/>
  <c r="BJ63" i="4" s="1"/>
  <c r="BV63" i="4" s="1"/>
  <c r="B86" i="4"/>
  <c r="B131" i="4"/>
  <c r="N108" i="4"/>
  <c r="Z108" i="4" s="1"/>
  <c r="AL108" i="4" s="1"/>
  <c r="AX108" i="4" s="1"/>
  <c r="BJ108" i="4" s="1"/>
  <c r="BV108" i="4" s="1"/>
  <c r="BK14" i="2"/>
  <c r="AY76" i="2"/>
  <c r="AY138" i="2" s="1"/>
  <c r="AY200" i="2" s="1"/>
  <c r="AY262" i="2" s="1"/>
  <c r="AY324" i="2" s="1"/>
  <c r="AY386" i="2" s="1"/>
  <c r="AM14" i="4"/>
  <c r="AA37" i="4"/>
  <c r="AA60" i="4" s="1"/>
  <c r="AA83" i="4" s="1"/>
  <c r="AA106" i="4" s="1"/>
  <c r="AA129" i="4" s="1"/>
  <c r="AA152" i="4" s="1"/>
  <c r="Z79" i="2"/>
  <c r="Z141" i="2" s="1"/>
  <c r="Z203" i="2" s="1"/>
  <c r="Z265" i="2" s="1"/>
  <c r="Z327" i="2" s="1"/>
  <c r="Z389" i="2" s="1"/>
  <c r="AL17" i="2"/>
  <c r="AQ76" i="2"/>
  <c r="AQ138" i="2" s="1"/>
  <c r="AQ200" i="2" s="1"/>
  <c r="AQ262" i="2" s="1"/>
  <c r="AQ324" i="2" s="1"/>
  <c r="AQ386" i="2" s="1"/>
  <c r="BC14" i="2"/>
  <c r="N81" i="2"/>
  <c r="N143" i="2" s="1"/>
  <c r="N205" i="2" s="1"/>
  <c r="N267" i="2" s="1"/>
  <c r="N329" i="2" s="1"/>
  <c r="N391" i="2" s="1"/>
  <c r="Z19" i="2"/>
  <c r="AE14" i="4"/>
  <c r="S37" i="4"/>
  <c r="S60" i="4" s="1"/>
  <c r="S83" i="4" s="1"/>
  <c r="S106" i="4" s="1"/>
  <c r="S129" i="4" s="1"/>
  <c r="S152" i="4" s="1"/>
  <c r="AH22" i="3" l="1"/>
  <c r="AZ6" i="3" s="1"/>
  <c r="AZ27" i="3" s="1"/>
  <c r="H32" i="7"/>
  <c r="BS6" i="3"/>
  <c r="BS19" i="3"/>
  <c r="AH21" i="3"/>
  <c r="AZ5" i="3" s="1"/>
  <c r="AZ24" i="3" s="1"/>
  <c r="H31" i="7"/>
  <c r="AI22" i="3"/>
  <c r="BA6" i="3" s="1"/>
  <c r="AZ17" i="3" s="1"/>
  <c r="J32" i="7"/>
  <c r="AI21" i="3"/>
  <c r="BA5" i="3" s="1"/>
  <c r="AZ14" i="3" s="1"/>
  <c r="J31" i="7"/>
  <c r="BS32" i="3"/>
  <c r="BS29" i="3"/>
  <c r="BS51" i="3"/>
  <c r="BS45" i="3"/>
  <c r="AI20" i="3"/>
  <c r="AI26" i="3" s="1"/>
  <c r="J30" i="7"/>
  <c r="BS46" i="3"/>
  <c r="BS50" i="3"/>
  <c r="BS34" i="3"/>
  <c r="BS16" i="3"/>
  <c r="BS54" i="3"/>
  <c r="BS40" i="3"/>
  <c r="AH20" i="3"/>
  <c r="H30" i="7"/>
  <c r="BS37" i="3"/>
  <c r="BS42" i="3"/>
  <c r="BS41" i="3"/>
  <c r="BS48" i="3"/>
  <c r="BS33" i="3"/>
  <c r="BS36" i="3"/>
  <c r="BS13" i="3"/>
  <c r="BS21" i="3"/>
  <c r="AG37" i="4"/>
  <c r="AG60" i="4" s="1"/>
  <c r="AG83" i="4" s="1"/>
  <c r="AG106" i="4" s="1"/>
  <c r="AG129" i="4" s="1"/>
  <c r="AG152" i="4" s="1"/>
  <c r="BS44" i="3"/>
  <c r="BS14" i="3"/>
  <c r="BS4" i="3"/>
  <c r="BS27" i="3"/>
  <c r="BS35" i="3"/>
  <c r="BS43" i="3"/>
  <c r="BS9" i="3"/>
  <c r="BS39" i="3"/>
  <c r="BS53" i="3"/>
  <c r="BS18" i="3"/>
  <c r="BS23" i="3"/>
  <c r="BS49" i="3"/>
  <c r="BT31" i="3"/>
  <c r="BS17" i="3"/>
  <c r="BS22" i="3"/>
  <c r="BS31" i="3"/>
  <c r="BS52" i="3"/>
  <c r="BT29" i="3"/>
  <c r="BT28" i="3"/>
  <c r="BT49" i="3"/>
  <c r="BT19" i="3"/>
  <c r="BS30" i="3"/>
  <c r="BS20" i="3"/>
  <c r="BS24" i="3"/>
  <c r="BS25" i="3"/>
  <c r="BT34" i="3"/>
  <c r="AO14" i="4"/>
  <c r="AC37" i="4"/>
  <c r="AC60" i="4" s="1"/>
  <c r="AC83" i="4" s="1"/>
  <c r="AC106" i="4" s="1"/>
  <c r="AC129" i="4" s="1"/>
  <c r="AC152" i="4" s="1"/>
  <c r="BS7" i="3"/>
  <c r="BS11" i="3"/>
  <c r="BS15" i="3"/>
  <c r="BS55" i="3"/>
  <c r="BT30" i="3"/>
  <c r="AB37" i="4"/>
  <c r="AB60" i="4" s="1"/>
  <c r="AB83" i="4" s="1"/>
  <c r="AB106" i="4" s="1"/>
  <c r="AB129" i="4" s="1"/>
  <c r="AB152" i="4" s="1"/>
  <c r="AN14" i="4"/>
  <c r="BS8" i="3"/>
  <c r="BT47" i="3"/>
  <c r="BT9" i="3"/>
  <c r="BS26" i="3"/>
  <c r="BS28" i="3"/>
  <c r="BS47" i="3"/>
  <c r="BS5" i="3"/>
  <c r="BT5" i="3"/>
  <c r="BT52" i="3"/>
  <c r="BT24" i="3"/>
  <c r="BT51" i="3"/>
  <c r="BT39" i="3"/>
  <c r="BT11" i="3"/>
  <c r="BT42" i="3"/>
  <c r="BT26" i="3"/>
  <c r="BT44" i="3"/>
  <c r="BT12" i="3"/>
  <c r="BT21" i="3"/>
  <c r="BT53" i="3"/>
  <c r="BT33" i="3"/>
  <c r="BT16" i="3"/>
  <c r="BT45" i="3"/>
  <c r="BT8" i="3"/>
  <c r="BT17" i="3"/>
  <c r="BT13" i="3"/>
  <c r="BT10" i="3"/>
  <c r="BT36" i="3"/>
  <c r="BT43" i="3"/>
  <c r="BT27" i="3"/>
  <c r="BT15" i="3"/>
  <c r="BT18" i="3"/>
  <c r="BT32" i="3"/>
  <c r="BT55" i="3"/>
  <c r="BT48" i="3"/>
  <c r="BT23" i="3"/>
  <c r="BT54" i="3"/>
  <c r="BT6" i="3"/>
  <c r="BT35" i="3"/>
  <c r="BT38" i="3"/>
  <c r="BT50" i="3"/>
  <c r="BT25" i="3"/>
  <c r="BT22" i="3"/>
  <c r="BT41" i="3"/>
  <c r="BT7" i="3"/>
  <c r="BT4" i="3"/>
  <c r="BT20" i="3"/>
  <c r="BT14" i="3"/>
  <c r="BT40" i="3"/>
  <c r="BT37" i="3"/>
  <c r="CF166" i="4"/>
  <c r="AJ14" i="3"/>
  <c r="AJ13" i="3"/>
  <c r="O9" i="8"/>
  <c r="F7" i="8"/>
  <c r="N10" i="8"/>
  <c r="M13" i="7"/>
  <c r="AH37" i="4"/>
  <c r="AH60" i="4" s="1"/>
  <c r="AH83" i="4" s="1"/>
  <c r="AH106" i="4" s="1"/>
  <c r="AH129" i="4" s="1"/>
  <c r="AH152" i="4" s="1"/>
  <c r="AT14" i="4"/>
  <c r="AP14" i="4"/>
  <c r="AD37" i="4"/>
  <c r="AD60" i="4" s="1"/>
  <c r="AD83" i="4" s="1"/>
  <c r="AD106" i="4" s="1"/>
  <c r="AD129" i="4" s="1"/>
  <c r="AD152" i="4" s="1"/>
  <c r="BG76" i="2"/>
  <c r="BG138" i="2" s="1"/>
  <c r="BG200" i="2" s="1"/>
  <c r="BG262" i="2" s="1"/>
  <c r="BG324" i="2" s="1"/>
  <c r="BG386" i="2" s="1"/>
  <c r="BS14" i="2"/>
  <c r="AF37" i="4"/>
  <c r="AF60" i="4" s="1"/>
  <c r="AF83" i="4" s="1"/>
  <c r="AF106" i="4" s="1"/>
  <c r="AF129" i="4" s="1"/>
  <c r="AF152" i="4" s="1"/>
  <c r="AR14" i="4"/>
  <c r="BN14" i="2"/>
  <c r="BB76" i="2"/>
  <c r="BB138" i="2" s="1"/>
  <c r="BB200" i="2" s="1"/>
  <c r="BB262" i="2" s="1"/>
  <c r="BB324" i="2" s="1"/>
  <c r="BB386" i="2" s="1"/>
  <c r="AL78" i="2"/>
  <c r="AL140" i="2" s="1"/>
  <c r="AL202" i="2" s="1"/>
  <c r="AL264" i="2" s="1"/>
  <c r="AL326" i="2" s="1"/>
  <c r="AL388" i="2" s="1"/>
  <c r="AX16" i="2"/>
  <c r="AL77" i="2"/>
  <c r="AL139" i="2" s="1"/>
  <c r="AL201" i="2" s="1"/>
  <c r="AL263" i="2" s="1"/>
  <c r="AL325" i="2" s="1"/>
  <c r="AL387" i="2" s="1"/>
  <c r="AX15" i="2"/>
  <c r="BE14" i="2"/>
  <c r="AS76" i="2"/>
  <c r="AS138" i="2" s="1"/>
  <c r="AS200" i="2" s="1"/>
  <c r="AS262" i="2" s="1"/>
  <c r="AS324" i="2" s="1"/>
  <c r="AS386" i="2" s="1"/>
  <c r="AL79" i="2"/>
  <c r="AL141" i="2" s="1"/>
  <c r="AL203" i="2" s="1"/>
  <c r="AL265" i="2" s="1"/>
  <c r="AL327" i="2" s="1"/>
  <c r="AL389" i="2" s="1"/>
  <c r="AX17" i="2"/>
  <c r="AZ76" i="2"/>
  <c r="AZ138" i="2" s="1"/>
  <c r="AZ200" i="2" s="1"/>
  <c r="AZ262" i="2" s="1"/>
  <c r="AZ324" i="2" s="1"/>
  <c r="AZ386" i="2" s="1"/>
  <c r="BL14" i="2"/>
  <c r="BK76" i="2"/>
  <c r="BW14" i="2"/>
  <c r="B88" i="4"/>
  <c r="N65" i="4"/>
  <c r="Z65" i="4" s="1"/>
  <c r="AL65" i="4" s="1"/>
  <c r="AX65" i="4" s="1"/>
  <c r="BJ65" i="4" s="1"/>
  <c r="BV65" i="4" s="1"/>
  <c r="BD14" i="2"/>
  <c r="AR76" i="2"/>
  <c r="AR138" i="2" s="1"/>
  <c r="AR200" i="2" s="1"/>
  <c r="AR262" i="2" s="1"/>
  <c r="AR324" i="2" s="1"/>
  <c r="AR386" i="2" s="1"/>
  <c r="D112" i="8"/>
  <c r="D122" i="8" s="1"/>
  <c r="N102" i="8"/>
  <c r="B44" i="4"/>
  <c r="B22" i="4"/>
  <c r="N21" i="4"/>
  <c r="Z21" i="4" s="1"/>
  <c r="AL21" i="4" s="1"/>
  <c r="AX21" i="4" s="1"/>
  <c r="BJ21" i="4" s="1"/>
  <c r="BV21" i="4" s="1"/>
  <c r="Z81" i="2"/>
  <c r="Z143" i="2" s="1"/>
  <c r="Z205" i="2" s="1"/>
  <c r="Z267" i="2" s="1"/>
  <c r="Z329" i="2" s="1"/>
  <c r="Z391" i="2" s="1"/>
  <c r="AL19" i="2"/>
  <c r="BE14" i="4"/>
  <c r="AS37" i="4"/>
  <c r="AS60" i="4" s="1"/>
  <c r="AS83" i="4" s="1"/>
  <c r="AS106" i="4" s="1"/>
  <c r="AS129" i="4" s="1"/>
  <c r="AS152" i="4" s="1"/>
  <c r="BC76" i="2"/>
  <c r="BC138" i="2" s="1"/>
  <c r="BC200" i="2" s="1"/>
  <c r="BC262" i="2" s="1"/>
  <c r="BC324" i="2" s="1"/>
  <c r="BC386" i="2" s="1"/>
  <c r="BO14" i="2"/>
  <c r="AE37" i="4"/>
  <c r="AE60" i="4" s="1"/>
  <c r="AE83" i="4" s="1"/>
  <c r="AE106" i="4" s="1"/>
  <c r="AE129" i="4" s="1"/>
  <c r="AE152" i="4" s="1"/>
  <c r="AQ14" i="4"/>
  <c r="AY14" i="4"/>
  <c r="AM37" i="4"/>
  <c r="AM60" i="4" s="1"/>
  <c r="AM83" i="4" s="1"/>
  <c r="AM106" i="4" s="1"/>
  <c r="AM129" i="4" s="1"/>
  <c r="AM152" i="4" s="1"/>
  <c r="B154" i="4"/>
  <c r="N154" i="4" s="1"/>
  <c r="Z154" i="4" s="1"/>
  <c r="AL154" i="4" s="1"/>
  <c r="AX154" i="4" s="1"/>
  <c r="BJ154" i="4" s="1"/>
  <c r="BV154" i="4" s="1"/>
  <c r="N131" i="4"/>
  <c r="Z131" i="4" s="1"/>
  <c r="AL131" i="4" s="1"/>
  <c r="AX131" i="4" s="1"/>
  <c r="BJ131" i="4" s="1"/>
  <c r="BV131" i="4" s="1"/>
  <c r="AI37" i="4"/>
  <c r="AI60" i="4" s="1"/>
  <c r="AI83" i="4" s="1"/>
  <c r="AI106" i="4" s="1"/>
  <c r="AI129" i="4" s="1"/>
  <c r="AI152" i="4" s="1"/>
  <c r="AU14" i="4"/>
  <c r="BF76" i="2"/>
  <c r="BF138" i="2" s="1"/>
  <c r="BF200" i="2" s="1"/>
  <c r="BF262" i="2" s="1"/>
  <c r="BF324" i="2" s="1"/>
  <c r="BF386" i="2" s="1"/>
  <c r="BR14" i="2"/>
  <c r="N87" i="4"/>
  <c r="Z87" i="4" s="1"/>
  <c r="AL87" i="4" s="1"/>
  <c r="AX87" i="4" s="1"/>
  <c r="BJ87" i="4" s="1"/>
  <c r="BV87" i="4" s="1"/>
  <c r="B110" i="4"/>
  <c r="AL80" i="2"/>
  <c r="AL142" i="2" s="1"/>
  <c r="AL204" i="2" s="1"/>
  <c r="AL266" i="2" s="1"/>
  <c r="AL328" i="2" s="1"/>
  <c r="AL390" i="2" s="1"/>
  <c r="AX18" i="2"/>
  <c r="N43" i="4"/>
  <c r="Z43" i="4" s="1"/>
  <c r="AL43" i="4" s="1"/>
  <c r="AX43" i="4" s="1"/>
  <c r="BJ43" i="4" s="1"/>
  <c r="BV43" i="4" s="1"/>
  <c r="B66" i="4"/>
  <c r="B109" i="4"/>
  <c r="N86" i="4"/>
  <c r="Z86" i="4" s="1"/>
  <c r="AL86" i="4" s="1"/>
  <c r="AX86" i="4" s="1"/>
  <c r="BJ86" i="4" s="1"/>
  <c r="BV86" i="4" s="1"/>
  <c r="BA76" i="2"/>
  <c r="BA138" i="2" s="1"/>
  <c r="BA200" i="2" s="1"/>
  <c r="BA262" i="2" s="1"/>
  <c r="BA324" i="2" s="1"/>
  <c r="BA386" i="2" s="1"/>
  <c r="BM14" i="2"/>
  <c r="B22" i="2"/>
  <c r="N21" i="2"/>
  <c r="B83" i="2"/>
  <c r="B145" i="2" s="1"/>
  <c r="B207" i="2" s="1"/>
  <c r="B269" i="2" s="1"/>
  <c r="B331" i="2" s="1"/>
  <c r="B393" i="2" s="1"/>
  <c r="B153" i="4"/>
  <c r="N153" i="4" s="1"/>
  <c r="Z153" i="4" s="1"/>
  <c r="AL153" i="4" s="1"/>
  <c r="AX153" i="4" s="1"/>
  <c r="BJ153" i="4" s="1"/>
  <c r="BV153" i="4" s="1"/>
  <c r="N130" i="4"/>
  <c r="Z130" i="4" s="1"/>
  <c r="AL130" i="4" s="1"/>
  <c r="AX130" i="4" s="1"/>
  <c r="BJ130" i="4" s="1"/>
  <c r="BV130" i="4" s="1"/>
  <c r="Z20" i="2"/>
  <c r="N82" i="2"/>
  <c r="N144" i="2" s="1"/>
  <c r="N206" i="2" s="1"/>
  <c r="N268" i="2" s="1"/>
  <c r="N330" i="2" s="1"/>
  <c r="N392" i="2" s="1"/>
  <c r="AZ8" i="3" l="1"/>
  <c r="AW30" i="3" s="1"/>
  <c r="H36" i="7"/>
  <c r="AH26" i="3"/>
  <c r="AH27" i="3" s="1"/>
  <c r="BA8" i="3"/>
  <c r="AW20" i="3" s="1"/>
  <c r="J36" i="7"/>
  <c r="AZ4" i="3"/>
  <c r="AW24" i="3" s="1"/>
  <c r="AZ10" i="3"/>
  <c r="AT27" i="3" s="1"/>
  <c r="BA4" i="3"/>
  <c r="AW14" i="3" s="1"/>
  <c r="BA10" i="3"/>
  <c r="AT17" i="3" s="1"/>
  <c r="BA14" i="4"/>
  <c r="AO37" i="4"/>
  <c r="AO60" i="4" s="1"/>
  <c r="AO83" i="4" s="1"/>
  <c r="AO106" i="4" s="1"/>
  <c r="AO129" i="4" s="1"/>
  <c r="AO152" i="4" s="1"/>
  <c r="AN37" i="4"/>
  <c r="AN60" i="4" s="1"/>
  <c r="AN83" i="4" s="1"/>
  <c r="AN106" i="4" s="1"/>
  <c r="AN129" i="4" s="1"/>
  <c r="AN152" i="4" s="1"/>
  <c r="AZ14" i="4"/>
  <c r="BB14" i="4"/>
  <c r="AP37" i="4"/>
  <c r="AP60" i="4" s="1"/>
  <c r="AP83" i="4" s="1"/>
  <c r="AP106" i="4" s="1"/>
  <c r="AP129" i="4" s="1"/>
  <c r="AP152" i="4" s="1"/>
  <c r="AI29" i="3"/>
  <c r="AI32" i="3"/>
  <c r="AI28" i="3"/>
  <c r="AI30" i="3"/>
  <c r="AI31" i="3"/>
  <c r="BS76" i="2"/>
  <c r="CE14" i="2"/>
  <c r="AT37" i="4"/>
  <c r="AT60" i="4" s="1"/>
  <c r="AT83" i="4" s="1"/>
  <c r="AT106" i="4" s="1"/>
  <c r="AT129" i="4" s="1"/>
  <c r="AT152" i="4" s="1"/>
  <c r="BF14" i="4"/>
  <c r="AR37" i="4"/>
  <c r="AR60" i="4" s="1"/>
  <c r="AR83" i="4" s="1"/>
  <c r="AR106" i="4" s="1"/>
  <c r="AR129" i="4" s="1"/>
  <c r="AR152" i="4" s="1"/>
  <c r="BD14" i="4"/>
  <c r="BN76" i="2"/>
  <c r="BZ14" i="2"/>
  <c r="AI27" i="3"/>
  <c r="AX77" i="2"/>
  <c r="AX139" i="2" s="1"/>
  <c r="AX201" i="2" s="1"/>
  <c r="AX263" i="2" s="1"/>
  <c r="AX325" i="2" s="1"/>
  <c r="AX387" i="2" s="1"/>
  <c r="BJ15" i="2"/>
  <c r="AX78" i="2"/>
  <c r="AX140" i="2" s="1"/>
  <c r="AX202" i="2" s="1"/>
  <c r="AX264" i="2" s="1"/>
  <c r="AX326" i="2" s="1"/>
  <c r="AX388" i="2" s="1"/>
  <c r="BJ16" i="2"/>
  <c r="BQ14" i="2"/>
  <c r="BE76" i="2"/>
  <c r="BE138" i="2" s="1"/>
  <c r="BE200" i="2" s="1"/>
  <c r="BE262" i="2" s="1"/>
  <c r="BE324" i="2" s="1"/>
  <c r="BE386" i="2" s="1"/>
  <c r="N109" i="4"/>
  <c r="Z109" i="4" s="1"/>
  <c r="AL109" i="4" s="1"/>
  <c r="AX109" i="4" s="1"/>
  <c r="BJ109" i="4" s="1"/>
  <c r="BV109" i="4" s="1"/>
  <c r="B132" i="4"/>
  <c r="N22" i="4"/>
  <c r="Z22" i="4" s="1"/>
  <c r="AL22" i="4" s="1"/>
  <c r="AX22" i="4" s="1"/>
  <c r="BJ22" i="4" s="1"/>
  <c r="BV22" i="4" s="1"/>
  <c r="B45" i="4"/>
  <c r="B23" i="4"/>
  <c r="BX14" i="2"/>
  <c r="BL76" i="2"/>
  <c r="AL20" i="2"/>
  <c r="Z82" i="2"/>
  <c r="Z144" i="2" s="1"/>
  <c r="Z206" i="2" s="1"/>
  <c r="Z268" i="2" s="1"/>
  <c r="Z330" i="2" s="1"/>
  <c r="Z392" i="2" s="1"/>
  <c r="N83" i="2"/>
  <c r="N145" i="2" s="1"/>
  <c r="N207" i="2" s="1"/>
  <c r="N269" i="2" s="1"/>
  <c r="N331" i="2" s="1"/>
  <c r="N393" i="2" s="1"/>
  <c r="Z21" i="2"/>
  <c r="BY14" i="2"/>
  <c r="BM76" i="2"/>
  <c r="B89" i="4"/>
  <c r="N66" i="4"/>
  <c r="Z66" i="4" s="1"/>
  <c r="AL66" i="4" s="1"/>
  <c r="AX66" i="4" s="1"/>
  <c r="BJ66" i="4" s="1"/>
  <c r="BV66" i="4" s="1"/>
  <c r="CD14" i="2"/>
  <c r="BR76" i="2"/>
  <c r="AU37" i="4"/>
  <c r="AU60" i="4" s="1"/>
  <c r="AU83" i="4" s="1"/>
  <c r="AU106" i="4" s="1"/>
  <c r="AU129" i="4" s="1"/>
  <c r="AU152" i="4" s="1"/>
  <c r="BG14" i="4"/>
  <c r="AX19" i="2"/>
  <c r="AL81" i="2"/>
  <c r="AL143" i="2" s="1"/>
  <c r="AL205" i="2" s="1"/>
  <c r="AL267" i="2" s="1"/>
  <c r="AL329" i="2" s="1"/>
  <c r="AL391" i="2" s="1"/>
  <c r="B67" i="4"/>
  <c r="N44" i="4"/>
  <c r="Z44" i="4" s="1"/>
  <c r="AL44" i="4" s="1"/>
  <c r="AX44" i="4" s="1"/>
  <c r="BJ44" i="4" s="1"/>
  <c r="BV44" i="4" s="1"/>
  <c r="N88" i="4"/>
  <c r="Z88" i="4" s="1"/>
  <c r="AL88" i="4" s="1"/>
  <c r="AX88" i="4" s="1"/>
  <c r="BJ88" i="4" s="1"/>
  <c r="BV88" i="4" s="1"/>
  <c r="B111" i="4"/>
  <c r="B23" i="2"/>
  <c r="B84" i="2"/>
  <c r="B146" i="2" s="1"/>
  <c r="B208" i="2" s="1"/>
  <c r="B270" i="2" s="1"/>
  <c r="B332" i="2" s="1"/>
  <c r="B394" i="2" s="1"/>
  <c r="N22" i="2"/>
  <c r="AY37" i="4"/>
  <c r="AY60" i="4" s="1"/>
  <c r="AY83" i="4" s="1"/>
  <c r="AY106" i="4" s="1"/>
  <c r="AY129" i="4" s="1"/>
  <c r="AY152" i="4" s="1"/>
  <c r="BK14" i="4"/>
  <c r="BQ14" i="4"/>
  <c r="BE37" i="4"/>
  <c r="BE60" i="4" s="1"/>
  <c r="BE83" i="4" s="1"/>
  <c r="BE106" i="4" s="1"/>
  <c r="BE129" i="4" s="1"/>
  <c r="BE152" i="4" s="1"/>
  <c r="AX79" i="2"/>
  <c r="AX141" i="2" s="1"/>
  <c r="AX203" i="2" s="1"/>
  <c r="AX265" i="2" s="1"/>
  <c r="AX327" i="2" s="1"/>
  <c r="AX389" i="2" s="1"/>
  <c r="BJ17" i="2"/>
  <c r="AX80" i="2"/>
  <c r="AX142" i="2" s="1"/>
  <c r="AX204" i="2" s="1"/>
  <c r="AX266" i="2" s="1"/>
  <c r="AX328" i="2" s="1"/>
  <c r="AX390" i="2" s="1"/>
  <c r="BJ18" i="2"/>
  <c r="N110" i="4"/>
  <c r="Z110" i="4" s="1"/>
  <c r="AL110" i="4" s="1"/>
  <c r="AX110" i="4" s="1"/>
  <c r="BJ110" i="4" s="1"/>
  <c r="BV110" i="4" s="1"/>
  <c r="B133" i="4"/>
  <c r="BC14" i="4"/>
  <c r="AQ37" i="4"/>
  <c r="AQ60" i="4" s="1"/>
  <c r="AQ83" i="4" s="1"/>
  <c r="AQ106" i="4" s="1"/>
  <c r="AQ129" i="4" s="1"/>
  <c r="AQ152" i="4" s="1"/>
  <c r="BO76" i="2"/>
  <c r="CA14" i="2"/>
  <c r="D132" i="8"/>
  <c r="D142" i="8" s="1"/>
  <c r="N122" i="8"/>
  <c r="BD76" i="2"/>
  <c r="BD138" i="2" s="1"/>
  <c r="BD200" i="2" s="1"/>
  <c r="BD262" i="2" s="1"/>
  <c r="BD324" i="2" s="1"/>
  <c r="BD386" i="2" s="1"/>
  <c r="BP14" i="2"/>
  <c r="BK138" i="2"/>
  <c r="BW76" i="2"/>
  <c r="AH30" i="3" l="1"/>
  <c r="M40" i="7"/>
  <c r="AH29" i="3"/>
  <c r="M54" i="7" s="1"/>
  <c r="AH31" i="3"/>
  <c r="M68" i="7" s="1"/>
  <c r="AH28" i="3"/>
  <c r="M47" i="7" s="1"/>
  <c r="AH32" i="3"/>
  <c r="M75" i="7" s="1"/>
  <c r="AZ37" i="4"/>
  <c r="AZ60" i="4" s="1"/>
  <c r="AZ83" i="4" s="1"/>
  <c r="AZ106" i="4" s="1"/>
  <c r="AZ129" i="4" s="1"/>
  <c r="AZ152" i="4" s="1"/>
  <c r="BL14" i="4"/>
  <c r="BA37" i="4"/>
  <c r="BA60" i="4" s="1"/>
  <c r="BA83" i="4" s="1"/>
  <c r="BA106" i="4" s="1"/>
  <c r="BA129" i="4" s="1"/>
  <c r="BA152" i="4" s="1"/>
  <c r="BM14" i="4"/>
  <c r="BN138" i="2"/>
  <c r="BZ76" i="2"/>
  <c r="BS138" i="2"/>
  <c r="CE76" i="2"/>
  <c r="M61" i="7"/>
  <c r="BF37" i="4"/>
  <c r="BF60" i="4" s="1"/>
  <c r="BF83" i="4" s="1"/>
  <c r="BF106" i="4" s="1"/>
  <c r="BF129" i="4" s="1"/>
  <c r="BF152" i="4" s="1"/>
  <c r="BR14" i="4"/>
  <c r="BB37" i="4"/>
  <c r="BB60" i="4" s="1"/>
  <c r="BB83" i="4" s="1"/>
  <c r="BB106" i="4" s="1"/>
  <c r="BB129" i="4" s="1"/>
  <c r="BB152" i="4" s="1"/>
  <c r="BN14" i="4"/>
  <c r="BD37" i="4"/>
  <c r="BD60" i="4" s="1"/>
  <c r="BD83" i="4" s="1"/>
  <c r="BD106" i="4" s="1"/>
  <c r="BD129" i="4" s="1"/>
  <c r="BD152" i="4" s="1"/>
  <c r="BP14" i="4"/>
  <c r="BV15" i="2"/>
  <c r="BJ77" i="2"/>
  <c r="CC14" i="2"/>
  <c r="BQ76" i="2"/>
  <c r="BJ78" i="2"/>
  <c r="BV16" i="2"/>
  <c r="Z22" i="2"/>
  <c r="N84" i="2"/>
  <c r="N146" i="2" s="1"/>
  <c r="N208" i="2" s="1"/>
  <c r="N270" i="2" s="1"/>
  <c r="N332" i="2" s="1"/>
  <c r="N394" i="2" s="1"/>
  <c r="N67" i="4"/>
  <c r="Z67" i="4" s="1"/>
  <c r="AL67" i="4" s="1"/>
  <c r="AX67" i="4" s="1"/>
  <c r="BJ67" i="4" s="1"/>
  <c r="BV67" i="4" s="1"/>
  <c r="B90" i="4"/>
  <c r="BS14" i="4"/>
  <c r="BG37" i="4"/>
  <c r="BG60" i="4" s="1"/>
  <c r="BG83" i="4" s="1"/>
  <c r="BG106" i="4" s="1"/>
  <c r="BG129" i="4" s="1"/>
  <c r="BG152" i="4" s="1"/>
  <c r="BM138" i="2"/>
  <c r="BY76" i="2"/>
  <c r="N23" i="4"/>
  <c r="Z23" i="4" s="1"/>
  <c r="AL23" i="4" s="1"/>
  <c r="AX23" i="4" s="1"/>
  <c r="BJ23" i="4" s="1"/>
  <c r="BV23" i="4" s="1"/>
  <c r="B46" i="4"/>
  <c r="B24" i="4"/>
  <c r="BP76" i="2"/>
  <c r="CB14" i="2"/>
  <c r="BK37" i="4"/>
  <c r="BW14" i="4"/>
  <c r="B112" i="4"/>
  <c r="N89" i="4"/>
  <c r="Z89" i="4" s="1"/>
  <c r="AL89" i="4" s="1"/>
  <c r="AX89" i="4" s="1"/>
  <c r="BJ89" i="4" s="1"/>
  <c r="BV89" i="4" s="1"/>
  <c r="N132" i="4"/>
  <c r="Z132" i="4" s="1"/>
  <c r="AL132" i="4" s="1"/>
  <c r="AX132" i="4" s="1"/>
  <c r="BJ132" i="4" s="1"/>
  <c r="BV132" i="4" s="1"/>
  <c r="B155" i="4"/>
  <c r="N155" i="4" s="1"/>
  <c r="Z155" i="4" s="1"/>
  <c r="AL155" i="4" s="1"/>
  <c r="AX155" i="4" s="1"/>
  <c r="BJ155" i="4" s="1"/>
  <c r="BV155" i="4" s="1"/>
  <c r="N133" i="4"/>
  <c r="Z133" i="4" s="1"/>
  <c r="AL133" i="4" s="1"/>
  <c r="AX133" i="4" s="1"/>
  <c r="BJ133" i="4" s="1"/>
  <c r="BV133" i="4" s="1"/>
  <c r="B156" i="4"/>
  <c r="N156" i="4" s="1"/>
  <c r="Z156" i="4" s="1"/>
  <c r="AL156" i="4" s="1"/>
  <c r="AX156" i="4" s="1"/>
  <c r="BJ156" i="4" s="1"/>
  <c r="BV156" i="4" s="1"/>
  <c r="BV17" i="2"/>
  <c r="BJ79" i="2"/>
  <c r="B85" i="2"/>
  <c r="B147" i="2" s="1"/>
  <c r="B209" i="2" s="1"/>
  <c r="B271" i="2" s="1"/>
  <c r="B333" i="2" s="1"/>
  <c r="B395" i="2" s="1"/>
  <c r="BV12" i="3" s="1"/>
  <c r="N23" i="2"/>
  <c r="B24" i="2"/>
  <c r="AX81" i="2"/>
  <c r="AX143" i="2" s="1"/>
  <c r="AX205" i="2" s="1"/>
  <c r="AX267" i="2" s="1"/>
  <c r="AX329" i="2" s="1"/>
  <c r="AX391" i="2" s="1"/>
  <c r="BJ19" i="2"/>
  <c r="AX20" i="2"/>
  <c r="AL82" i="2"/>
  <c r="AL144" i="2" s="1"/>
  <c r="AL206" i="2" s="1"/>
  <c r="AL268" i="2" s="1"/>
  <c r="AL330" i="2" s="1"/>
  <c r="AL392" i="2" s="1"/>
  <c r="B68" i="4"/>
  <c r="N45" i="4"/>
  <c r="Z45" i="4" s="1"/>
  <c r="AL45" i="4" s="1"/>
  <c r="AX45" i="4" s="1"/>
  <c r="BJ45" i="4" s="1"/>
  <c r="BV45" i="4" s="1"/>
  <c r="BV18" i="2"/>
  <c r="BJ80" i="2"/>
  <c r="CA76" i="2"/>
  <c r="BO138" i="2"/>
  <c r="BQ37" i="4"/>
  <c r="CC14" i="4"/>
  <c r="BW138" i="2"/>
  <c r="BK200" i="2"/>
  <c r="N142" i="8"/>
  <c r="D152" i="8"/>
  <c r="D162" i="8" s="1"/>
  <c r="BC37" i="4"/>
  <c r="BC60" i="4" s="1"/>
  <c r="BC83" i="4" s="1"/>
  <c r="BC106" i="4" s="1"/>
  <c r="BC129" i="4" s="1"/>
  <c r="BC152" i="4" s="1"/>
  <c r="BO14" i="4"/>
  <c r="B134" i="4"/>
  <c r="N111" i="4"/>
  <c r="Z111" i="4" s="1"/>
  <c r="AL111" i="4" s="1"/>
  <c r="AX111" i="4" s="1"/>
  <c r="BJ111" i="4" s="1"/>
  <c r="BV111" i="4" s="1"/>
  <c r="BR138" i="2"/>
  <c r="CD76" i="2"/>
  <c r="Z83" i="2"/>
  <c r="Z145" i="2" s="1"/>
  <c r="Z207" i="2" s="1"/>
  <c r="Z269" i="2" s="1"/>
  <c r="Z331" i="2" s="1"/>
  <c r="Z393" i="2" s="1"/>
  <c r="AL21" i="2"/>
  <c r="BX76" i="2"/>
  <c r="BL138" i="2"/>
  <c r="BM37" i="4" l="1"/>
  <c r="BY14" i="4"/>
  <c r="BL37" i="4"/>
  <c r="BX14" i="4"/>
  <c r="BN37" i="4"/>
  <c r="BZ14" i="4"/>
  <c r="BZ138" i="2"/>
  <c r="BN200" i="2"/>
  <c r="BP37" i="4"/>
  <c r="CB14" i="4"/>
  <c r="CD14" i="4"/>
  <c r="BR37" i="4"/>
  <c r="CE138" i="2"/>
  <c r="BS200" i="2"/>
  <c r="CC76" i="2"/>
  <c r="BQ138" i="2"/>
  <c r="BV77" i="2"/>
  <c r="BJ139" i="2"/>
  <c r="BJ140" i="2"/>
  <c r="BV78" i="2"/>
  <c r="D172" i="8"/>
  <c r="D182" i="8" s="1"/>
  <c r="N162" i="8"/>
  <c r="N46" i="4"/>
  <c r="Z46" i="4" s="1"/>
  <c r="AL46" i="4" s="1"/>
  <c r="AX46" i="4" s="1"/>
  <c r="BJ46" i="4" s="1"/>
  <c r="BV46" i="4" s="1"/>
  <c r="B69" i="4"/>
  <c r="BR200" i="2"/>
  <c r="CD138" i="2"/>
  <c r="N134" i="4"/>
  <c r="Z134" i="4" s="1"/>
  <c r="AL134" i="4" s="1"/>
  <c r="AX134" i="4" s="1"/>
  <c r="BJ134" i="4" s="1"/>
  <c r="BV134" i="4" s="1"/>
  <c r="B157" i="4"/>
  <c r="N157" i="4" s="1"/>
  <c r="Z157" i="4" s="1"/>
  <c r="AL157" i="4" s="1"/>
  <c r="AX157" i="4" s="1"/>
  <c r="BJ157" i="4" s="1"/>
  <c r="BV157" i="4" s="1"/>
  <c r="CC37" i="4"/>
  <c r="BQ60" i="4"/>
  <c r="AX82" i="2"/>
  <c r="AX144" i="2" s="1"/>
  <c r="AX206" i="2" s="1"/>
  <c r="AX268" i="2" s="1"/>
  <c r="AX330" i="2" s="1"/>
  <c r="AX392" i="2" s="1"/>
  <c r="BJ20" i="2"/>
  <c r="BV79" i="2"/>
  <c r="BJ141" i="2"/>
  <c r="BX138" i="2"/>
  <c r="BL200" i="2"/>
  <c r="B135" i="4"/>
  <c r="N112" i="4"/>
  <c r="Z112" i="4" s="1"/>
  <c r="AL112" i="4" s="1"/>
  <c r="AX112" i="4" s="1"/>
  <c r="BJ112" i="4" s="1"/>
  <c r="BV112" i="4" s="1"/>
  <c r="B113" i="4"/>
  <c r="N90" i="4"/>
  <c r="Z90" i="4" s="1"/>
  <c r="AL90" i="4" s="1"/>
  <c r="AX90" i="4" s="1"/>
  <c r="BJ90" i="4" s="1"/>
  <c r="BV90" i="4" s="1"/>
  <c r="AX21" i="2"/>
  <c r="AL83" i="2"/>
  <c r="AL145" i="2" s="1"/>
  <c r="AL207" i="2" s="1"/>
  <c r="AL269" i="2" s="1"/>
  <c r="AL331" i="2" s="1"/>
  <c r="AL393" i="2" s="1"/>
  <c r="BO37" i="4"/>
  <c r="CA14" i="4"/>
  <c r="BK262" i="2"/>
  <c r="BW200" i="2"/>
  <c r="BO200" i="2"/>
  <c r="CA138" i="2"/>
  <c r="BV80" i="2"/>
  <c r="BJ142" i="2"/>
  <c r="BV19" i="2"/>
  <c r="BJ81" i="2"/>
  <c r="B25" i="2"/>
  <c r="B86" i="2"/>
  <c r="B148" i="2" s="1"/>
  <c r="B210" i="2" s="1"/>
  <c r="B272" i="2" s="1"/>
  <c r="B334" i="2" s="1"/>
  <c r="B396" i="2" s="1"/>
  <c r="N24" i="2"/>
  <c r="BW37" i="4"/>
  <c r="BK60" i="4"/>
  <c r="BP138" i="2"/>
  <c r="CB76" i="2"/>
  <c r="N68" i="4"/>
  <c r="Z68" i="4" s="1"/>
  <c r="AL68" i="4" s="1"/>
  <c r="AX68" i="4" s="1"/>
  <c r="BJ68" i="4" s="1"/>
  <c r="BV68" i="4" s="1"/>
  <c r="B91" i="4"/>
  <c r="N85" i="2"/>
  <c r="N147" i="2" s="1"/>
  <c r="N209" i="2" s="1"/>
  <c r="N271" i="2" s="1"/>
  <c r="N333" i="2" s="1"/>
  <c r="N395" i="2" s="1"/>
  <c r="Z23" i="2"/>
  <c r="B47" i="4"/>
  <c r="B25" i="4"/>
  <c r="N24" i="4"/>
  <c r="Z24" i="4" s="1"/>
  <c r="AL24" i="4" s="1"/>
  <c r="AX24" i="4" s="1"/>
  <c r="BJ24" i="4" s="1"/>
  <c r="BV24" i="4" s="1"/>
  <c r="BY138" i="2"/>
  <c r="BM200" i="2"/>
  <c r="CE14" i="4"/>
  <c r="BS37" i="4"/>
  <c r="Z84" i="2"/>
  <c r="Z146" i="2" s="1"/>
  <c r="Z208" i="2" s="1"/>
  <c r="Z270" i="2" s="1"/>
  <c r="Z332" i="2" s="1"/>
  <c r="Z394" i="2" s="1"/>
  <c r="AL22" i="2"/>
  <c r="BX37" i="4" l="1"/>
  <c r="BL60" i="4"/>
  <c r="BY37" i="4"/>
  <c r="BM60" i="4"/>
  <c r="BR60" i="4"/>
  <c r="CD37" i="4"/>
  <c r="BZ200" i="2"/>
  <c r="BN262" i="2"/>
  <c r="CE200" i="2"/>
  <c r="BS262" i="2"/>
  <c r="BP60" i="4"/>
  <c r="CB37" i="4"/>
  <c r="BZ37" i="4"/>
  <c r="BN60" i="4"/>
  <c r="CC138" i="2"/>
  <c r="BQ200" i="2"/>
  <c r="BV140" i="2"/>
  <c r="BJ202" i="2"/>
  <c r="BV139" i="2"/>
  <c r="BJ201" i="2"/>
  <c r="AL84" i="2"/>
  <c r="AL146" i="2" s="1"/>
  <c r="AL208" i="2" s="1"/>
  <c r="AL270" i="2" s="1"/>
  <c r="AL332" i="2" s="1"/>
  <c r="AL394" i="2" s="1"/>
  <c r="AX22" i="2"/>
  <c r="BM262" i="2"/>
  <c r="BY200" i="2"/>
  <c r="N47" i="4"/>
  <c r="Z47" i="4" s="1"/>
  <c r="AL47" i="4" s="1"/>
  <c r="AX47" i="4" s="1"/>
  <c r="BJ47" i="4" s="1"/>
  <c r="BV47" i="4" s="1"/>
  <c r="B70" i="4"/>
  <c r="BJ204" i="2"/>
  <c r="BV142" i="2"/>
  <c r="BL262" i="2"/>
  <c r="BX200" i="2"/>
  <c r="BJ82" i="2"/>
  <c r="BV20" i="2"/>
  <c r="BQ83" i="4"/>
  <c r="CC60" i="4"/>
  <c r="Z85" i="2"/>
  <c r="Z147" i="2" s="1"/>
  <c r="Z209" i="2" s="1"/>
  <c r="Z271" i="2" s="1"/>
  <c r="Z333" i="2" s="1"/>
  <c r="Z395" i="2" s="1"/>
  <c r="AL23" i="2"/>
  <c r="B87" i="2"/>
  <c r="B149" i="2" s="1"/>
  <c r="B211" i="2" s="1"/>
  <c r="B273" i="2" s="1"/>
  <c r="B335" i="2" s="1"/>
  <c r="B397" i="2" s="1"/>
  <c r="N25" i="2"/>
  <c r="B26" i="2"/>
  <c r="BW262" i="2"/>
  <c r="BK324" i="2"/>
  <c r="N113" i="4"/>
  <c r="Z113" i="4" s="1"/>
  <c r="AL113" i="4" s="1"/>
  <c r="AX113" i="4" s="1"/>
  <c r="BJ113" i="4" s="1"/>
  <c r="BV113" i="4" s="1"/>
  <c r="B136" i="4"/>
  <c r="BR262" i="2"/>
  <c r="CD200" i="2"/>
  <c r="BS60" i="4"/>
  <c r="CE37" i="4"/>
  <c r="BP200" i="2"/>
  <c r="CB138" i="2"/>
  <c r="BV81" i="2"/>
  <c r="BJ143" i="2"/>
  <c r="BJ203" i="2"/>
  <c r="BV141" i="2"/>
  <c r="B92" i="4"/>
  <c r="N69" i="4"/>
  <c r="Z69" i="4" s="1"/>
  <c r="AL69" i="4" s="1"/>
  <c r="AX69" i="4" s="1"/>
  <c r="BJ69" i="4" s="1"/>
  <c r="BV69" i="4" s="1"/>
  <c r="B48" i="4"/>
  <c r="B26" i="4"/>
  <c r="N25" i="4"/>
  <c r="Z25" i="4" s="1"/>
  <c r="AL25" i="4" s="1"/>
  <c r="AX25" i="4" s="1"/>
  <c r="BJ25" i="4" s="1"/>
  <c r="BV25" i="4" s="1"/>
  <c r="N91" i="4"/>
  <c r="Z91" i="4" s="1"/>
  <c r="AL91" i="4" s="1"/>
  <c r="AX91" i="4" s="1"/>
  <c r="BJ91" i="4" s="1"/>
  <c r="BV91" i="4" s="1"/>
  <c r="B114" i="4"/>
  <c r="BK83" i="4"/>
  <c r="BW60" i="4"/>
  <c r="N86" i="2"/>
  <c r="N148" i="2" s="1"/>
  <c r="N210" i="2" s="1"/>
  <c r="N272" i="2" s="1"/>
  <c r="N334" i="2" s="1"/>
  <c r="N396" i="2" s="1"/>
  <c r="Z24" i="2"/>
  <c r="CA200" i="2"/>
  <c r="BO262" i="2"/>
  <c r="CA37" i="4"/>
  <c r="BO60" i="4"/>
  <c r="AX83" i="2"/>
  <c r="AX145" i="2" s="1"/>
  <c r="AX207" i="2" s="1"/>
  <c r="AX269" i="2" s="1"/>
  <c r="AX331" i="2" s="1"/>
  <c r="AX393" i="2" s="1"/>
  <c r="BJ21" i="2"/>
  <c r="B158" i="4"/>
  <c r="N158" i="4" s="1"/>
  <c r="Z158" i="4" s="1"/>
  <c r="AL158" i="4" s="1"/>
  <c r="AX158" i="4" s="1"/>
  <c r="BJ158" i="4" s="1"/>
  <c r="BV158" i="4" s="1"/>
  <c r="N135" i="4"/>
  <c r="Z135" i="4" s="1"/>
  <c r="AL135" i="4" s="1"/>
  <c r="AX135" i="4" s="1"/>
  <c r="BJ135" i="4" s="1"/>
  <c r="BV135" i="4" s="1"/>
  <c r="N182" i="8"/>
  <c r="D192" i="8"/>
  <c r="D202" i="8" s="1"/>
  <c r="BM83" i="4" l="1"/>
  <c r="BY60" i="4"/>
  <c r="BL83" i="4"/>
  <c r="BX60" i="4"/>
  <c r="BN324" i="2"/>
  <c r="BZ262" i="2"/>
  <c r="CB60" i="4"/>
  <c r="BP83" i="4"/>
  <c r="BN83" i="4"/>
  <c r="BZ60" i="4"/>
  <c r="CE262" i="2"/>
  <c r="BS324" i="2"/>
  <c r="CD60" i="4"/>
  <c r="BR83" i="4"/>
  <c r="BJ264" i="2"/>
  <c r="BV202" i="2"/>
  <c r="BJ263" i="2"/>
  <c r="BV201" i="2"/>
  <c r="CC200" i="2"/>
  <c r="BQ262" i="2"/>
  <c r="D212" i="8"/>
  <c r="D222" i="8" s="1"/>
  <c r="N202" i="8"/>
  <c r="CA60" i="4"/>
  <c r="BO83" i="4"/>
  <c r="Z86" i="2"/>
  <c r="Z148" i="2" s="1"/>
  <c r="Z210" i="2" s="1"/>
  <c r="Z272" i="2" s="1"/>
  <c r="Z334" i="2" s="1"/>
  <c r="Z396" i="2" s="1"/>
  <c r="AL24" i="2"/>
  <c r="B71" i="4"/>
  <c r="N48" i="4"/>
  <c r="Z48" i="4" s="1"/>
  <c r="AL48" i="4" s="1"/>
  <c r="AX48" i="4" s="1"/>
  <c r="BJ48" i="4" s="1"/>
  <c r="BV48" i="4" s="1"/>
  <c r="BV203" i="2"/>
  <c r="BJ265" i="2"/>
  <c r="BP262" i="2"/>
  <c r="CB200" i="2"/>
  <c r="CE60" i="4"/>
  <c r="BS83" i="4"/>
  <c r="BR324" i="2"/>
  <c r="CD262" i="2"/>
  <c r="BJ205" i="2"/>
  <c r="BV143" i="2"/>
  <c r="B159" i="4"/>
  <c r="N159" i="4" s="1"/>
  <c r="Z159" i="4" s="1"/>
  <c r="AL159" i="4" s="1"/>
  <c r="AX159" i="4" s="1"/>
  <c r="BJ159" i="4" s="1"/>
  <c r="BV159" i="4" s="1"/>
  <c r="N136" i="4"/>
  <c r="Z136" i="4" s="1"/>
  <c r="AL136" i="4" s="1"/>
  <c r="AX136" i="4" s="1"/>
  <c r="BJ136" i="4" s="1"/>
  <c r="BV136" i="4" s="1"/>
  <c r="B27" i="2"/>
  <c r="N26" i="2"/>
  <c r="B88" i="2"/>
  <c r="B150" i="2" s="1"/>
  <c r="B212" i="2" s="1"/>
  <c r="B274" i="2" s="1"/>
  <c r="B336" i="2" s="1"/>
  <c r="B398" i="2" s="1"/>
  <c r="BQ106" i="4"/>
  <c r="CC83" i="4"/>
  <c r="BX262" i="2"/>
  <c r="BL324" i="2"/>
  <c r="BJ266" i="2"/>
  <c r="BV204" i="2"/>
  <c r="BY262" i="2"/>
  <c r="BM324" i="2"/>
  <c r="BJ83" i="2"/>
  <c r="BV21" i="2"/>
  <c r="CA262" i="2"/>
  <c r="BO324" i="2"/>
  <c r="N114" i="4"/>
  <c r="Z114" i="4" s="1"/>
  <c r="AL114" i="4" s="1"/>
  <c r="AX114" i="4" s="1"/>
  <c r="BJ114" i="4" s="1"/>
  <c r="BV114" i="4" s="1"/>
  <c r="B137" i="4"/>
  <c r="N92" i="4"/>
  <c r="Z92" i="4" s="1"/>
  <c r="AL92" i="4" s="1"/>
  <c r="AX92" i="4" s="1"/>
  <c r="BJ92" i="4" s="1"/>
  <c r="BV92" i="4" s="1"/>
  <c r="B115" i="4"/>
  <c r="N87" i="2"/>
  <c r="N149" i="2" s="1"/>
  <c r="N211" i="2" s="1"/>
  <c r="N273" i="2" s="1"/>
  <c r="N335" i="2" s="1"/>
  <c r="N397" i="2" s="1"/>
  <c r="Z25" i="2"/>
  <c r="AL85" i="2"/>
  <c r="AL147" i="2" s="1"/>
  <c r="AL209" i="2" s="1"/>
  <c r="AL271" i="2" s="1"/>
  <c r="AL333" i="2" s="1"/>
  <c r="AL395" i="2" s="1"/>
  <c r="AX23" i="2"/>
  <c r="B93" i="4"/>
  <c r="N70" i="4"/>
  <c r="Z70" i="4" s="1"/>
  <c r="AL70" i="4" s="1"/>
  <c r="AX70" i="4" s="1"/>
  <c r="BJ70" i="4" s="1"/>
  <c r="BV70" i="4" s="1"/>
  <c r="AX84" i="2"/>
  <c r="AX146" i="2" s="1"/>
  <c r="AX208" i="2" s="1"/>
  <c r="AX270" i="2" s="1"/>
  <c r="AX332" i="2" s="1"/>
  <c r="AX394" i="2" s="1"/>
  <c r="BJ22" i="2"/>
  <c r="BK106" i="4"/>
  <c r="BW83" i="4"/>
  <c r="N26" i="4"/>
  <c r="Z26" i="4" s="1"/>
  <c r="AL26" i="4" s="1"/>
  <c r="AX26" i="4" s="1"/>
  <c r="BJ26" i="4" s="1"/>
  <c r="BV26" i="4" s="1"/>
  <c r="B49" i="4"/>
  <c r="B27" i="4"/>
  <c r="BK386" i="2"/>
  <c r="BW324" i="2"/>
  <c r="BW386" i="2" s="1"/>
  <c r="BJ144" i="2"/>
  <c r="BV82" i="2"/>
  <c r="BL106" i="4" l="1"/>
  <c r="BX83" i="4"/>
  <c r="BM106" i="4"/>
  <c r="BY83" i="4"/>
  <c r="BS386" i="2"/>
  <c r="CE324" i="2"/>
  <c r="CE386" i="2" s="1"/>
  <c r="BP106" i="4"/>
  <c r="CB83" i="4"/>
  <c r="BR106" i="4"/>
  <c r="CD83" i="4"/>
  <c r="BZ83" i="4"/>
  <c r="BN106" i="4"/>
  <c r="BZ324" i="2"/>
  <c r="BZ386" i="2" s="1"/>
  <c r="BN386" i="2"/>
  <c r="BJ325" i="2"/>
  <c r="BV263" i="2"/>
  <c r="BQ324" i="2"/>
  <c r="CC262" i="2"/>
  <c r="BJ326" i="2"/>
  <c r="BV264" i="2"/>
  <c r="BJ206" i="2"/>
  <c r="BV144" i="2"/>
  <c r="B72" i="4"/>
  <c r="N49" i="4"/>
  <c r="Z49" i="4" s="1"/>
  <c r="AL49" i="4" s="1"/>
  <c r="AX49" i="4" s="1"/>
  <c r="BJ49" i="4" s="1"/>
  <c r="BV49" i="4" s="1"/>
  <c r="BJ84" i="2"/>
  <c r="BV22" i="2"/>
  <c r="BJ23" i="2"/>
  <c r="AX85" i="2"/>
  <c r="AX147" i="2" s="1"/>
  <c r="AX209" i="2" s="1"/>
  <c r="AX271" i="2" s="1"/>
  <c r="AX333" i="2" s="1"/>
  <c r="AX395" i="2" s="1"/>
  <c r="N137" i="4"/>
  <c r="Z137" i="4" s="1"/>
  <c r="AL137" i="4" s="1"/>
  <c r="AX137" i="4" s="1"/>
  <c r="BJ137" i="4" s="1"/>
  <c r="BV137" i="4" s="1"/>
  <c r="B160" i="4"/>
  <c r="N160" i="4" s="1"/>
  <c r="Z160" i="4" s="1"/>
  <c r="AL160" i="4" s="1"/>
  <c r="AX160" i="4" s="1"/>
  <c r="BJ160" i="4" s="1"/>
  <c r="BV160" i="4" s="1"/>
  <c r="N27" i="2"/>
  <c r="B28" i="2"/>
  <c r="B89" i="2"/>
  <c r="B151" i="2" s="1"/>
  <c r="B213" i="2" s="1"/>
  <c r="B275" i="2" s="1"/>
  <c r="B337" i="2" s="1"/>
  <c r="B399" i="2" s="1"/>
  <c r="BV16" i="3" s="1"/>
  <c r="BJ267" i="2"/>
  <c r="BV205" i="2"/>
  <c r="B50" i="4"/>
  <c r="N27" i="4"/>
  <c r="Z27" i="4" s="1"/>
  <c r="AL27" i="4" s="1"/>
  <c r="AX27" i="4" s="1"/>
  <c r="BJ27" i="4" s="1"/>
  <c r="BV27" i="4" s="1"/>
  <c r="BW106" i="4"/>
  <c r="BK129" i="4"/>
  <c r="Z26" i="2"/>
  <c r="N88" i="2"/>
  <c r="N150" i="2" s="1"/>
  <c r="N212" i="2" s="1"/>
  <c r="N274" i="2" s="1"/>
  <c r="N336" i="2" s="1"/>
  <c r="N398" i="2" s="1"/>
  <c r="CE83" i="4"/>
  <c r="BS106" i="4"/>
  <c r="BV265" i="2"/>
  <c r="BJ327" i="2"/>
  <c r="BO106" i="4"/>
  <c r="CA83" i="4"/>
  <c r="BJ145" i="2"/>
  <c r="BV83" i="2"/>
  <c r="CC106" i="4"/>
  <c r="BQ129" i="4"/>
  <c r="AX24" i="2"/>
  <c r="AL86" i="2"/>
  <c r="AL148" i="2" s="1"/>
  <c r="AL210" i="2" s="1"/>
  <c r="AL272" i="2" s="1"/>
  <c r="AL334" i="2" s="1"/>
  <c r="AL396" i="2" s="1"/>
  <c r="B116" i="4"/>
  <c r="N93" i="4"/>
  <c r="Z93" i="4" s="1"/>
  <c r="AL93" i="4" s="1"/>
  <c r="AX93" i="4" s="1"/>
  <c r="BJ93" i="4" s="1"/>
  <c r="BV93" i="4" s="1"/>
  <c r="BV266" i="2"/>
  <c r="BJ328" i="2"/>
  <c r="Z87" i="2"/>
  <c r="Z149" i="2" s="1"/>
  <c r="Z211" i="2" s="1"/>
  <c r="Z273" i="2" s="1"/>
  <c r="Z335" i="2" s="1"/>
  <c r="Z397" i="2" s="1"/>
  <c r="AL25" i="2"/>
  <c r="B138" i="4"/>
  <c r="N115" i="4"/>
  <c r="Z115" i="4" s="1"/>
  <c r="AL115" i="4" s="1"/>
  <c r="AX115" i="4" s="1"/>
  <c r="BJ115" i="4" s="1"/>
  <c r="BV115" i="4" s="1"/>
  <c r="BO386" i="2"/>
  <c r="CA324" i="2"/>
  <c r="CA386" i="2" s="1"/>
  <c r="BM386" i="2"/>
  <c r="BY324" i="2"/>
  <c r="BY386" i="2" s="1"/>
  <c r="BX324" i="2"/>
  <c r="BX386" i="2" s="1"/>
  <c r="BL386" i="2"/>
  <c r="BR386" i="2"/>
  <c r="CD324" i="2"/>
  <c r="CD386" i="2" s="1"/>
  <c r="CB262" i="2"/>
  <c r="BP324" i="2"/>
  <c r="N71" i="4"/>
  <c r="Z71" i="4" s="1"/>
  <c r="AL71" i="4" s="1"/>
  <c r="AX71" i="4" s="1"/>
  <c r="BJ71" i="4" s="1"/>
  <c r="BV71" i="4" s="1"/>
  <c r="B94" i="4"/>
  <c r="D232" i="8"/>
  <c r="D242" i="8" s="1"/>
  <c r="N222" i="8"/>
  <c r="BM129" i="4" l="1"/>
  <c r="BY106" i="4"/>
  <c r="BL129" i="4"/>
  <c r="BX106" i="4"/>
  <c r="BZ106" i="4"/>
  <c r="BN129" i="4"/>
  <c r="CB106" i="4"/>
  <c r="BP129" i="4"/>
  <c r="BR129" i="4"/>
  <c r="CD106" i="4"/>
  <c r="BV326" i="2"/>
  <c r="BJ388" i="2"/>
  <c r="BV388" i="2" s="1"/>
  <c r="BV325" i="2"/>
  <c r="BJ387" i="2"/>
  <c r="BV387" i="2" s="1"/>
  <c r="BQ386" i="2"/>
  <c r="CC324" i="2"/>
  <c r="CC386" i="2" s="1"/>
  <c r="Z88" i="2"/>
  <c r="Z150" i="2" s="1"/>
  <c r="Z212" i="2" s="1"/>
  <c r="Z274" i="2" s="1"/>
  <c r="Z336" i="2" s="1"/>
  <c r="Z398" i="2" s="1"/>
  <c r="AL26" i="2"/>
  <c r="CB324" i="2"/>
  <c r="CB386" i="2" s="1"/>
  <c r="BP386" i="2"/>
  <c r="AX25" i="2"/>
  <c r="AL87" i="2"/>
  <c r="AL149" i="2" s="1"/>
  <c r="AL211" i="2" s="1"/>
  <c r="AL273" i="2" s="1"/>
  <c r="AL335" i="2" s="1"/>
  <c r="AL397" i="2" s="1"/>
  <c r="BQ152" i="4"/>
  <c r="CC152" i="4" s="1"/>
  <c r="CC129" i="4"/>
  <c r="CE106" i="4"/>
  <c r="BS129" i="4"/>
  <c r="BW129" i="4"/>
  <c r="BK152" i="4"/>
  <c r="BW152" i="4" s="1"/>
  <c r="Z27" i="2"/>
  <c r="N89" i="2"/>
  <c r="N151" i="2" s="1"/>
  <c r="N213" i="2" s="1"/>
  <c r="N275" i="2" s="1"/>
  <c r="N337" i="2" s="1"/>
  <c r="N399" i="2" s="1"/>
  <c r="BJ85" i="2"/>
  <c r="BV23" i="2"/>
  <c r="N72" i="4"/>
  <c r="Z72" i="4" s="1"/>
  <c r="AL72" i="4" s="1"/>
  <c r="AX72" i="4" s="1"/>
  <c r="BJ72" i="4" s="1"/>
  <c r="BV72" i="4" s="1"/>
  <c r="B95" i="4"/>
  <c r="N138" i="4"/>
  <c r="Z138" i="4" s="1"/>
  <c r="AL138" i="4" s="1"/>
  <c r="AX138" i="4" s="1"/>
  <c r="BJ138" i="4" s="1"/>
  <c r="BV138" i="4" s="1"/>
  <c r="B161" i="4"/>
  <c r="N161" i="4" s="1"/>
  <c r="Z161" i="4" s="1"/>
  <c r="AL161" i="4" s="1"/>
  <c r="AX161" i="4" s="1"/>
  <c r="BJ161" i="4" s="1"/>
  <c r="BV161" i="4" s="1"/>
  <c r="AX86" i="2"/>
  <c r="AX148" i="2" s="1"/>
  <c r="AX210" i="2" s="1"/>
  <c r="AX272" i="2" s="1"/>
  <c r="AX334" i="2" s="1"/>
  <c r="AX396" i="2" s="1"/>
  <c r="BJ24" i="2"/>
  <c r="BJ207" i="2"/>
  <c r="BV145" i="2"/>
  <c r="N50" i="4"/>
  <c r="Z50" i="4" s="1"/>
  <c r="AL50" i="4" s="1"/>
  <c r="AX50" i="4" s="1"/>
  <c r="BJ50" i="4" s="1"/>
  <c r="BV50" i="4" s="1"/>
  <c r="B73" i="4"/>
  <c r="N28" i="2"/>
  <c r="B29" i="2"/>
  <c r="B90" i="2"/>
  <c r="B152" i="2" s="1"/>
  <c r="B214" i="2" s="1"/>
  <c r="B276" i="2" s="1"/>
  <c r="B338" i="2" s="1"/>
  <c r="B400" i="2" s="1"/>
  <c r="D252" i="8"/>
  <c r="D262" i="8" s="1"/>
  <c r="N242" i="8"/>
  <c r="B139" i="4"/>
  <c r="N116" i="4"/>
  <c r="Z116" i="4" s="1"/>
  <c r="AL116" i="4" s="1"/>
  <c r="AX116" i="4" s="1"/>
  <c r="BJ116" i="4" s="1"/>
  <c r="BV116" i="4" s="1"/>
  <c r="BO129" i="4"/>
  <c r="CA106" i="4"/>
  <c r="BV267" i="2"/>
  <c r="BJ329" i="2"/>
  <c r="B117" i="4"/>
  <c r="N94" i="4"/>
  <c r="Z94" i="4" s="1"/>
  <c r="AL94" i="4" s="1"/>
  <c r="AX94" i="4" s="1"/>
  <c r="BJ94" i="4" s="1"/>
  <c r="BV94" i="4" s="1"/>
  <c r="BV328" i="2"/>
  <c r="BJ390" i="2"/>
  <c r="BV390" i="2" s="1"/>
  <c r="BJ389" i="2"/>
  <c r="BV389" i="2" s="1"/>
  <c r="BV327" i="2"/>
  <c r="BJ146" i="2"/>
  <c r="BV84" i="2"/>
  <c r="BJ268" i="2"/>
  <c r="BV206" i="2"/>
  <c r="BX129" i="4" l="1"/>
  <c r="BL152" i="4"/>
  <c r="BX152" i="4" s="1"/>
  <c r="BM152" i="4"/>
  <c r="BY152" i="4" s="1"/>
  <c r="BY129" i="4"/>
  <c r="CB129" i="4"/>
  <c r="BP152" i="4"/>
  <c r="CB152" i="4" s="1"/>
  <c r="BN152" i="4"/>
  <c r="BZ152" i="4" s="1"/>
  <c r="BZ129" i="4"/>
  <c r="CD129" i="4"/>
  <c r="BR152" i="4"/>
  <c r="CD152" i="4" s="1"/>
  <c r="BJ208" i="2"/>
  <c r="BV146" i="2"/>
  <c r="N29" i="2"/>
  <c r="B30" i="2"/>
  <c r="B91" i="2"/>
  <c r="B153" i="2" s="1"/>
  <c r="B215" i="2" s="1"/>
  <c r="B277" i="2" s="1"/>
  <c r="B339" i="2" s="1"/>
  <c r="B401" i="2" s="1"/>
  <c r="Z28" i="2"/>
  <c r="N90" i="2"/>
  <c r="N152" i="2" s="1"/>
  <c r="N214" i="2" s="1"/>
  <c r="N276" i="2" s="1"/>
  <c r="N338" i="2" s="1"/>
  <c r="N400" i="2" s="1"/>
  <c r="BV207" i="2"/>
  <c r="BJ269" i="2"/>
  <c r="BJ147" i="2"/>
  <c r="BV85" i="2"/>
  <c r="B162" i="4"/>
  <c r="N162" i="4" s="1"/>
  <c r="Z162" i="4" s="1"/>
  <c r="AL162" i="4" s="1"/>
  <c r="AX162" i="4" s="1"/>
  <c r="BJ162" i="4" s="1"/>
  <c r="BV162" i="4" s="1"/>
  <c r="N139" i="4"/>
  <c r="Z139" i="4" s="1"/>
  <c r="AL139" i="4" s="1"/>
  <c r="AX139" i="4" s="1"/>
  <c r="BJ139" i="4" s="1"/>
  <c r="BV139" i="4" s="1"/>
  <c r="BJ330" i="2"/>
  <c r="BV268" i="2"/>
  <c r="B140" i="4"/>
  <c r="N117" i="4"/>
  <c r="Z117" i="4" s="1"/>
  <c r="AL117" i="4" s="1"/>
  <c r="AX117" i="4" s="1"/>
  <c r="BJ117" i="4" s="1"/>
  <c r="BV117" i="4" s="1"/>
  <c r="CA129" i="4"/>
  <c r="BO152" i="4"/>
  <c r="CA152" i="4" s="1"/>
  <c r="D272" i="8"/>
  <c r="D282" i="8" s="1"/>
  <c r="N262" i="8"/>
  <c r="N73" i="4"/>
  <c r="Z73" i="4" s="1"/>
  <c r="AL73" i="4" s="1"/>
  <c r="AX73" i="4" s="1"/>
  <c r="BJ73" i="4" s="1"/>
  <c r="BV73" i="4" s="1"/>
  <c r="B96" i="4"/>
  <c r="BJ86" i="2"/>
  <c r="BV24" i="2"/>
  <c r="B118" i="4"/>
  <c r="N95" i="4"/>
  <c r="Z95" i="4" s="1"/>
  <c r="AL95" i="4" s="1"/>
  <c r="AX95" i="4" s="1"/>
  <c r="BJ95" i="4" s="1"/>
  <c r="BV95" i="4" s="1"/>
  <c r="CE129" i="4"/>
  <c r="BS152" i="4"/>
  <c r="CE152" i="4" s="1"/>
  <c r="AX26" i="2"/>
  <c r="AL88" i="2"/>
  <c r="AL150" i="2" s="1"/>
  <c r="AL212" i="2" s="1"/>
  <c r="AL274" i="2" s="1"/>
  <c r="AL336" i="2" s="1"/>
  <c r="AL398" i="2" s="1"/>
  <c r="BV329" i="2"/>
  <c r="BJ391" i="2"/>
  <c r="BV391" i="2" s="1"/>
  <c r="AL27" i="2"/>
  <c r="Z89" i="2"/>
  <c r="Z151" i="2" s="1"/>
  <c r="Z213" i="2" s="1"/>
  <c r="Z275" i="2" s="1"/>
  <c r="Z337" i="2" s="1"/>
  <c r="Z399" i="2" s="1"/>
  <c r="AX87" i="2"/>
  <c r="AX149" i="2" s="1"/>
  <c r="AX211" i="2" s="1"/>
  <c r="AX273" i="2" s="1"/>
  <c r="AX335" i="2" s="1"/>
  <c r="AX397" i="2" s="1"/>
  <c r="BJ25" i="2"/>
  <c r="D292" i="8" l="1"/>
  <c r="D302" i="8" s="1"/>
  <c r="N282" i="8"/>
  <c r="N140" i="4"/>
  <c r="Z140" i="4" s="1"/>
  <c r="AL140" i="4" s="1"/>
  <c r="AX140" i="4" s="1"/>
  <c r="BJ140" i="4" s="1"/>
  <c r="BV140" i="4" s="1"/>
  <c r="B163" i="4"/>
  <c r="N163" i="4" s="1"/>
  <c r="Z163" i="4" s="1"/>
  <c r="AL163" i="4" s="1"/>
  <c r="AX163" i="4" s="1"/>
  <c r="BJ163" i="4" s="1"/>
  <c r="BV163" i="4" s="1"/>
  <c r="B92" i="2"/>
  <c r="B154" i="2" s="1"/>
  <c r="B216" i="2" s="1"/>
  <c r="B278" i="2" s="1"/>
  <c r="B340" i="2" s="1"/>
  <c r="B402" i="2" s="1"/>
  <c r="N30" i="2"/>
  <c r="B31" i="2"/>
  <c r="N96" i="4"/>
  <c r="Z96" i="4" s="1"/>
  <c r="AL96" i="4" s="1"/>
  <c r="AX96" i="4" s="1"/>
  <c r="BJ96" i="4" s="1"/>
  <c r="BV96" i="4" s="1"/>
  <c r="B119" i="4"/>
  <c r="N91" i="2"/>
  <c r="N153" i="2" s="1"/>
  <c r="N215" i="2" s="1"/>
  <c r="N277" i="2" s="1"/>
  <c r="N339" i="2" s="1"/>
  <c r="N401" i="2" s="1"/>
  <c r="Z29" i="2"/>
  <c r="AX27" i="2"/>
  <c r="AL89" i="2"/>
  <c r="AL151" i="2" s="1"/>
  <c r="AL213" i="2" s="1"/>
  <c r="AL275" i="2" s="1"/>
  <c r="AL337" i="2" s="1"/>
  <c r="AL399" i="2" s="1"/>
  <c r="AX88" i="2"/>
  <c r="AX150" i="2" s="1"/>
  <c r="AX212" i="2" s="1"/>
  <c r="AX274" i="2" s="1"/>
  <c r="AX336" i="2" s="1"/>
  <c r="AX398" i="2" s="1"/>
  <c r="BJ26" i="2"/>
  <c r="N118" i="4"/>
  <c r="Z118" i="4" s="1"/>
  <c r="AL118" i="4" s="1"/>
  <c r="AX118" i="4" s="1"/>
  <c r="BJ118" i="4" s="1"/>
  <c r="BV118" i="4" s="1"/>
  <c r="B141" i="4"/>
  <c r="BV330" i="2"/>
  <c r="BJ392" i="2"/>
  <c r="BV392" i="2" s="1"/>
  <c r="BJ209" i="2"/>
  <c r="BV147" i="2"/>
  <c r="Z90" i="2"/>
  <c r="Z152" i="2" s="1"/>
  <c r="Z214" i="2" s="1"/>
  <c r="Z276" i="2" s="1"/>
  <c r="Z338" i="2" s="1"/>
  <c r="Z400" i="2" s="1"/>
  <c r="AL28" i="2"/>
  <c r="BV86" i="2"/>
  <c r="BJ148" i="2"/>
  <c r="BV25" i="2"/>
  <c r="BJ87" i="2"/>
  <c r="BV269" i="2"/>
  <c r="BJ331" i="2"/>
  <c r="BJ270" i="2"/>
  <c r="BV208" i="2"/>
  <c r="BJ271" i="2" l="1"/>
  <c r="BV209" i="2"/>
  <c r="BJ27" i="2"/>
  <c r="AX89" i="2"/>
  <c r="AX151" i="2" s="1"/>
  <c r="AX213" i="2" s="1"/>
  <c r="AX275" i="2" s="1"/>
  <c r="AX337" i="2" s="1"/>
  <c r="AX399" i="2" s="1"/>
  <c r="BJ88" i="2"/>
  <c r="BV26" i="2"/>
  <c r="Z91" i="2"/>
  <c r="Z153" i="2" s="1"/>
  <c r="Z215" i="2" s="1"/>
  <c r="Z277" i="2" s="1"/>
  <c r="Z339" i="2" s="1"/>
  <c r="Z401" i="2" s="1"/>
  <c r="AL29" i="2"/>
  <c r="BJ149" i="2"/>
  <c r="BV87" i="2"/>
  <c r="AL90" i="2"/>
  <c r="AL152" i="2" s="1"/>
  <c r="AL214" i="2" s="1"/>
  <c r="AL276" i="2" s="1"/>
  <c r="AL338" i="2" s="1"/>
  <c r="AL400" i="2" s="1"/>
  <c r="AX28" i="2"/>
  <c r="B93" i="2"/>
  <c r="B155" i="2" s="1"/>
  <c r="B217" i="2" s="1"/>
  <c r="B279" i="2" s="1"/>
  <c r="B341" i="2" s="1"/>
  <c r="B403" i="2" s="1"/>
  <c r="BV20" i="3" s="1"/>
  <c r="N31" i="2"/>
  <c r="B32" i="2"/>
  <c r="BV270" i="2"/>
  <c r="BJ332" i="2"/>
  <c r="N92" i="2"/>
  <c r="N154" i="2" s="1"/>
  <c r="N216" i="2" s="1"/>
  <c r="N278" i="2" s="1"/>
  <c r="N340" i="2" s="1"/>
  <c r="N402" i="2" s="1"/>
  <c r="Z30" i="2"/>
  <c r="BJ393" i="2"/>
  <c r="BV393" i="2" s="1"/>
  <c r="BV331" i="2"/>
  <c r="BJ210" i="2"/>
  <c r="BV148" i="2"/>
  <c r="B164" i="4"/>
  <c r="N164" i="4" s="1"/>
  <c r="Z164" i="4" s="1"/>
  <c r="AL164" i="4" s="1"/>
  <c r="AX164" i="4" s="1"/>
  <c r="BJ164" i="4" s="1"/>
  <c r="BV164" i="4" s="1"/>
  <c r="N141" i="4"/>
  <c r="Z141" i="4" s="1"/>
  <c r="AL141" i="4" s="1"/>
  <c r="AX141" i="4" s="1"/>
  <c r="BJ141" i="4" s="1"/>
  <c r="BV141" i="4" s="1"/>
  <c r="B142" i="4"/>
  <c r="N119" i="4"/>
  <c r="Z119" i="4" s="1"/>
  <c r="AL119" i="4" s="1"/>
  <c r="AX119" i="4" s="1"/>
  <c r="BJ119" i="4" s="1"/>
  <c r="BV119" i="4" s="1"/>
  <c r="N302" i="8"/>
  <c r="D312" i="8"/>
  <c r="D322" i="8" s="1"/>
  <c r="I315" i="8"/>
  <c r="G334" i="8"/>
  <c r="E244" i="8"/>
  <c r="E47" i="8"/>
  <c r="E235" i="8"/>
  <c r="J524" i="8"/>
  <c r="E64" i="8"/>
  <c r="J125" i="8"/>
  <c r="J169" i="8"/>
  <c r="G507" i="8"/>
  <c r="I228" i="8"/>
  <c r="I44" i="8"/>
  <c r="H35" i="8"/>
  <c r="E286" i="8"/>
  <c r="I259" i="8"/>
  <c r="J358" i="8"/>
  <c r="E279" i="8"/>
  <c r="H478" i="8"/>
  <c r="F394" i="8"/>
  <c r="E237" i="8"/>
  <c r="F354" i="8"/>
  <c r="F274" i="8"/>
  <c r="J166" i="8"/>
  <c r="E294" i="8"/>
  <c r="J415" i="8"/>
  <c r="I498" i="8"/>
  <c r="J528" i="8"/>
  <c r="F339" i="8"/>
  <c r="J224" i="8"/>
  <c r="G366" i="8"/>
  <c r="F474" i="8"/>
  <c r="I465" i="8"/>
  <c r="I276" i="8"/>
  <c r="J275" i="8"/>
  <c r="G289" i="8"/>
  <c r="G395" i="8"/>
  <c r="F508" i="8"/>
  <c r="F238" i="8"/>
  <c r="G445" i="8"/>
  <c r="F59" i="8"/>
  <c r="F245" i="8"/>
  <c r="G64" i="8"/>
  <c r="H258" i="8"/>
  <c r="F176" i="8"/>
  <c r="E127" i="8"/>
  <c r="H364" i="8"/>
  <c r="I525" i="8"/>
  <c r="G254" i="8"/>
  <c r="E469" i="8"/>
  <c r="J127" i="8"/>
  <c r="J308" i="8"/>
  <c r="J498" i="8"/>
  <c r="F535" i="8"/>
  <c r="E38" i="8"/>
  <c r="H189" i="8"/>
  <c r="E417" i="8"/>
  <c r="F427" i="8"/>
  <c r="I407" i="8"/>
  <c r="F129" i="8"/>
  <c r="I185" i="8"/>
  <c r="F407" i="8"/>
  <c r="I136" i="8"/>
  <c r="H286" i="8"/>
  <c r="G137" i="8"/>
  <c r="E168" i="8"/>
  <c r="G388" i="8"/>
  <c r="J495" i="8"/>
  <c r="H75" i="8"/>
  <c r="H209" i="8"/>
  <c r="G218" i="8"/>
  <c r="J525" i="8"/>
  <c r="I94" i="8"/>
  <c r="J385" i="8"/>
  <c r="G234" i="8"/>
  <c r="J319" i="8"/>
  <c r="E146" i="8"/>
  <c r="I397" i="8"/>
  <c r="J507" i="8"/>
  <c r="F154" i="8"/>
  <c r="I55" i="8"/>
  <c r="H129" i="8"/>
  <c r="F304" i="8"/>
  <c r="E399" i="8"/>
  <c r="I506" i="8"/>
  <c r="I428" i="8"/>
  <c r="I268" i="8"/>
  <c r="G236" i="8"/>
  <c r="G357" i="8"/>
  <c r="E257" i="8"/>
  <c r="H79" i="8"/>
  <c r="E348" i="8"/>
  <c r="I334" i="8"/>
  <c r="F215" i="8"/>
  <c r="H264" i="8"/>
  <c r="J186" i="8"/>
  <c r="I434" i="8"/>
  <c r="E355" i="8"/>
  <c r="F359" i="8"/>
  <c r="F438" i="8"/>
  <c r="F166" i="8"/>
  <c r="F326" i="8"/>
  <c r="G396" i="8"/>
  <c r="G129" i="8"/>
  <c r="G177" i="8"/>
  <c r="G85" i="8"/>
  <c r="H369" i="8"/>
  <c r="E176" i="8"/>
  <c r="H236" i="8"/>
  <c r="I396" i="8"/>
  <c r="E394" i="8"/>
  <c r="F185" i="8"/>
  <c r="J414" i="8"/>
  <c r="I89" i="8"/>
  <c r="H497" i="8"/>
  <c r="H226" i="8"/>
  <c r="H99" i="8"/>
  <c r="E477" i="8"/>
  <c r="F196" i="8"/>
  <c r="J128" i="8"/>
  <c r="E104" i="8"/>
  <c r="E409" i="8"/>
  <c r="G426" i="8"/>
  <c r="H498" i="8"/>
  <c r="F519" i="8"/>
  <c r="E166" i="8"/>
  <c r="F227" i="8"/>
  <c r="E209" i="8"/>
  <c r="E188" i="8"/>
  <c r="G469" i="8"/>
  <c r="I239" i="8"/>
  <c r="E457" i="8"/>
  <c r="I388" i="8"/>
  <c r="H508" i="8"/>
  <c r="F396" i="8"/>
  <c r="E267" i="8"/>
  <c r="E147" i="8"/>
  <c r="E514" i="8"/>
  <c r="J45" i="8"/>
  <c r="E299" i="8"/>
  <c r="J345" i="8"/>
  <c r="F389" i="8"/>
  <c r="I104" i="8"/>
  <c r="J68" i="8"/>
  <c r="J148" i="8"/>
  <c r="F25" i="8"/>
  <c r="J36" i="8"/>
  <c r="H486" i="8"/>
  <c r="G186" i="8"/>
  <c r="I495" i="8"/>
  <c r="E194" i="8"/>
  <c r="I166" i="8"/>
  <c r="F24" i="8"/>
  <c r="F108" i="8"/>
  <c r="G87" i="8"/>
  <c r="G225" i="8"/>
  <c r="J287" i="8"/>
  <c r="H256" i="8"/>
  <c r="H57" i="8"/>
  <c r="E408" i="8"/>
  <c r="E164" i="8"/>
  <c r="J515" i="8"/>
  <c r="F148" i="8"/>
  <c r="F306" i="8"/>
  <c r="H394" i="8"/>
  <c r="F439" i="8"/>
  <c r="J134" i="8"/>
  <c r="H169" i="8"/>
  <c r="J439" i="8"/>
  <c r="E307" i="8"/>
  <c r="F164" i="8"/>
  <c r="G464" i="8"/>
  <c r="H285" i="8"/>
  <c r="H76" i="8"/>
  <c r="G519" i="8"/>
  <c r="G96" i="8"/>
  <c r="E326" i="8"/>
  <c r="J438" i="8"/>
  <c r="J226" i="8"/>
  <c r="J115" i="8"/>
  <c r="F299" i="8"/>
  <c r="G375" i="8"/>
  <c r="G495" i="8"/>
  <c r="G298" i="8"/>
  <c r="I159" i="8"/>
  <c r="F348" i="8"/>
  <c r="I499" i="8"/>
  <c r="H266" i="8"/>
  <c r="E389" i="8"/>
  <c r="F246" i="8"/>
  <c r="G409" i="8"/>
  <c r="G89" i="8"/>
  <c r="F99" i="8"/>
  <c r="G355" i="8"/>
  <c r="G437" i="8"/>
  <c r="F518" i="8"/>
  <c r="F428" i="8"/>
  <c r="J209" i="8"/>
  <c r="G487" i="8"/>
  <c r="F478" i="8"/>
  <c r="J254" i="8"/>
  <c r="E78" i="8"/>
  <c r="F385" i="8"/>
  <c r="F155" i="8"/>
  <c r="I267" i="8"/>
  <c r="F449" i="8"/>
  <c r="I424" i="8"/>
  <c r="E27" i="8"/>
  <c r="J149" i="8"/>
  <c r="J167" i="8"/>
  <c r="F469" i="8"/>
  <c r="F487" i="8"/>
  <c r="E68" i="8"/>
  <c r="E309" i="8"/>
  <c r="J514" i="8"/>
  <c r="F379" i="8"/>
  <c r="E58" i="8"/>
  <c r="J225" i="8"/>
  <c r="J246" i="8"/>
  <c r="I476" i="8"/>
  <c r="H349" i="8"/>
  <c r="I146" i="8"/>
  <c r="E415" i="8"/>
  <c r="G338" i="8"/>
  <c r="H199" i="8"/>
  <c r="J285" i="8"/>
  <c r="H119" i="8"/>
  <c r="H415" i="8"/>
  <c r="H37" i="8"/>
  <c r="I135" i="8"/>
  <c r="H68" i="8"/>
  <c r="G475" i="8"/>
  <c r="G106" i="8"/>
  <c r="J157" i="8"/>
  <c r="G66" i="8"/>
  <c r="G477" i="8"/>
  <c r="H188" i="8"/>
  <c r="F285" i="8"/>
  <c r="H488" i="8"/>
  <c r="J299" i="8"/>
  <c r="E187" i="8"/>
  <c r="F395" i="8"/>
  <c r="F209" i="8"/>
  <c r="I58" i="8"/>
  <c r="I516" i="8"/>
  <c r="F486" i="8"/>
  <c r="J335" i="8"/>
  <c r="E499" i="8"/>
  <c r="H475" i="8"/>
  <c r="J277" i="8"/>
  <c r="H316" i="8"/>
  <c r="F364" i="8"/>
  <c r="G378" i="8"/>
  <c r="H197" i="8"/>
  <c r="I77" i="8"/>
  <c r="H224" i="8"/>
  <c r="J156" i="8"/>
  <c r="F178" i="8"/>
  <c r="H389" i="8"/>
  <c r="F128" i="8"/>
  <c r="E66" i="8"/>
  <c r="I229" i="8"/>
  <c r="E505" i="8"/>
  <c r="E207" i="8"/>
  <c r="G315" i="8"/>
  <c r="I234" i="8"/>
  <c r="J456" i="8"/>
  <c r="H296" i="8"/>
  <c r="G354" i="8"/>
  <c r="G84" i="8"/>
  <c r="G39" i="8"/>
  <c r="F424" i="8"/>
  <c r="E335" i="8"/>
  <c r="G297" i="8"/>
  <c r="F169" i="8"/>
  <c r="G374" i="8"/>
  <c r="H306" i="8"/>
  <c r="I444" i="8"/>
  <c r="G169" i="8"/>
  <c r="F517" i="8"/>
  <c r="J458" i="8"/>
  <c r="I224" i="8"/>
  <c r="I106" i="8"/>
  <c r="I418" i="8"/>
  <c r="I459" i="8"/>
  <c r="J539" i="8"/>
  <c r="J146" i="8"/>
  <c r="G359" i="8"/>
  <c r="G497" i="8"/>
  <c r="I214" i="8"/>
  <c r="J74" i="8"/>
  <c r="J139" i="8"/>
  <c r="E434" i="8"/>
  <c r="J389" i="8"/>
  <c r="J109" i="8"/>
  <c r="F195" i="8"/>
  <c r="E467" i="8"/>
  <c r="J427" i="8"/>
  <c r="J178" i="8"/>
  <c r="I328" i="8"/>
  <c r="F426" i="8"/>
  <c r="E358" i="8"/>
  <c r="G206" i="8"/>
  <c r="F488" i="8"/>
  <c r="G214" i="8"/>
  <c r="H58" i="8"/>
  <c r="E486" i="8"/>
  <c r="I28" i="8"/>
  <c r="F224" i="8"/>
  <c r="G436" i="8"/>
  <c r="I347" i="8"/>
  <c r="E169" i="8"/>
  <c r="F398" i="8"/>
  <c r="H55" i="8"/>
  <c r="F98" i="8"/>
  <c r="J474" i="8"/>
  <c r="E249" i="8"/>
  <c r="H46" i="8"/>
  <c r="I56" i="8"/>
  <c r="E509" i="8"/>
  <c r="H429" i="8"/>
  <c r="H248" i="8"/>
  <c r="F206" i="8"/>
  <c r="H257" i="8"/>
  <c r="G217" i="8"/>
  <c r="G174" i="8"/>
  <c r="H69" i="8"/>
  <c r="F205" i="8"/>
  <c r="G34" i="8"/>
  <c r="I489" i="8"/>
  <c r="H428" i="8"/>
  <c r="E228" i="8"/>
  <c r="E248" i="8"/>
  <c r="I449" i="8"/>
  <c r="J347" i="8"/>
  <c r="F338" i="8"/>
  <c r="J464" i="8"/>
  <c r="F45" i="8"/>
  <c r="F497" i="8"/>
  <c r="F374" i="8"/>
  <c r="H317" i="8"/>
  <c r="J307" i="8"/>
  <c r="F506" i="8"/>
  <c r="G68" i="8"/>
  <c r="H534" i="8"/>
  <c r="H265" i="8"/>
  <c r="J256" i="8"/>
  <c r="G295" i="8"/>
  <c r="H165" i="8"/>
  <c r="H539" i="8"/>
  <c r="G526" i="8"/>
  <c r="H24" i="8"/>
  <c r="H407" i="8"/>
  <c r="I257" i="8"/>
  <c r="F157" i="8"/>
  <c r="I304" i="8"/>
  <c r="J444" i="8"/>
  <c r="H287" i="8"/>
  <c r="H168" i="8"/>
  <c r="H456" i="8"/>
  <c r="G485" i="8"/>
  <c r="F117" i="8"/>
  <c r="E345" i="8"/>
  <c r="E144" i="8"/>
  <c r="G74" i="8"/>
  <c r="F228" i="8"/>
  <c r="J87" i="8"/>
  <c r="F118" i="8"/>
  <c r="J268" i="8"/>
  <c r="I29" i="8"/>
  <c r="J257" i="8"/>
  <c r="J187" i="8"/>
  <c r="I207" i="8"/>
  <c r="J247" i="8"/>
  <c r="F249" i="8"/>
  <c r="I57" i="8"/>
  <c r="J188" i="8"/>
  <c r="E357" i="8"/>
  <c r="J94" i="8"/>
  <c r="E149" i="8"/>
  <c r="G336" i="8"/>
  <c r="J448" i="8"/>
  <c r="E76" i="8"/>
  <c r="H449" i="8"/>
  <c r="F105" i="8"/>
  <c r="E139" i="8"/>
  <c r="F495" i="8"/>
  <c r="G148" i="8"/>
  <c r="H379" i="8"/>
  <c r="H378" i="8"/>
  <c r="E308" i="8"/>
  <c r="F38" i="8"/>
  <c r="I196" i="8"/>
  <c r="J479" i="8"/>
  <c r="E459" i="8"/>
  <c r="G428" i="8"/>
  <c r="F124" i="8"/>
  <c r="G296" i="8"/>
  <c r="H134" i="8"/>
  <c r="I157" i="8"/>
  <c r="G54" i="8"/>
  <c r="G394" i="8"/>
  <c r="F429" i="8"/>
  <c r="F37" i="8"/>
  <c r="J306" i="8"/>
  <c r="J309" i="8"/>
  <c r="I319" i="8"/>
  <c r="I308" i="8"/>
  <c r="E85" i="8"/>
  <c r="H74" i="8"/>
  <c r="G299" i="8"/>
  <c r="I504" i="8"/>
  <c r="H529" i="8"/>
  <c r="G229" i="8"/>
  <c r="E229" i="8"/>
  <c r="J147" i="8"/>
  <c r="G205" i="8"/>
  <c r="I179" i="8"/>
  <c r="F444" i="8"/>
  <c r="G468" i="8"/>
  <c r="F316" i="8"/>
  <c r="I469" i="8"/>
  <c r="E524" i="8"/>
  <c r="G209" i="8"/>
  <c r="G347" i="8"/>
  <c r="I427" i="8"/>
  <c r="G337" i="8"/>
  <c r="J338" i="8"/>
  <c r="I477" i="8"/>
  <c r="G494" i="8"/>
  <c r="E167" i="8"/>
  <c r="I448" i="8"/>
  <c r="F255" i="8"/>
  <c r="J28" i="8"/>
  <c r="J536" i="8"/>
  <c r="J137" i="8"/>
  <c r="H495" i="8"/>
  <c r="J326" i="8"/>
  <c r="E148" i="8"/>
  <c r="G146" i="8"/>
  <c r="I379" i="8"/>
  <c r="J429" i="8"/>
  <c r="H398" i="8"/>
  <c r="F484" i="8"/>
  <c r="H457" i="8"/>
  <c r="E506" i="8"/>
  <c r="E217" i="8"/>
  <c r="I529" i="8"/>
  <c r="F537" i="8"/>
  <c r="H184" i="8"/>
  <c r="G324" i="8"/>
  <c r="H147" i="8"/>
  <c r="H249" i="8"/>
  <c r="H356" i="8"/>
  <c r="E94" i="8"/>
  <c r="E516" i="8"/>
  <c r="E484" i="8"/>
  <c r="E67" i="8"/>
  <c r="G58" i="8"/>
  <c r="G339" i="8"/>
  <c r="I394" i="8"/>
  <c r="F357" i="8"/>
  <c r="G304" i="8"/>
  <c r="G114" i="8"/>
  <c r="E305" i="8"/>
  <c r="F406" i="8"/>
  <c r="G389" i="8"/>
  <c r="G438" i="8"/>
  <c r="E485" i="8"/>
  <c r="H54" i="8"/>
  <c r="J317" i="8"/>
  <c r="E337" i="8"/>
  <c r="H348" i="8"/>
  <c r="E225" i="8"/>
  <c r="I526" i="8"/>
  <c r="E444" i="8"/>
  <c r="J25" i="8"/>
  <c r="G95" i="8"/>
  <c r="H115" i="8"/>
  <c r="H436" i="8"/>
  <c r="I376" i="8"/>
  <c r="E155" i="8"/>
  <c r="I539" i="8"/>
  <c r="I365" i="8"/>
  <c r="H204" i="8"/>
  <c r="G158" i="8"/>
  <c r="J364" i="8"/>
  <c r="G238" i="8"/>
  <c r="I114" i="8"/>
  <c r="E517" i="8"/>
  <c r="G117" i="8"/>
  <c r="H138" i="8"/>
  <c r="J236" i="8"/>
  <c r="I496" i="8"/>
  <c r="I306" i="8"/>
  <c r="J508" i="8"/>
  <c r="H396" i="8"/>
  <c r="E325" i="8"/>
  <c r="E84" i="8"/>
  <c r="J184" i="8"/>
  <c r="J417" i="8"/>
  <c r="I244" i="8"/>
  <c r="I378" i="8"/>
  <c r="J185" i="8"/>
  <c r="F187" i="8"/>
  <c r="I518" i="8"/>
  <c r="F477" i="8"/>
  <c r="F286" i="8"/>
  <c r="I359" i="8"/>
  <c r="G126" i="8"/>
  <c r="I198" i="8"/>
  <c r="J158" i="8"/>
  <c r="E464" i="8"/>
  <c r="E318" i="8"/>
  <c r="F237" i="8"/>
  <c r="E88" i="8"/>
  <c r="F275" i="8"/>
  <c r="E397" i="8"/>
  <c r="G157" i="8"/>
  <c r="E276" i="8"/>
  <c r="J204" i="8"/>
  <c r="F147" i="8"/>
  <c r="F27" i="8"/>
  <c r="J369" i="8"/>
  <c r="J509" i="8"/>
  <c r="E344" i="8"/>
  <c r="F356" i="8"/>
  <c r="F78" i="8"/>
  <c r="I457" i="8"/>
  <c r="H178" i="8"/>
  <c r="I186" i="8"/>
  <c r="G219" i="8"/>
  <c r="I247" i="8"/>
  <c r="J494" i="8"/>
  <c r="E466" i="8"/>
  <c r="G356" i="8"/>
  <c r="J477" i="8"/>
  <c r="H499" i="8"/>
  <c r="E26" i="8"/>
  <c r="G204" i="8"/>
  <c r="G499" i="8"/>
  <c r="H324" i="8"/>
  <c r="G249" i="8"/>
  <c r="E525" i="8"/>
  <c r="G344" i="8"/>
  <c r="E327" i="8"/>
  <c r="H25" i="8"/>
  <c r="E178" i="8"/>
  <c r="J305" i="8"/>
  <c r="H239" i="8"/>
  <c r="H485" i="8"/>
  <c r="E439" i="8"/>
  <c r="J37" i="8"/>
  <c r="G528" i="8"/>
  <c r="H295" i="8"/>
  <c r="G317" i="8"/>
  <c r="G467" i="8"/>
  <c r="E375" i="8"/>
  <c r="G125" i="8"/>
  <c r="G435" i="8"/>
  <c r="I404" i="8"/>
  <c r="J489" i="8"/>
  <c r="H167" i="8"/>
  <c r="I364" i="8"/>
  <c r="G175" i="8"/>
  <c r="J349" i="8"/>
  <c r="E435" i="8"/>
  <c r="E365" i="8"/>
  <c r="G79" i="8"/>
  <c r="H49" i="8"/>
  <c r="J365" i="8"/>
  <c r="F226" i="8"/>
  <c r="F457" i="8"/>
  <c r="J348" i="8"/>
  <c r="H229" i="8"/>
  <c r="E54" i="8"/>
  <c r="G429" i="8"/>
  <c r="J296" i="8"/>
  <c r="E216" i="8"/>
  <c r="J249" i="8"/>
  <c r="G385" i="8"/>
  <c r="J344" i="8"/>
  <c r="G376" i="8"/>
  <c r="E478" i="8"/>
  <c r="E304" i="8"/>
  <c r="G418" i="8"/>
  <c r="I356" i="8"/>
  <c r="E519" i="8"/>
  <c r="E266" i="8"/>
  <c r="E185" i="8"/>
  <c r="I149" i="8"/>
  <c r="F207" i="8"/>
  <c r="F186" i="8"/>
  <c r="G277" i="8"/>
  <c r="E268" i="8"/>
  <c r="E289" i="8"/>
  <c r="E416" i="8"/>
  <c r="G248" i="8"/>
  <c r="G329" i="8"/>
  <c r="E95" i="8"/>
  <c r="J205" i="8"/>
  <c r="G259" i="8"/>
  <c r="H344" i="8"/>
  <c r="E297" i="8"/>
  <c r="G57" i="8"/>
  <c r="J64" i="8"/>
  <c r="H519" i="8"/>
  <c r="I456" i="8"/>
  <c r="I318" i="8"/>
  <c r="F315" i="8"/>
  <c r="I175" i="8"/>
  <c r="F68" i="8"/>
  <c r="H155" i="8"/>
  <c r="H294" i="8"/>
  <c r="E36" i="8"/>
  <c r="I144" i="8"/>
  <c r="F404" i="8"/>
  <c r="G316" i="8"/>
  <c r="H207" i="8"/>
  <c r="H517" i="8"/>
  <c r="J75" i="8"/>
  <c r="F217" i="8"/>
  <c r="J377" i="8"/>
  <c r="F466" i="8"/>
  <c r="I188" i="8"/>
  <c r="E377" i="8"/>
  <c r="F319" i="8"/>
  <c r="G257" i="8"/>
  <c r="E89" i="8"/>
  <c r="G505" i="8"/>
  <c r="F309" i="8"/>
  <c r="I339" i="8"/>
  <c r="H195" i="8"/>
  <c r="E56" i="8"/>
  <c r="G144" i="8"/>
  <c r="J227" i="8"/>
  <c r="E198" i="8"/>
  <c r="G285" i="8"/>
  <c r="G414" i="8"/>
  <c r="F468" i="8"/>
  <c r="H345" i="8"/>
  <c r="H208" i="8"/>
  <c r="G27" i="8"/>
  <c r="E497" i="8"/>
  <c r="J354" i="8"/>
  <c r="H484" i="8"/>
  <c r="J69" i="8"/>
  <c r="I169" i="8"/>
  <c r="F85" i="8"/>
  <c r="J39" i="8"/>
  <c r="H146" i="8"/>
  <c r="F97" i="8"/>
  <c r="H245" i="8"/>
  <c r="J397" i="8"/>
  <c r="F229" i="8"/>
  <c r="E105" i="8"/>
  <c r="F269" i="8"/>
  <c r="H284" i="8"/>
  <c r="E259" i="8"/>
  <c r="I325" i="8"/>
  <c r="E336" i="8"/>
  <c r="E196" i="8"/>
  <c r="H388" i="8"/>
  <c r="G278" i="8"/>
  <c r="J437" i="8"/>
  <c r="G36" i="8"/>
  <c r="E214" i="8"/>
  <c r="G386" i="8"/>
  <c r="G135" i="8"/>
  <c r="H29" i="8"/>
  <c r="F104" i="8"/>
  <c r="F456" i="8"/>
  <c r="H238" i="8"/>
  <c r="H166" i="8"/>
  <c r="J435" i="8"/>
  <c r="G455" i="8"/>
  <c r="G37" i="8"/>
  <c r="I384" i="8"/>
  <c r="F278" i="8"/>
  <c r="I195" i="8"/>
  <c r="H254" i="8"/>
  <c r="J318" i="8"/>
  <c r="J527" i="8"/>
  <c r="H329" i="8"/>
  <c r="F244" i="8"/>
  <c r="F367" i="8"/>
  <c r="G515" i="8"/>
  <c r="E124" i="8"/>
  <c r="E419" i="8"/>
  <c r="F276" i="8"/>
  <c r="F355" i="8"/>
  <c r="F284" i="8"/>
  <c r="E418" i="8"/>
  <c r="F199" i="8"/>
  <c r="J176" i="8"/>
  <c r="F515" i="8"/>
  <c r="E238" i="8"/>
  <c r="E366" i="8"/>
  <c r="E437" i="8"/>
  <c r="H228" i="8"/>
  <c r="I429" i="8"/>
  <c r="E227" i="8"/>
  <c r="H145" i="8"/>
  <c r="G35" i="8"/>
  <c r="E476" i="8"/>
  <c r="G77" i="8"/>
  <c r="I297" i="8"/>
  <c r="F239" i="8"/>
  <c r="F425" i="8"/>
  <c r="I466" i="8"/>
  <c r="H385" i="8"/>
  <c r="J499" i="8"/>
  <c r="E404" i="8"/>
  <c r="H98" i="8"/>
  <c r="E236" i="8"/>
  <c r="E475" i="8"/>
  <c r="F378" i="8"/>
  <c r="G367" i="8"/>
  <c r="J379" i="8"/>
  <c r="F528" i="8"/>
  <c r="J265" i="8"/>
  <c r="I345" i="8"/>
  <c r="E274" i="8"/>
  <c r="G246" i="8"/>
  <c r="I205" i="8"/>
  <c r="I167" i="8"/>
  <c r="J228" i="8"/>
  <c r="J195" i="8"/>
  <c r="J504" i="8"/>
  <c r="F168" i="8"/>
  <c r="E258" i="8"/>
  <c r="F66" i="8"/>
  <c r="H427" i="8"/>
  <c r="F188" i="8"/>
  <c r="G335" i="8"/>
  <c r="F67" i="8"/>
  <c r="J67" i="8"/>
  <c r="J59" i="8"/>
  <c r="F365" i="8"/>
  <c r="H44" i="8"/>
  <c r="F325" i="8"/>
  <c r="H439" i="8"/>
  <c r="I75" i="8"/>
  <c r="I535" i="8"/>
  <c r="H185" i="8"/>
  <c r="E395" i="8"/>
  <c r="J136" i="8"/>
  <c r="J66" i="8"/>
  <c r="H367" i="8"/>
  <c r="J215" i="8"/>
  <c r="E529" i="8"/>
  <c r="H358" i="8"/>
  <c r="F48" i="8"/>
  <c r="H524" i="8"/>
  <c r="G134" i="8"/>
  <c r="J378" i="8"/>
  <c r="E177" i="8"/>
  <c r="I389" i="8"/>
  <c r="I26" i="8"/>
  <c r="H235" i="8"/>
  <c r="H325" i="8"/>
  <c r="F336" i="8"/>
  <c r="H219" i="8"/>
  <c r="E507" i="8"/>
  <c r="I88" i="8"/>
  <c r="F507" i="8"/>
  <c r="F479" i="8"/>
  <c r="H414" i="8"/>
  <c r="H157" i="8"/>
  <c r="J165" i="8"/>
  <c r="F536" i="8"/>
  <c r="E28" i="8"/>
  <c r="F75" i="8"/>
  <c r="E195" i="8"/>
  <c r="H114" i="8"/>
  <c r="G128" i="8"/>
  <c r="I118" i="8"/>
  <c r="E284" i="8"/>
  <c r="G97" i="8"/>
  <c r="J434" i="8"/>
  <c r="J174" i="8"/>
  <c r="F295" i="8"/>
  <c r="J168" i="8"/>
  <c r="G488" i="8"/>
  <c r="I505" i="8"/>
  <c r="J44" i="8"/>
  <c r="J38" i="8"/>
  <c r="G138" i="8"/>
  <c r="E324" i="8"/>
  <c r="E119" i="8"/>
  <c r="J129" i="8"/>
  <c r="J145" i="8"/>
  <c r="J316" i="8"/>
  <c r="J114" i="8"/>
  <c r="E87" i="8"/>
  <c r="H518" i="8"/>
  <c r="J334" i="8"/>
  <c r="I194" i="8"/>
  <c r="I508" i="8"/>
  <c r="J99" i="8"/>
  <c r="G456" i="8"/>
  <c r="G419" i="8"/>
  <c r="G307" i="8"/>
  <c r="J304" i="8"/>
  <c r="F288" i="8"/>
  <c r="G327" i="8"/>
  <c r="F446" i="8"/>
  <c r="H395" i="8"/>
  <c r="G466" i="8"/>
  <c r="E369" i="8"/>
  <c r="F69" i="8"/>
  <c r="J97" i="8"/>
  <c r="E386" i="8"/>
  <c r="E115" i="8"/>
  <c r="H354" i="8"/>
  <c r="E436" i="8"/>
  <c r="F214" i="8"/>
  <c r="E359" i="8"/>
  <c r="J454" i="8"/>
  <c r="E107" i="8"/>
  <c r="E384" i="8"/>
  <c r="E269" i="8"/>
  <c r="J117" i="8"/>
  <c r="I484" i="8"/>
  <c r="I45" i="8"/>
  <c r="E175" i="8"/>
  <c r="H384" i="8"/>
  <c r="E329" i="8"/>
  <c r="H467" i="8"/>
  <c r="F265" i="8"/>
  <c r="I147" i="8"/>
  <c r="J46" i="8"/>
  <c r="F174" i="8"/>
  <c r="F116" i="8"/>
  <c r="E184" i="8"/>
  <c r="H337" i="8"/>
  <c r="H198" i="8"/>
  <c r="I238" i="8"/>
  <c r="F447" i="8"/>
  <c r="G294" i="8"/>
  <c r="I64" i="8"/>
  <c r="H318" i="8"/>
  <c r="G235" i="8"/>
  <c r="E246" i="8"/>
  <c r="F216" i="8"/>
  <c r="E429" i="8"/>
  <c r="J374" i="8"/>
  <c r="H65" i="8"/>
  <c r="E378" i="8"/>
  <c r="I67" i="8"/>
  <c r="F125" i="8"/>
  <c r="E316" i="8"/>
  <c r="G28" i="8"/>
  <c r="F279" i="8"/>
  <c r="I139" i="8"/>
  <c r="G258" i="8"/>
  <c r="I344" i="8"/>
  <c r="I438" i="8"/>
  <c r="E376" i="8"/>
  <c r="H139" i="8"/>
  <c r="I274" i="8"/>
  <c r="H366" i="8"/>
  <c r="F138" i="8"/>
  <c r="G147" i="8"/>
  <c r="G405" i="8"/>
  <c r="H417" i="8"/>
  <c r="H454" i="8"/>
  <c r="F146" i="8"/>
  <c r="H438" i="8"/>
  <c r="F308" i="8"/>
  <c r="G275" i="8"/>
  <c r="E374" i="8"/>
  <c r="G398" i="8"/>
  <c r="J56" i="8"/>
  <c r="E448" i="8"/>
  <c r="I279" i="8"/>
  <c r="G136" i="8"/>
  <c r="H227" i="8"/>
  <c r="E34" i="8"/>
  <c r="I206" i="8"/>
  <c r="I137" i="8"/>
  <c r="H426" i="8"/>
  <c r="I369" i="8"/>
  <c r="E405" i="8"/>
  <c r="E536" i="8"/>
  <c r="I377" i="8"/>
  <c r="J484" i="8"/>
  <c r="H225" i="8"/>
  <c r="H89" i="8"/>
  <c r="H314" i="8"/>
  <c r="I487" i="8"/>
  <c r="G38" i="8"/>
  <c r="I399" i="8"/>
  <c r="F327" i="8"/>
  <c r="E368" i="8"/>
  <c r="J255" i="8"/>
  <c r="H527" i="8"/>
  <c r="J266" i="8"/>
  <c r="H516" i="8"/>
  <c r="I445" i="8"/>
  <c r="I117" i="8"/>
  <c r="H56" i="8"/>
  <c r="H187" i="8"/>
  <c r="H127" i="8"/>
  <c r="H255" i="8"/>
  <c r="G384" i="8"/>
  <c r="I475" i="8"/>
  <c r="I197" i="8"/>
  <c r="G179" i="8"/>
  <c r="E174" i="8"/>
  <c r="I374" i="8"/>
  <c r="I314" i="8"/>
  <c r="G99" i="8"/>
  <c r="G424" i="8"/>
  <c r="E99" i="8"/>
  <c r="E39" i="8"/>
  <c r="F409" i="8"/>
  <c r="J207" i="8"/>
  <c r="E96" i="8"/>
  <c r="F408" i="8"/>
  <c r="I528" i="8"/>
  <c r="F234" i="8"/>
  <c r="J79" i="8"/>
  <c r="J517" i="8"/>
  <c r="E527" i="8"/>
  <c r="I84" i="8"/>
  <c r="I208" i="8"/>
  <c r="I235" i="8"/>
  <c r="H288" i="8"/>
  <c r="G199" i="8"/>
  <c r="E277" i="8"/>
  <c r="J387" i="8"/>
  <c r="G508" i="8"/>
  <c r="J405" i="8"/>
  <c r="E515" i="8"/>
  <c r="F347" i="8"/>
  <c r="E35" i="8"/>
  <c r="G118" i="8"/>
  <c r="E347" i="8"/>
  <c r="F494" i="8"/>
  <c r="J98" i="8"/>
  <c r="H528" i="8"/>
  <c r="G417" i="8"/>
  <c r="J408" i="8"/>
  <c r="F256" i="8"/>
  <c r="J84" i="8"/>
  <c r="H244" i="8"/>
  <c r="G226" i="8"/>
  <c r="I435" i="8"/>
  <c r="J478" i="8"/>
  <c r="G29" i="8"/>
  <c r="I107" i="8"/>
  <c r="I187" i="8"/>
  <c r="F54" i="8"/>
  <c r="I99" i="8"/>
  <c r="I246" i="8"/>
  <c r="I538" i="8"/>
  <c r="J339" i="8"/>
  <c r="F529" i="8"/>
  <c r="F28" i="8"/>
  <c r="I419" i="8"/>
  <c r="H96" i="8"/>
  <c r="H279" i="8"/>
  <c r="J295" i="8"/>
  <c r="E55" i="8"/>
  <c r="I414" i="8"/>
  <c r="G397" i="8"/>
  <c r="H405" i="8"/>
  <c r="J219" i="8"/>
  <c r="J238" i="8"/>
  <c r="H304" i="8"/>
  <c r="E29" i="8"/>
  <c r="J126" i="8"/>
  <c r="J447" i="8"/>
  <c r="G476" i="8"/>
  <c r="H206" i="8"/>
  <c r="E109" i="8"/>
  <c r="G369" i="8"/>
  <c r="J475" i="8"/>
  <c r="E37" i="8"/>
  <c r="I256" i="8"/>
  <c r="G406" i="8"/>
  <c r="G124" i="8"/>
  <c r="E114" i="8"/>
  <c r="G506" i="8"/>
  <c r="J198" i="8"/>
  <c r="H124" i="8"/>
  <c r="H246" i="8"/>
  <c r="E494" i="8"/>
  <c r="J55" i="8"/>
  <c r="I426" i="8"/>
  <c r="F334" i="8"/>
  <c r="H507" i="8"/>
  <c r="I227" i="8"/>
  <c r="I154" i="8"/>
  <c r="E535" i="8"/>
  <c r="G478" i="8"/>
  <c r="E379" i="8"/>
  <c r="F34" i="8"/>
  <c r="G525" i="8"/>
  <c r="G115" i="8"/>
  <c r="F194" i="8"/>
  <c r="J105" i="8"/>
  <c r="I95" i="8"/>
  <c r="F55" i="8"/>
  <c r="F35" i="8"/>
  <c r="E24" i="8"/>
  <c r="I248" i="8"/>
  <c r="G86" i="8"/>
  <c r="J314" i="8"/>
  <c r="I79" i="8"/>
  <c r="I387" i="8"/>
  <c r="F454" i="8"/>
  <c r="I155" i="8"/>
  <c r="G207" i="8"/>
  <c r="F95" i="8"/>
  <c r="G237" i="8"/>
  <c r="E455" i="8"/>
  <c r="I124" i="8"/>
  <c r="J357" i="8"/>
  <c r="G447" i="8"/>
  <c r="I368" i="8"/>
  <c r="G195" i="8"/>
  <c r="E298" i="8"/>
  <c r="I338" i="8"/>
  <c r="G325" i="8"/>
  <c r="F445" i="8"/>
  <c r="H477" i="8"/>
  <c r="E135" i="8"/>
  <c r="J199" i="8"/>
  <c r="I245" i="8"/>
  <c r="G196" i="8"/>
  <c r="G524" i="8"/>
  <c r="F448" i="8"/>
  <c r="F414" i="8"/>
  <c r="J485" i="8"/>
  <c r="E396" i="8"/>
  <c r="H137" i="8"/>
  <c r="I288" i="8"/>
  <c r="I226" i="8"/>
  <c r="H67" i="8"/>
  <c r="F416" i="8"/>
  <c r="I138" i="8"/>
  <c r="H135" i="8"/>
  <c r="E116" i="8"/>
  <c r="I48" i="8"/>
  <c r="E424" i="8"/>
  <c r="J388" i="8"/>
  <c r="G527" i="8"/>
  <c r="J426" i="8"/>
  <c r="J424" i="8"/>
  <c r="I527" i="8"/>
  <c r="J428" i="8"/>
  <c r="H85" i="8"/>
  <c r="G105" i="8"/>
  <c r="I47" i="8"/>
  <c r="G255" i="8"/>
  <c r="E317" i="8"/>
  <c r="I494" i="8"/>
  <c r="G49" i="8"/>
  <c r="G536" i="8"/>
  <c r="E74" i="8"/>
  <c r="J355" i="8"/>
  <c r="E414" i="8"/>
  <c r="H45" i="8"/>
  <c r="G265" i="8"/>
  <c r="J359" i="8"/>
  <c r="F297" i="8"/>
  <c r="F298" i="8"/>
  <c r="F375" i="8"/>
  <c r="I127" i="8"/>
  <c r="J245" i="8"/>
  <c r="G269" i="8"/>
  <c r="G166" i="8"/>
  <c r="F198" i="8"/>
  <c r="G119" i="8"/>
  <c r="F287" i="8"/>
  <c r="J396" i="8"/>
  <c r="F165" i="8"/>
  <c r="J404" i="8"/>
  <c r="G425" i="8"/>
  <c r="I54" i="8"/>
  <c r="I237" i="8"/>
  <c r="G439" i="8"/>
  <c r="J476" i="8"/>
  <c r="J85" i="8"/>
  <c r="F358" i="8"/>
  <c r="H399" i="8"/>
  <c r="H217" i="8"/>
  <c r="I108" i="8"/>
  <c r="I447" i="8"/>
  <c r="J278" i="8"/>
  <c r="F107" i="8"/>
  <c r="E528" i="8"/>
  <c r="I115" i="8"/>
  <c r="E354" i="8"/>
  <c r="E256" i="8"/>
  <c r="G44" i="8"/>
  <c r="E388" i="8"/>
  <c r="H347" i="8"/>
  <c r="I24" i="8"/>
  <c r="J375" i="8"/>
  <c r="F76" i="8"/>
  <c r="H275" i="8"/>
  <c r="I329" i="8"/>
  <c r="H156" i="8"/>
  <c r="E328" i="8"/>
  <c r="E474" i="8"/>
  <c r="F386" i="8"/>
  <c r="G159" i="8"/>
  <c r="J217" i="8"/>
  <c r="E407" i="8"/>
  <c r="F465" i="8"/>
  <c r="E126" i="8"/>
  <c r="G517" i="8"/>
  <c r="I514" i="8"/>
  <c r="J179" i="8"/>
  <c r="I299" i="8"/>
  <c r="H148" i="8"/>
  <c r="J78" i="8"/>
  <c r="J267" i="8"/>
  <c r="I264" i="8"/>
  <c r="E398" i="8"/>
  <c r="G387" i="8"/>
  <c r="J57" i="8"/>
  <c r="G448" i="8"/>
  <c r="G404" i="8"/>
  <c r="F397" i="8"/>
  <c r="H538" i="8"/>
  <c r="J395" i="8"/>
  <c r="J104" i="8"/>
  <c r="E364" i="8"/>
  <c r="E426" i="8"/>
  <c r="I485" i="8"/>
  <c r="H38" i="8"/>
  <c r="G187" i="8"/>
  <c r="F135" i="8"/>
  <c r="H86" i="8"/>
  <c r="G98" i="8"/>
  <c r="F29" i="8"/>
  <c r="H84" i="8"/>
  <c r="G164" i="8"/>
  <c r="F525" i="8"/>
  <c r="F46" i="8"/>
  <c r="I46" i="8"/>
  <c r="E306" i="8"/>
  <c r="E138" i="8"/>
  <c r="E518" i="8"/>
  <c r="I357" i="8"/>
  <c r="J486" i="8"/>
  <c r="F264" i="8"/>
  <c r="F366" i="8"/>
  <c r="E86" i="8"/>
  <c r="H455" i="8"/>
  <c r="G408" i="8"/>
  <c r="J76" i="8"/>
  <c r="H446" i="8"/>
  <c r="G537" i="8"/>
  <c r="F159" i="8"/>
  <c r="J436" i="8"/>
  <c r="F496" i="8"/>
  <c r="E49" i="8"/>
  <c r="E165" i="8"/>
  <c r="H458" i="8"/>
  <c r="F369" i="8"/>
  <c r="F208" i="8"/>
  <c r="I87" i="8"/>
  <c r="J329" i="8"/>
  <c r="I165" i="8"/>
  <c r="J155" i="8"/>
  <c r="F317" i="8"/>
  <c r="J367" i="8"/>
  <c r="F296" i="8"/>
  <c r="H489" i="8"/>
  <c r="F458" i="8"/>
  <c r="E245" i="8"/>
  <c r="H108" i="8"/>
  <c r="F89" i="8"/>
  <c r="J497" i="8"/>
  <c r="H437" i="8"/>
  <c r="I294" i="8"/>
  <c r="I416" i="8"/>
  <c r="J175" i="8"/>
  <c r="E447" i="8"/>
  <c r="J466" i="8"/>
  <c r="J394" i="8"/>
  <c r="E287" i="8"/>
  <c r="I317" i="8"/>
  <c r="H128" i="8"/>
  <c r="E356" i="8"/>
  <c r="J248" i="8"/>
  <c r="J286" i="8"/>
  <c r="J279" i="8"/>
  <c r="G165" i="8"/>
  <c r="J384" i="8"/>
  <c r="J116" i="8"/>
  <c r="E208" i="8"/>
  <c r="H269" i="8"/>
  <c r="J457" i="8"/>
  <c r="E108" i="8"/>
  <c r="G215" i="8"/>
  <c r="H338" i="8"/>
  <c r="J65" i="8"/>
  <c r="F388" i="8"/>
  <c r="G47" i="8"/>
  <c r="I348" i="8"/>
  <c r="F64" i="8"/>
  <c r="G538" i="8"/>
  <c r="J506" i="8"/>
  <c r="J487" i="8"/>
  <c r="F65" i="8"/>
  <c r="J537" i="8"/>
  <c r="J164" i="8"/>
  <c r="I406" i="8"/>
  <c r="E157" i="8"/>
  <c r="F437" i="8"/>
  <c r="G268" i="8"/>
  <c r="I97" i="8"/>
  <c r="J276" i="8"/>
  <c r="E406" i="8"/>
  <c r="F79" i="8"/>
  <c r="J328" i="8"/>
  <c r="I134" i="8"/>
  <c r="I436" i="8"/>
  <c r="F39" i="8"/>
  <c r="J284" i="8"/>
  <c r="F136" i="8"/>
  <c r="H526" i="8"/>
  <c r="I519" i="8"/>
  <c r="I156" i="8"/>
  <c r="F305" i="8"/>
  <c r="E57" i="8"/>
  <c r="H26" i="8"/>
  <c r="F57" i="8"/>
  <c r="H66" i="8"/>
  <c r="F139" i="8"/>
  <c r="J409" i="8"/>
  <c r="E45" i="8"/>
  <c r="F248" i="8"/>
  <c r="F418" i="8"/>
  <c r="I454" i="8"/>
  <c r="I249" i="8"/>
  <c r="I405" i="8"/>
  <c r="G284" i="8"/>
  <c r="J467" i="8"/>
  <c r="I225" i="8"/>
  <c r="E504" i="8"/>
  <c r="I354" i="8"/>
  <c r="H357" i="8"/>
  <c r="E487" i="8"/>
  <c r="G449" i="8"/>
  <c r="G127" i="8"/>
  <c r="I349" i="8"/>
  <c r="G26" i="8"/>
  <c r="G48" i="8"/>
  <c r="G328" i="8"/>
  <c r="F289" i="8"/>
  <c r="G256" i="8"/>
  <c r="E226" i="8"/>
  <c r="F498" i="8"/>
  <c r="F127" i="8"/>
  <c r="E79" i="8"/>
  <c r="I176" i="8"/>
  <c r="I85" i="8"/>
  <c r="J368" i="8"/>
  <c r="F455" i="8"/>
  <c r="H418" i="8"/>
  <c r="H346" i="8"/>
  <c r="J244" i="8"/>
  <c r="J218" i="8"/>
  <c r="H289" i="8"/>
  <c r="J77" i="8"/>
  <c r="F235" i="8"/>
  <c r="I218" i="8"/>
  <c r="I455" i="8"/>
  <c r="E239" i="8"/>
  <c r="E346" i="8"/>
  <c r="G308" i="8"/>
  <c r="F337" i="8"/>
  <c r="J234" i="8"/>
  <c r="E288" i="8"/>
  <c r="J274" i="8"/>
  <c r="I287" i="8"/>
  <c r="G65" i="8"/>
  <c r="H176" i="8"/>
  <c r="E129" i="8"/>
  <c r="F177" i="8"/>
  <c r="H468" i="8"/>
  <c r="J298" i="8"/>
  <c r="H237" i="8"/>
  <c r="I38" i="8"/>
  <c r="I164" i="8"/>
  <c r="J399" i="8"/>
  <c r="J327" i="8"/>
  <c r="E224" i="8"/>
  <c r="H196" i="8"/>
  <c r="I316" i="8"/>
  <c r="H368" i="8"/>
  <c r="G309" i="8"/>
  <c r="G56" i="8"/>
  <c r="H514" i="8"/>
  <c r="J488" i="8"/>
  <c r="I467" i="8"/>
  <c r="G287" i="8"/>
  <c r="G145" i="8"/>
  <c r="I65" i="8"/>
  <c r="G415" i="8"/>
  <c r="I49" i="8"/>
  <c r="I534" i="8"/>
  <c r="G446" i="8"/>
  <c r="H494" i="8"/>
  <c r="E454" i="8"/>
  <c r="E438" i="8"/>
  <c r="I78" i="8"/>
  <c r="H387" i="8"/>
  <c r="I425" i="8"/>
  <c r="H48" i="8"/>
  <c r="J398" i="8"/>
  <c r="I517" i="8"/>
  <c r="H328" i="8"/>
  <c r="J315" i="8"/>
  <c r="F499" i="8"/>
  <c r="G399" i="8"/>
  <c r="F44" i="8"/>
  <c r="G224" i="8"/>
  <c r="H267" i="8"/>
  <c r="G69" i="8"/>
  <c r="J35" i="8"/>
  <c r="I437" i="8"/>
  <c r="H216" i="8"/>
  <c r="F26" i="8"/>
  <c r="J118" i="8"/>
  <c r="J445" i="8"/>
  <c r="I479" i="8"/>
  <c r="F268" i="8"/>
  <c r="G266" i="8"/>
  <c r="F149" i="8"/>
  <c r="I336" i="8"/>
  <c r="E319" i="8"/>
  <c r="G276" i="8"/>
  <c r="J505" i="8"/>
  <c r="E539" i="8"/>
  <c r="I385" i="8"/>
  <c r="H109" i="8"/>
  <c r="H179" i="8"/>
  <c r="H386" i="8"/>
  <c r="H339" i="8"/>
  <c r="J455" i="8"/>
  <c r="H297" i="8"/>
  <c r="H374" i="8"/>
  <c r="I35" i="8"/>
  <c r="F415" i="8"/>
  <c r="F534" i="8"/>
  <c r="E495" i="8"/>
  <c r="E264" i="8"/>
  <c r="G167" i="8"/>
  <c r="J269" i="8"/>
  <c r="H276" i="8"/>
  <c r="E205" i="8"/>
  <c r="H397" i="8"/>
  <c r="I105" i="8"/>
  <c r="I309" i="8"/>
  <c r="I298" i="8"/>
  <c r="E159" i="8"/>
  <c r="J49" i="8"/>
  <c r="I34" i="8"/>
  <c r="I468" i="8"/>
  <c r="I324" i="8"/>
  <c r="G76" i="8"/>
  <c r="E156" i="8"/>
  <c r="G535" i="8"/>
  <c r="I219" i="8"/>
  <c r="J259" i="8"/>
  <c r="F368" i="8"/>
  <c r="J208" i="8"/>
  <c r="G479" i="8"/>
  <c r="I128" i="8"/>
  <c r="I307" i="8"/>
  <c r="I254" i="8"/>
  <c r="H506" i="8"/>
  <c r="G365" i="8"/>
  <c r="E199" i="8"/>
  <c r="H105" i="8"/>
  <c r="F254" i="8"/>
  <c r="J96" i="8"/>
  <c r="F175" i="8"/>
  <c r="H509" i="8"/>
  <c r="E106" i="8"/>
  <c r="I168" i="8"/>
  <c r="H95" i="8"/>
  <c r="F197" i="8"/>
  <c r="H268" i="8"/>
  <c r="E479" i="8"/>
  <c r="E367" i="8"/>
  <c r="I417" i="8"/>
  <c r="J206" i="8"/>
  <c r="E46" i="8"/>
  <c r="H116" i="8"/>
  <c r="E508" i="8"/>
  <c r="I524" i="8"/>
  <c r="H205" i="8"/>
  <c r="I284" i="8"/>
  <c r="F387" i="8"/>
  <c r="H435" i="8"/>
  <c r="F267" i="8"/>
  <c r="H106" i="8"/>
  <c r="E206" i="8"/>
  <c r="I296" i="8"/>
  <c r="F417" i="8"/>
  <c r="I355" i="8"/>
  <c r="G496" i="8"/>
  <c r="E427" i="8"/>
  <c r="G184" i="8"/>
  <c r="G245" i="8"/>
  <c r="F167" i="8"/>
  <c r="J27" i="8"/>
  <c r="G75" i="8"/>
  <c r="J235" i="8"/>
  <c r="I409" i="8"/>
  <c r="J264" i="8"/>
  <c r="G454" i="8"/>
  <c r="E145" i="8"/>
  <c r="H39" i="8"/>
  <c r="E204" i="8"/>
  <c r="H309" i="8"/>
  <c r="G474" i="8"/>
  <c r="J138" i="8"/>
  <c r="E537" i="8"/>
  <c r="I295" i="8"/>
  <c r="H466" i="8"/>
  <c r="J124" i="8"/>
  <c r="I537" i="8"/>
  <c r="G154" i="8"/>
  <c r="H77" i="8"/>
  <c r="J337" i="8"/>
  <c r="H158" i="8"/>
  <c r="F36" i="8"/>
  <c r="J468" i="8"/>
  <c r="J229" i="8"/>
  <c r="F258" i="8"/>
  <c r="G529" i="8"/>
  <c r="F419" i="8"/>
  <c r="G88" i="8"/>
  <c r="J346" i="8"/>
  <c r="I277" i="8"/>
  <c r="I204" i="8"/>
  <c r="I335" i="8"/>
  <c r="H409" i="8"/>
  <c r="G194" i="8"/>
  <c r="H27" i="8"/>
  <c r="G104" i="8"/>
  <c r="H36" i="8"/>
  <c r="H47" i="8"/>
  <c r="F539" i="8"/>
  <c r="H126" i="8"/>
  <c r="E134" i="8"/>
  <c r="F307" i="8"/>
  <c r="F516" i="8"/>
  <c r="G364" i="8"/>
  <c r="E488" i="8"/>
  <c r="H445" i="8"/>
  <c r="E468" i="8"/>
  <c r="F489" i="8"/>
  <c r="J95" i="8"/>
  <c r="E445" i="8"/>
  <c r="J29" i="8"/>
  <c r="H376" i="8"/>
  <c r="J376" i="8"/>
  <c r="F94" i="8"/>
  <c r="I96" i="8"/>
  <c r="F399" i="8"/>
  <c r="I458" i="8"/>
  <c r="G139" i="8"/>
  <c r="J407" i="8"/>
  <c r="H525" i="8"/>
  <c r="H308" i="8"/>
  <c r="G279" i="8"/>
  <c r="E75" i="8"/>
  <c r="F96" i="8"/>
  <c r="J54" i="8"/>
  <c r="G318" i="8"/>
  <c r="G407" i="8"/>
  <c r="G108" i="8"/>
  <c r="J294" i="8"/>
  <c r="G358" i="8"/>
  <c r="E197" i="8"/>
  <c r="E97" i="8"/>
  <c r="J34" i="8"/>
  <c r="H404" i="8"/>
  <c r="H174" i="8"/>
  <c r="E458" i="8"/>
  <c r="E526" i="8"/>
  <c r="H536" i="8"/>
  <c r="H177" i="8"/>
  <c r="H88" i="8"/>
  <c r="H215" i="8"/>
  <c r="H377" i="8"/>
  <c r="J48" i="8"/>
  <c r="I515" i="8"/>
  <c r="J197" i="8"/>
  <c r="H125" i="8"/>
  <c r="E234" i="8"/>
  <c r="F376" i="8"/>
  <c r="E117" i="8"/>
  <c r="F435" i="8"/>
  <c r="J459" i="8"/>
  <c r="H94" i="8"/>
  <c r="J469" i="8"/>
  <c r="G274" i="8"/>
  <c r="H59" i="8"/>
  <c r="E498" i="8"/>
  <c r="G227" i="8"/>
  <c r="J135" i="8"/>
  <c r="J106" i="8"/>
  <c r="H479" i="8"/>
  <c r="H424" i="8"/>
  <c r="E446" i="8"/>
  <c r="J535" i="8"/>
  <c r="J449" i="8"/>
  <c r="E59" i="8"/>
  <c r="J239" i="8"/>
  <c r="I126" i="8"/>
  <c r="H159" i="8"/>
  <c r="J526" i="8"/>
  <c r="E285" i="8"/>
  <c r="F294" i="8"/>
  <c r="H504" i="8"/>
  <c r="J386" i="8"/>
  <c r="I145" i="8"/>
  <c r="I266" i="8"/>
  <c r="I464" i="8"/>
  <c r="F514" i="8"/>
  <c r="H425" i="8"/>
  <c r="J465" i="8"/>
  <c r="F47" i="8"/>
  <c r="H465" i="8"/>
  <c r="H447" i="8"/>
  <c r="I158" i="8"/>
  <c r="I184" i="8"/>
  <c r="E98" i="8"/>
  <c r="F257" i="8"/>
  <c r="H298" i="8"/>
  <c r="I189" i="8"/>
  <c r="H234" i="8"/>
  <c r="E265" i="8"/>
  <c r="F459" i="8"/>
  <c r="F405" i="8"/>
  <c r="G24" i="8"/>
  <c r="E154" i="8"/>
  <c r="I68" i="8"/>
  <c r="H274" i="8"/>
  <c r="G514" i="8"/>
  <c r="I398" i="8"/>
  <c r="E65" i="8"/>
  <c r="J258" i="8"/>
  <c r="J534" i="8"/>
  <c r="I346" i="8"/>
  <c r="J154" i="8"/>
  <c r="G239" i="8"/>
  <c r="H408" i="8"/>
  <c r="I25" i="8"/>
  <c r="F134" i="8"/>
  <c r="E247" i="8"/>
  <c r="F318" i="8"/>
  <c r="I98" i="8"/>
  <c r="J496" i="8"/>
  <c r="E456" i="8"/>
  <c r="F349" i="8"/>
  <c r="I375" i="8"/>
  <c r="G539" i="8"/>
  <c r="I125" i="8"/>
  <c r="E118" i="8"/>
  <c r="H444" i="8"/>
  <c r="I326" i="8"/>
  <c r="H259" i="8"/>
  <c r="G78" i="8"/>
  <c r="I116" i="8"/>
  <c r="H464" i="8"/>
  <c r="E186" i="8"/>
  <c r="J177" i="8"/>
  <c r="I27" i="8"/>
  <c r="G484" i="8"/>
  <c r="E77" i="8"/>
  <c r="H305" i="8"/>
  <c r="G286" i="8"/>
  <c r="G379" i="8"/>
  <c r="G368" i="8"/>
  <c r="I395" i="8"/>
  <c r="F485" i="8"/>
  <c r="G155" i="8"/>
  <c r="H334" i="8"/>
  <c r="F526" i="8"/>
  <c r="G486" i="8"/>
  <c r="G458" i="8"/>
  <c r="I366" i="8"/>
  <c r="F524" i="8"/>
  <c r="G109" i="8"/>
  <c r="I474" i="8"/>
  <c r="G348" i="8"/>
  <c r="H537" i="8"/>
  <c r="J237" i="8"/>
  <c r="F49" i="8"/>
  <c r="H336" i="8"/>
  <c r="H97" i="8"/>
  <c r="I148" i="8"/>
  <c r="F475" i="8"/>
  <c r="F324" i="8"/>
  <c r="G247" i="8"/>
  <c r="I178" i="8"/>
  <c r="E137" i="8"/>
  <c r="I236" i="8"/>
  <c r="I305" i="8"/>
  <c r="J144" i="8"/>
  <c r="H117" i="8"/>
  <c r="J86" i="8"/>
  <c r="I289" i="8"/>
  <c r="F329" i="8"/>
  <c r="H218" i="8"/>
  <c r="F179" i="8"/>
  <c r="F277" i="8"/>
  <c r="J47" i="8"/>
  <c r="G107" i="8"/>
  <c r="I386" i="8"/>
  <c r="I109" i="8"/>
  <c r="I217" i="8"/>
  <c r="F225" i="8"/>
  <c r="E69" i="8"/>
  <c r="I59" i="8"/>
  <c r="F119" i="8"/>
  <c r="J529" i="8"/>
  <c r="F144" i="8"/>
  <c r="F266" i="8"/>
  <c r="J58" i="8"/>
  <c r="H154" i="8"/>
  <c r="E125" i="8"/>
  <c r="I446" i="8"/>
  <c r="F538" i="8"/>
  <c r="E25" i="8"/>
  <c r="I486" i="8"/>
  <c r="E179" i="8"/>
  <c r="H535" i="8"/>
  <c r="H515" i="8"/>
  <c r="E338" i="8"/>
  <c r="G197" i="8"/>
  <c r="G314" i="8"/>
  <c r="I69" i="8"/>
  <c r="G518" i="8"/>
  <c r="I439" i="8"/>
  <c r="F377" i="8"/>
  <c r="J366" i="8"/>
  <c r="F126" i="8"/>
  <c r="F509" i="8"/>
  <c r="H247" i="8"/>
  <c r="H144" i="8"/>
  <c r="F527" i="8"/>
  <c r="G216" i="8"/>
  <c r="F84" i="8"/>
  <c r="J425" i="8"/>
  <c r="G288" i="8"/>
  <c r="G489" i="8"/>
  <c r="J516" i="8"/>
  <c r="F328" i="8"/>
  <c r="J88" i="8"/>
  <c r="I286" i="8"/>
  <c r="E254" i="8"/>
  <c r="I285" i="8"/>
  <c r="F88" i="8"/>
  <c r="F219" i="8"/>
  <c r="G59" i="8"/>
  <c r="H406" i="8"/>
  <c r="F434" i="8"/>
  <c r="E44" i="8"/>
  <c r="J26" i="8"/>
  <c r="G534" i="8"/>
  <c r="H505" i="8"/>
  <c r="H87" i="8"/>
  <c r="H487" i="8"/>
  <c r="G156" i="8"/>
  <c r="G504" i="8"/>
  <c r="H175" i="8"/>
  <c r="F184" i="8"/>
  <c r="F109" i="8"/>
  <c r="I177" i="8"/>
  <c r="F137" i="8"/>
  <c r="F335" i="8"/>
  <c r="E339" i="8"/>
  <c r="E314" i="8"/>
  <c r="J194" i="8"/>
  <c r="H476" i="8"/>
  <c r="E315" i="8"/>
  <c r="H277" i="8"/>
  <c r="I119" i="8"/>
  <c r="I509" i="8"/>
  <c r="G377" i="8"/>
  <c r="F156" i="8"/>
  <c r="G349" i="8"/>
  <c r="I199" i="8"/>
  <c r="I536" i="8"/>
  <c r="G516" i="8"/>
  <c r="F314" i="8"/>
  <c r="E296" i="8"/>
  <c r="G305" i="8"/>
  <c r="E189" i="8"/>
  <c r="E215" i="8"/>
  <c r="F505" i="8"/>
  <c r="I415" i="8"/>
  <c r="G465" i="8"/>
  <c r="I86" i="8"/>
  <c r="I215" i="8"/>
  <c r="H359" i="8"/>
  <c r="H34" i="8"/>
  <c r="E48" i="8"/>
  <c r="H28" i="8"/>
  <c r="I275" i="8"/>
  <c r="G176" i="8"/>
  <c r="E275" i="8"/>
  <c r="I216" i="8"/>
  <c r="J159" i="8"/>
  <c r="G264" i="8"/>
  <c r="I327" i="8"/>
  <c r="E489" i="8"/>
  <c r="J108" i="8"/>
  <c r="J446" i="8"/>
  <c r="J288" i="8"/>
  <c r="I258" i="8"/>
  <c r="J418" i="8"/>
  <c r="G168" i="8"/>
  <c r="I488" i="8"/>
  <c r="J356" i="8"/>
  <c r="J189" i="8"/>
  <c r="J196" i="8"/>
  <c r="G208" i="8"/>
  <c r="F106" i="8"/>
  <c r="J214" i="8"/>
  <c r="H319" i="8"/>
  <c r="E136" i="8"/>
  <c r="G228" i="8"/>
  <c r="H107" i="8"/>
  <c r="G189" i="8"/>
  <c r="J216" i="8"/>
  <c r="E218" i="8"/>
  <c r="F87" i="8"/>
  <c r="F58" i="8"/>
  <c r="G67" i="8"/>
  <c r="I36" i="8"/>
  <c r="E334" i="8"/>
  <c r="J325" i="8"/>
  <c r="H186" i="8"/>
  <c r="E538" i="8"/>
  <c r="F467" i="8"/>
  <c r="J24" i="8"/>
  <c r="G498" i="8"/>
  <c r="J119" i="8"/>
  <c r="J297" i="8"/>
  <c r="E158" i="8"/>
  <c r="G509" i="8"/>
  <c r="E255" i="8"/>
  <c r="G346" i="8"/>
  <c r="F56" i="8"/>
  <c r="G116" i="8"/>
  <c r="J336" i="8"/>
  <c r="F346" i="8"/>
  <c r="H64" i="8"/>
  <c r="G459" i="8"/>
  <c r="F74" i="8"/>
  <c r="I209" i="8"/>
  <c r="I478" i="8"/>
  <c r="H434" i="8"/>
  <c r="E428" i="8"/>
  <c r="J519" i="8"/>
  <c r="E496" i="8"/>
  <c r="H327" i="8"/>
  <c r="F204" i="8"/>
  <c r="F114" i="8"/>
  <c r="H194" i="8"/>
  <c r="I255" i="8"/>
  <c r="I129" i="8"/>
  <c r="H136" i="8"/>
  <c r="H365" i="8"/>
  <c r="H104" i="8"/>
  <c r="G267" i="8"/>
  <c r="I66" i="8"/>
  <c r="I265" i="8"/>
  <c r="E387" i="8"/>
  <c r="G94" i="8"/>
  <c r="G427" i="8"/>
  <c r="F384" i="8"/>
  <c r="G185" i="8"/>
  <c r="G306" i="8"/>
  <c r="J324" i="8"/>
  <c r="F115" i="8"/>
  <c r="E465" i="8"/>
  <c r="I337" i="8"/>
  <c r="F344" i="8"/>
  <c r="E295" i="8"/>
  <c r="H214" i="8"/>
  <c r="J107" i="8"/>
  <c r="I174" i="8"/>
  <c r="H78" i="8"/>
  <c r="F247" i="8"/>
  <c r="E534" i="8"/>
  <c r="E278" i="8"/>
  <c r="H335" i="8"/>
  <c r="E219" i="8"/>
  <c r="E425" i="8"/>
  <c r="H469" i="8"/>
  <c r="F476" i="8"/>
  <c r="I74" i="8"/>
  <c r="H278" i="8"/>
  <c r="G46" i="8"/>
  <c r="F436" i="8"/>
  <c r="F86" i="8"/>
  <c r="E128" i="8"/>
  <c r="J518" i="8"/>
  <c r="G45" i="8"/>
  <c r="G178" i="8"/>
  <c r="E449" i="8"/>
  <c r="F464" i="8"/>
  <c r="J406" i="8"/>
  <c r="J419" i="8"/>
  <c r="I269" i="8"/>
  <c r="H315" i="8"/>
  <c r="F259" i="8"/>
  <c r="H416" i="8"/>
  <c r="H419" i="8"/>
  <c r="H496" i="8"/>
  <c r="I39" i="8"/>
  <c r="F77" i="8"/>
  <c r="H474" i="8"/>
  <c r="G416" i="8"/>
  <c r="H307" i="8"/>
  <c r="F158" i="8"/>
  <c r="G244" i="8"/>
  <c r="F218" i="8"/>
  <c r="G198" i="8"/>
  <c r="E349" i="8"/>
  <c r="H164" i="8"/>
  <c r="E385" i="8"/>
  <c r="H299" i="8"/>
  <c r="H355" i="8"/>
  <c r="H326" i="8"/>
  <c r="I278" i="8"/>
  <c r="I367" i="8"/>
  <c r="J289" i="8"/>
  <c r="J538" i="8"/>
  <c r="G326" i="8"/>
  <c r="F145" i="8"/>
  <c r="H459" i="8"/>
  <c r="G444" i="8"/>
  <c r="G345" i="8"/>
  <c r="F236" i="8"/>
  <c r="I507" i="8"/>
  <c r="G319" i="8"/>
  <c r="G55" i="8"/>
  <c r="I37" i="8"/>
  <c r="I497" i="8"/>
  <c r="G434" i="8"/>
  <c r="J416" i="8"/>
  <c r="G149" i="8"/>
  <c r="G188" i="8"/>
  <c r="H118" i="8"/>
  <c r="F504" i="8"/>
  <c r="F189" i="8"/>
  <c r="H375" i="8"/>
  <c r="I76" i="8"/>
  <c r="I358" i="8"/>
  <c r="G457" i="8"/>
  <c r="H448" i="8"/>
  <c r="G25" i="8"/>
  <c r="I408" i="8"/>
  <c r="H149" i="8"/>
  <c r="J89" i="8"/>
  <c r="F345" i="8"/>
  <c r="K275" i="8" l="1"/>
  <c r="Q207" i="8"/>
  <c r="Q45" i="8"/>
  <c r="K278" i="8"/>
  <c r="T465" i="8"/>
  <c r="P407" i="8"/>
  <c r="Q325" i="8"/>
  <c r="I60" i="8"/>
  <c r="S208" i="8"/>
  <c r="F440" i="8"/>
  <c r="P146" i="8"/>
  <c r="K409" i="8"/>
  <c r="O409" i="8"/>
  <c r="U409" i="8" s="1"/>
  <c r="K148" i="8"/>
  <c r="O148" i="8"/>
  <c r="U148" i="8" s="1"/>
  <c r="S149" i="8"/>
  <c r="I230" i="8"/>
  <c r="S224" i="8"/>
  <c r="S230" i="8" s="1"/>
  <c r="K479" i="8"/>
  <c r="K60" i="8"/>
  <c r="K54" i="8"/>
  <c r="E60" i="8"/>
  <c r="F80" i="8"/>
  <c r="K536" i="8"/>
  <c r="S168" i="8"/>
  <c r="T448" i="8"/>
  <c r="J240" i="8"/>
  <c r="S205" i="8"/>
  <c r="Q489" i="8"/>
  <c r="Q164" i="8"/>
  <c r="G170" i="8"/>
  <c r="K56" i="8"/>
  <c r="K299" i="8"/>
  <c r="S506" i="8"/>
  <c r="J530" i="8"/>
  <c r="K69" i="8"/>
  <c r="O69" i="8"/>
  <c r="U69" i="8" s="1"/>
  <c r="T165" i="8"/>
  <c r="G470" i="8"/>
  <c r="Q464" i="8"/>
  <c r="Q205" i="8"/>
  <c r="Q367" i="8"/>
  <c r="O167" i="8"/>
  <c r="U167" i="8" s="1"/>
  <c r="K167" i="8"/>
  <c r="G300" i="8"/>
  <c r="K379" i="8"/>
  <c r="J140" i="8"/>
  <c r="K104" i="8"/>
  <c r="E110" i="8"/>
  <c r="O104" i="8"/>
  <c r="K110" i="8"/>
  <c r="P268" i="8"/>
  <c r="K427" i="8"/>
  <c r="O427" i="8"/>
  <c r="U427" i="8" s="1"/>
  <c r="K238" i="8"/>
  <c r="R248" i="8"/>
  <c r="Q124" i="8"/>
  <c r="G130" i="8"/>
  <c r="K324" i="8"/>
  <c r="K330" i="8"/>
  <c r="E330" i="8"/>
  <c r="O324" i="8"/>
  <c r="I520" i="8"/>
  <c r="K177" i="8"/>
  <c r="O44" i="8"/>
  <c r="K50" i="8"/>
  <c r="K44" i="8"/>
  <c r="E50" i="8"/>
  <c r="K415" i="8"/>
  <c r="S124" i="8"/>
  <c r="S130" i="8" s="1"/>
  <c r="I130" i="8"/>
  <c r="T84" i="8"/>
  <c r="T90" i="8" s="1"/>
  <c r="J90" i="8"/>
  <c r="K218" i="8"/>
  <c r="I340" i="8"/>
  <c r="S185" i="8"/>
  <c r="P149" i="8"/>
  <c r="K337" i="8"/>
  <c r="O249" i="8"/>
  <c r="U249" i="8" s="1"/>
  <c r="K249" i="8"/>
  <c r="R489" i="8"/>
  <c r="P66" i="8"/>
  <c r="Q185" i="8"/>
  <c r="H400" i="8"/>
  <c r="I320" i="8"/>
  <c r="P65" i="8"/>
  <c r="P105" i="8"/>
  <c r="F390" i="8"/>
  <c r="P384" i="8"/>
  <c r="T445" i="8"/>
  <c r="S66" i="8"/>
  <c r="P385" i="8"/>
  <c r="Q444" i="8"/>
  <c r="G450" i="8"/>
  <c r="P506" i="8"/>
  <c r="Q389" i="8"/>
  <c r="G250" i="8"/>
  <c r="Q244" i="8"/>
  <c r="T404" i="8"/>
  <c r="T410" i="8" s="1"/>
  <c r="J410" i="8"/>
  <c r="P367" i="8"/>
  <c r="T449" i="8"/>
  <c r="Q286" i="8"/>
  <c r="P409" i="8"/>
  <c r="K70" i="8"/>
  <c r="O64" i="8"/>
  <c r="E70" i="8"/>
  <c r="K64" i="8"/>
  <c r="T504" i="8"/>
  <c r="T510" i="8" s="1"/>
  <c r="J510" i="8"/>
  <c r="K65" i="8"/>
  <c r="O65" i="8"/>
  <c r="K450" i="8"/>
  <c r="K444" i="8"/>
  <c r="O444" i="8"/>
  <c r="E450" i="8"/>
  <c r="S385" i="8"/>
  <c r="K406" i="8"/>
  <c r="O406" i="8"/>
  <c r="R264" i="8"/>
  <c r="R270" i="8" s="1"/>
  <c r="H270" i="8"/>
  <c r="I30" i="8"/>
  <c r="S24" i="8"/>
  <c r="P167" i="8"/>
  <c r="T348" i="8"/>
  <c r="K495" i="8"/>
  <c r="K97" i="8"/>
  <c r="K318" i="8"/>
  <c r="R166" i="8"/>
  <c r="O269" i="8"/>
  <c r="U269" i="8" s="1"/>
  <c r="K269" i="8"/>
  <c r="P329" i="8"/>
  <c r="K176" i="8"/>
  <c r="T506" i="8"/>
  <c r="Q305" i="8"/>
  <c r="K448" i="8"/>
  <c r="O448" i="8"/>
  <c r="U448" i="8" s="1"/>
  <c r="K246" i="8"/>
  <c r="O246" i="8"/>
  <c r="J290" i="8"/>
  <c r="T284" i="8"/>
  <c r="T290" i="8" s="1"/>
  <c r="T127" i="8"/>
  <c r="K84" i="8"/>
  <c r="K90" i="8"/>
  <c r="E90" i="8"/>
  <c r="O84" i="8"/>
  <c r="S248" i="8"/>
  <c r="O229" i="8"/>
  <c r="U229" i="8" s="1"/>
  <c r="K229" i="8"/>
  <c r="R167" i="8"/>
  <c r="Q125" i="8"/>
  <c r="I510" i="8"/>
  <c r="S504" i="8"/>
  <c r="S510" i="8" s="1"/>
  <c r="Q66" i="8"/>
  <c r="T108" i="8"/>
  <c r="Q347" i="8"/>
  <c r="P445" i="8"/>
  <c r="S228" i="8"/>
  <c r="H200" i="8"/>
  <c r="S386" i="8"/>
  <c r="R127" i="8"/>
  <c r="R429" i="8"/>
  <c r="T488" i="8"/>
  <c r="P249" i="8"/>
  <c r="R445" i="8"/>
  <c r="Q288" i="8"/>
  <c r="Q467" i="8"/>
  <c r="I40" i="8"/>
  <c r="K537" i="8"/>
  <c r="S68" i="8"/>
  <c r="Q429" i="8"/>
  <c r="K226" i="8"/>
  <c r="O226" i="8"/>
  <c r="S428" i="8"/>
  <c r="S227" i="8"/>
  <c r="R249" i="8"/>
  <c r="F100" i="8"/>
  <c r="T128" i="8"/>
  <c r="O164" i="8"/>
  <c r="E170" i="8"/>
  <c r="K170" i="8"/>
  <c r="K164" i="8"/>
  <c r="S305" i="8"/>
  <c r="K45" i="8"/>
  <c r="O45" i="8"/>
  <c r="S307" i="8"/>
  <c r="K319" i="8"/>
  <c r="K417" i="8"/>
  <c r="J260" i="8"/>
  <c r="K339" i="8"/>
  <c r="I310" i="8"/>
  <c r="S304" i="8"/>
  <c r="S310" i="8" s="1"/>
  <c r="K256" i="8"/>
  <c r="T425" i="8"/>
  <c r="P226" i="8"/>
  <c r="I240" i="8"/>
  <c r="J420" i="8"/>
  <c r="Q68" i="8"/>
  <c r="S244" i="8"/>
  <c r="S250" i="8" s="1"/>
  <c r="I250" i="8"/>
  <c r="K516" i="8"/>
  <c r="S25" i="8"/>
  <c r="S13" i="8" s="1"/>
  <c r="K309" i="8"/>
  <c r="O309" i="8"/>
  <c r="U309" i="8" s="1"/>
  <c r="K67" i="8"/>
  <c r="O67" i="8"/>
  <c r="U67" i="8" s="1"/>
  <c r="K149" i="8"/>
  <c r="O149" i="8"/>
  <c r="U149" i="8" s="1"/>
  <c r="O205" i="8"/>
  <c r="K205" i="8"/>
  <c r="G390" i="8"/>
  <c r="Q384" i="8"/>
  <c r="G410" i="8"/>
  <c r="Q404" i="8"/>
  <c r="K459" i="8"/>
  <c r="Q227" i="8"/>
  <c r="R66" i="8"/>
  <c r="P224" i="8"/>
  <c r="F230" i="8"/>
  <c r="P426" i="8"/>
  <c r="G360" i="8"/>
  <c r="K75" i="8"/>
  <c r="G510" i="8"/>
  <c r="Q504" i="8"/>
  <c r="S408" i="8"/>
  <c r="R266" i="8"/>
  <c r="R349" i="8"/>
  <c r="Q225" i="8"/>
  <c r="P327" i="8"/>
  <c r="P428" i="8"/>
  <c r="R504" i="8"/>
  <c r="R510" i="8" s="1"/>
  <c r="H510" i="8"/>
  <c r="E80" i="8"/>
  <c r="K74" i="8"/>
  <c r="K80" i="8"/>
  <c r="Q27" i="8"/>
  <c r="Q15" i="8" s="1"/>
  <c r="T87" i="8"/>
  <c r="F320" i="8"/>
  <c r="S266" i="8"/>
  <c r="Q509" i="8"/>
  <c r="I70" i="8"/>
  <c r="S64" i="8"/>
  <c r="S70" i="8" s="1"/>
  <c r="P107" i="8"/>
  <c r="H150" i="8"/>
  <c r="R144" i="8"/>
  <c r="R150" i="8" s="1"/>
  <c r="K136" i="8"/>
  <c r="H190" i="8"/>
  <c r="R184" i="8"/>
  <c r="R190" i="8" s="1"/>
  <c r="K288" i="8"/>
  <c r="O288" i="8"/>
  <c r="U288" i="8" s="1"/>
  <c r="R485" i="8"/>
  <c r="Q187" i="8"/>
  <c r="P85" i="8"/>
  <c r="H380" i="8"/>
  <c r="Q428" i="8"/>
  <c r="R25" i="8"/>
  <c r="R13" i="8" s="1"/>
  <c r="O25" i="8"/>
  <c r="K25" i="8"/>
  <c r="O306" i="8"/>
  <c r="K306" i="8"/>
  <c r="G260" i="8"/>
  <c r="F40" i="8"/>
  <c r="T204" i="8"/>
  <c r="T210" i="8" s="1"/>
  <c r="J210" i="8"/>
  <c r="Q249" i="8"/>
  <c r="J440" i="8"/>
  <c r="K239" i="8"/>
  <c r="K215" i="8"/>
  <c r="T47" i="8"/>
  <c r="T147" i="8"/>
  <c r="R289" i="8"/>
  <c r="K120" i="8"/>
  <c r="E120" i="8"/>
  <c r="K114" i="8"/>
  <c r="I400" i="8"/>
  <c r="J430" i="8"/>
  <c r="T424" i="8"/>
  <c r="T430" i="8" s="1"/>
  <c r="T124" i="8"/>
  <c r="T130" i="8" s="1"/>
  <c r="J130" i="8"/>
  <c r="T48" i="8"/>
  <c r="Q89" i="8"/>
  <c r="G380" i="8"/>
  <c r="R208" i="8"/>
  <c r="S148" i="8"/>
  <c r="K219" i="8"/>
  <c r="R449" i="8"/>
  <c r="K158" i="8"/>
  <c r="J80" i="8"/>
  <c r="T187" i="8"/>
  <c r="F160" i="8"/>
  <c r="T249" i="8"/>
  <c r="P345" i="8"/>
  <c r="Q306" i="8"/>
  <c r="T65" i="8"/>
  <c r="J280" i="8"/>
  <c r="R169" i="8"/>
  <c r="T305" i="8"/>
  <c r="K236" i="8"/>
  <c r="O66" i="8"/>
  <c r="K66" i="8"/>
  <c r="P87" i="8"/>
  <c r="T225" i="8"/>
  <c r="S426" i="8"/>
  <c r="T27" i="8"/>
  <c r="T15" i="8" s="1"/>
  <c r="T287" i="8"/>
  <c r="K414" i="8"/>
  <c r="E420" i="8"/>
  <c r="K420" i="8"/>
  <c r="G540" i="8"/>
  <c r="Q245" i="8"/>
  <c r="K255" i="8"/>
  <c r="K57" i="8"/>
  <c r="J200" i="8"/>
  <c r="K408" i="8"/>
  <c r="O408" i="8"/>
  <c r="U408" i="8" s="1"/>
  <c r="T307" i="8"/>
  <c r="Q284" i="8"/>
  <c r="G290" i="8"/>
  <c r="R149" i="8"/>
  <c r="T308" i="8"/>
  <c r="J380" i="8"/>
  <c r="T364" i="8"/>
  <c r="T370" i="8" s="1"/>
  <c r="J370" i="8"/>
  <c r="Q268" i="8"/>
  <c r="K380" i="8"/>
  <c r="K374" i="8"/>
  <c r="E380" i="8"/>
  <c r="I280" i="8"/>
  <c r="Q386" i="8"/>
  <c r="E440" i="8"/>
  <c r="K440" i="8"/>
  <c r="K434" i="8"/>
  <c r="R105" i="8"/>
  <c r="P326" i="8"/>
  <c r="H520" i="8"/>
  <c r="P144" i="8"/>
  <c r="F150" i="8"/>
  <c r="T406" i="8"/>
  <c r="O225" i="8"/>
  <c r="K225" i="8"/>
  <c r="T285" i="8"/>
  <c r="K119" i="8"/>
  <c r="Q407" i="8"/>
  <c r="S207" i="8"/>
  <c r="K289" i="8"/>
  <c r="O289" i="8"/>
  <c r="U289" i="8" s="1"/>
  <c r="H220" i="8"/>
  <c r="K166" i="8"/>
  <c r="O166" i="8"/>
  <c r="K224" i="8"/>
  <c r="K230" i="8"/>
  <c r="O224" i="8"/>
  <c r="E230" i="8"/>
  <c r="Q289" i="8"/>
  <c r="Q385" i="8"/>
  <c r="Q189" i="8"/>
  <c r="K505" i="8"/>
  <c r="O505" i="8"/>
  <c r="R327" i="8"/>
  <c r="K476" i="8"/>
  <c r="K478" i="8"/>
  <c r="J520" i="8"/>
  <c r="Q188" i="8"/>
  <c r="K475" i="8"/>
  <c r="K195" i="8"/>
  <c r="O87" i="8"/>
  <c r="U87" i="8" s="1"/>
  <c r="K87" i="8"/>
  <c r="P364" i="8"/>
  <c r="F370" i="8"/>
  <c r="T144" i="8"/>
  <c r="T150" i="8" s="1"/>
  <c r="J150" i="8"/>
  <c r="K504" i="8"/>
  <c r="K510" i="8"/>
  <c r="O504" i="8"/>
  <c r="E510" i="8"/>
  <c r="K515" i="8"/>
  <c r="S387" i="8"/>
  <c r="S344" i="8"/>
  <c r="S350" i="8" s="1"/>
  <c r="I350" i="8"/>
  <c r="K347" i="8"/>
  <c r="O347" i="8"/>
  <c r="U347" i="8" s="1"/>
  <c r="S465" i="8"/>
  <c r="G330" i="8"/>
  <c r="Q324" i="8"/>
  <c r="K345" i="8"/>
  <c r="O345" i="8"/>
  <c r="K308" i="8"/>
  <c r="O308" i="8"/>
  <c r="U308" i="8" s="1"/>
  <c r="K76" i="8"/>
  <c r="T126" i="8"/>
  <c r="I490" i="8"/>
  <c r="S484" i="8"/>
  <c r="S490" i="8" s="1"/>
  <c r="H100" i="8"/>
  <c r="R466" i="8"/>
  <c r="P245" i="8"/>
  <c r="Q88" i="8"/>
  <c r="S508" i="8"/>
  <c r="Q246" i="8"/>
  <c r="P165" i="8"/>
  <c r="T68" i="8"/>
  <c r="K477" i="8"/>
  <c r="P88" i="8"/>
  <c r="H90" i="8"/>
  <c r="R84" i="8"/>
  <c r="R90" i="8" s="1"/>
  <c r="R88" i="8"/>
  <c r="S265" i="8"/>
  <c r="J540" i="8"/>
  <c r="P248" i="8"/>
  <c r="P204" i="8"/>
  <c r="F210" i="8"/>
  <c r="G480" i="8"/>
  <c r="Q108" i="8"/>
  <c r="K394" i="8"/>
  <c r="K400" i="8"/>
  <c r="E400" i="8"/>
  <c r="P48" i="8"/>
  <c r="R49" i="8"/>
  <c r="H70" i="8"/>
  <c r="R64" i="8"/>
  <c r="R70" i="8" s="1"/>
  <c r="K86" i="8"/>
  <c r="O86" i="8"/>
  <c r="R428" i="8"/>
  <c r="K485" i="8"/>
  <c r="O485" i="8"/>
  <c r="S67" i="8"/>
  <c r="K488" i="8"/>
  <c r="O488" i="8"/>
  <c r="U488" i="8" s="1"/>
  <c r="T367" i="8"/>
  <c r="T409" i="8"/>
  <c r="T345" i="8"/>
  <c r="S446" i="8"/>
  <c r="R187" i="8"/>
  <c r="G430" i="8"/>
  <c r="Q424" i="8"/>
  <c r="S329" i="8"/>
  <c r="H80" i="8"/>
  <c r="Q468" i="8"/>
  <c r="Q206" i="8"/>
  <c r="K335" i="8"/>
  <c r="T487" i="8"/>
  <c r="Q204" i="8"/>
  <c r="G210" i="8"/>
  <c r="K129" i="8"/>
  <c r="O129" i="8"/>
  <c r="U129" i="8" s="1"/>
  <c r="H140" i="8"/>
  <c r="S87" i="8"/>
  <c r="Q446" i="8"/>
  <c r="P225" i="8"/>
  <c r="P45" i="8"/>
  <c r="R89" i="8"/>
  <c r="G270" i="8"/>
  <c r="Q264" i="8"/>
  <c r="R344" i="8"/>
  <c r="R350" i="8" s="1"/>
  <c r="H350" i="8"/>
  <c r="S229" i="8"/>
  <c r="T328" i="8"/>
  <c r="F260" i="8"/>
  <c r="J250" i="8"/>
  <c r="T244" i="8"/>
  <c r="T250" i="8" s="1"/>
  <c r="R389" i="8"/>
  <c r="Q328" i="8"/>
  <c r="P288" i="8"/>
  <c r="G440" i="8"/>
  <c r="K28" i="8"/>
  <c r="O28" i="8"/>
  <c r="T385" i="8"/>
  <c r="O425" i="8"/>
  <c r="K425" i="8"/>
  <c r="S349" i="8"/>
  <c r="Q127" i="8"/>
  <c r="T447" i="8"/>
  <c r="H530" i="8"/>
  <c r="S427" i="8"/>
  <c r="R168" i="8"/>
  <c r="J320" i="8"/>
  <c r="Q209" i="8"/>
  <c r="S125" i="8"/>
  <c r="P265" i="8"/>
  <c r="H480" i="8"/>
  <c r="T246" i="8"/>
  <c r="Q366" i="8"/>
  <c r="R145" i="8"/>
  <c r="S487" i="8"/>
  <c r="O407" i="8"/>
  <c r="U407" i="8" s="1"/>
  <c r="K407" i="8"/>
  <c r="Q488" i="8"/>
  <c r="T389" i="8"/>
  <c r="Q269" i="8"/>
  <c r="K506" i="8"/>
  <c r="O506" i="8"/>
  <c r="P365" i="8"/>
  <c r="R129" i="8"/>
  <c r="J170" i="8"/>
  <c r="T164" i="8"/>
  <c r="T170" i="8" s="1"/>
  <c r="J390" i="8"/>
  <c r="T384" i="8"/>
  <c r="T390" i="8" s="1"/>
  <c r="R28" i="8"/>
  <c r="R16" i="8" s="1"/>
  <c r="F420" i="8"/>
  <c r="H30" i="8"/>
  <c r="R24" i="8"/>
  <c r="K137" i="8"/>
  <c r="P247" i="8"/>
  <c r="Q485" i="8"/>
  <c r="Q427" i="8"/>
  <c r="F220" i="8"/>
  <c r="R245" i="8"/>
  <c r="R366" i="8"/>
  <c r="P405" i="8"/>
  <c r="R469" i="8"/>
  <c r="K387" i="8"/>
  <c r="O387" i="8"/>
  <c r="U387" i="8" s="1"/>
  <c r="R205" i="8"/>
  <c r="P166" i="8"/>
  <c r="R369" i="8"/>
  <c r="K386" i="8"/>
  <c r="O386" i="8"/>
  <c r="E480" i="8"/>
  <c r="K480" i="8"/>
  <c r="K474" i="8"/>
  <c r="J270" i="8"/>
  <c r="T264" i="8"/>
  <c r="T270" i="8" s="1"/>
  <c r="Q266" i="8"/>
  <c r="E520" i="8"/>
  <c r="K520" i="8"/>
  <c r="K514" i="8"/>
  <c r="Q46" i="8"/>
  <c r="O126" i="8"/>
  <c r="K126" i="8"/>
  <c r="S167" i="8"/>
  <c r="R306" i="8"/>
  <c r="K58" i="8"/>
  <c r="J470" i="8"/>
  <c r="T464" i="8"/>
  <c r="T470" i="8" s="1"/>
  <c r="H120" i="8"/>
  <c r="F240" i="8"/>
  <c r="T327" i="8"/>
  <c r="O329" i="8"/>
  <c r="U329" i="8" s="1"/>
  <c r="K329" i="8"/>
  <c r="K438" i="8"/>
  <c r="I270" i="8"/>
  <c r="S264" i="8"/>
  <c r="S270" i="8" s="1"/>
  <c r="K527" i="8"/>
  <c r="R209" i="8"/>
  <c r="K356" i="8"/>
  <c r="T509" i="8"/>
  <c r="K298" i="8"/>
  <c r="S164" i="8"/>
  <c r="S170" i="8" s="1"/>
  <c r="I170" i="8"/>
  <c r="K185" i="8"/>
  <c r="O185" i="8"/>
  <c r="K46" i="8"/>
  <c r="O46" i="8"/>
  <c r="O267" i="8"/>
  <c r="U267" i="8" s="1"/>
  <c r="K267" i="8"/>
  <c r="O447" i="8"/>
  <c r="U447" i="8" s="1"/>
  <c r="K447" i="8"/>
  <c r="S108" i="8"/>
  <c r="K200" i="8"/>
  <c r="K194" i="8"/>
  <c r="E200" i="8"/>
  <c r="K484" i="8"/>
  <c r="K490" i="8"/>
  <c r="E490" i="8"/>
  <c r="O484" i="8"/>
  <c r="T168" i="8"/>
  <c r="K217" i="8"/>
  <c r="O388" i="8"/>
  <c r="U388" i="8" s="1"/>
  <c r="K388" i="8"/>
  <c r="Q329" i="8"/>
  <c r="S48" i="8"/>
  <c r="F380" i="8"/>
  <c r="K528" i="8"/>
  <c r="F410" i="8"/>
  <c r="P404" i="8"/>
  <c r="O247" i="8"/>
  <c r="U247" i="8" s="1"/>
  <c r="K247" i="8"/>
  <c r="K228" i="8"/>
  <c r="O228" i="8"/>
  <c r="U228" i="8" s="1"/>
  <c r="K279" i="8"/>
  <c r="R305" i="8"/>
  <c r="G280" i="8"/>
  <c r="K336" i="8"/>
  <c r="K259" i="8"/>
  <c r="H340" i="8"/>
  <c r="T289" i="8"/>
  <c r="O349" i="8"/>
  <c r="U349" i="8" s="1"/>
  <c r="K349" i="8"/>
  <c r="K295" i="8"/>
  <c r="T267" i="8"/>
  <c r="H320" i="8"/>
  <c r="G320" i="8"/>
  <c r="R486" i="8"/>
  <c r="S86" i="8"/>
  <c r="P449" i="8"/>
  <c r="H240" i="8"/>
  <c r="K338" i="8"/>
  <c r="E160" i="8"/>
  <c r="K160" i="8"/>
  <c r="K154" i="8"/>
  <c r="Q129" i="8"/>
  <c r="Q448" i="8"/>
  <c r="R269" i="8"/>
  <c r="R69" i="8"/>
  <c r="K396" i="8"/>
  <c r="J180" i="8"/>
  <c r="T185" i="8"/>
  <c r="T109" i="8"/>
  <c r="P205" i="8"/>
  <c r="T28" i="8"/>
  <c r="T16" i="8" s="1"/>
  <c r="R246" i="8"/>
  <c r="R345" i="8"/>
  <c r="K237" i="8"/>
  <c r="S447" i="8"/>
  <c r="R108" i="8"/>
  <c r="S109" i="8"/>
  <c r="R225" i="8"/>
  <c r="P145" i="8"/>
  <c r="K499" i="8"/>
  <c r="R409" i="8"/>
  <c r="T148" i="8"/>
  <c r="J500" i="8"/>
  <c r="K315" i="8"/>
  <c r="O108" i="8"/>
  <c r="U108" i="8" s="1"/>
  <c r="K108" i="8"/>
  <c r="G340" i="8"/>
  <c r="K358" i="8"/>
  <c r="S384" i="8"/>
  <c r="S390" i="8" s="1"/>
  <c r="I390" i="8"/>
  <c r="K155" i="8"/>
  <c r="T66" i="8"/>
  <c r="I110" i="8"/>
  <c r="S104" i="8"/>
  <c r="S110" i="8" s="1"/>
  <c r="S388" i="8"/>
  <c r="Q506" i="8"/>
  <c r="Q165" i="8"/>
  <c r="S46" i="8"/>
  <c r="R146" i="8"/>
  <c r="T247" i="8"/>
  <c r="K235" i="8"/>
  <c r="S444" i="8"/>
  <c r="S450" i="8" s="1"/>
  <c r="I450" i="8"/>
  <c r="K146" i="8"/>
  <c r="O146" i="8"/>
  <c r="P26" i="8"/>
  <c r="S485" i="8"/>
  <c r="T427" i="8"/>
  <c r="I260" i="8"/>
  <c r="Q425" i="8"/>
  <c r="P386" i="8"/>
  <c r="Q186" i="8"/>
  <c r="R268" i="8"/>
  <c r="T485" i="8"/>
  <c r="K424" i="8"/>
  <c r="O424" i="8"/>
  <c r="K430" i="8"/>
  <c r="E430" i="8"/>
  <c r="S445" i="8"/>
  <c r="P505" i="8"/>
  <c r="R309" i="8"/>
  <c r="R405" i="8"/>
  <c r="S448" i="8"/>
  <c r="T105" i="8"/>
  <c r="T86" i="8"/>
  <c r="Q184" i="8"/>
  <c r="G190" i="8"/>
  <c r="K157" i="8"/>
  <c r="O209" i="8"/>
  <c r="U209" i="8" s="1"/>
  <c r="K209" i="8"/>
  <c r="R368" i="8"/>
  <c r="S166" i="8"/>
  <c r="R508" i="8"/>
  <c r="K85" i="8"/>
  <c r="O85" i="8"/>
  <c r="G400" i="8"/>
  <c r="O245" i="8"/>
  <c r="K245" i="8"/>
  <c r="T446" i="8"/>
  <c r="J480" i="8"/>
  <c r="H50" i="8"/>
  <c r="R44" i="8"/>
  <c r="R50" i="8" s="1"/>
  <c r="T306" i="8"/>
  <c r="P305" i="8"/>
  <c r="J220" i="8"/>
  <c r="R47" i="8"/>
  <c r="Q307" i="8"/>
  <c r="P488" i="8"/>
  <c r="P84" i="8"/>
  <c r="F90" i="8"/>
  <c r="R148" i="8"/>
  <c r="R86" i="8"/>
  <c r="T347" i="8"/>
  <c r="K117" i="8"/>
  <c r="K49" i="8"/>
  <c r="O49" i="8"/>
  <c r="U49" i="8" s="1"/>
  <c r="R509" i="8"/>
  <c r="S44" i="8"/>
  <c r="S50" i="8" s="1"/>
  <c r="I50" i="8"/>
  <c r="S347" i="8"/>
  <c r="K156" i="8"/>
  <c r="Q85" i="8"/>
  <c r="R226" i="8"/>
  <c r="K377" i="8"/>
  <c r="K79" i="8"/>
  <c r="R125" i="8"/>
  <c r="G200" i="8"/>
  <c r="K59" i="8"/>
  <c r="R388" i="8"/>
  <c r="S45" i="8"/>
  <c r="J40" i="8"/>
  <c r="K439" i="8"/>
  <c r="S285" i="8"/>
  <c r="O346" i="8"/>
  <c r="K346" i="8"/>
  <c r="P486" i="8"/>
  <c r="P328" i="8"/>
  <c r="S246" i="8"/>
  <c r="P64" i="8"/>
  <c r="F70" i="8"/>
  <c r="T125" i="8"/>
  <c r="Q226" i="8"/>
  <c r="P267" i="8"/>
  <c r="R468" i="8"/>
  <c r="T89" i="8"/>
  <c r="T85" i="8"/>
  <c r="Q406" i="8"/>
  <c r="H290" i="8"/>
  <c r="R284" i="8"/>
  <c r="R290" i="8" s="1"/>
  <c r="S325" i="8"/>
  <c r="P485" i="8"/>
  <c r="P465" i="8"/>
  <c r="K538" i="8"/>
  <c r="Q408" i="8"/>
  <c r="Q49" i="8"/>
  <c r="H300" i="8"/>
  <c r="P347" i="8"/>
  <c r="P28" i="8"/>
  <c r="P16" i="8" s="1"/>
  <c r="R304" i="8"/>
  <c r="R310" i="8" s="1"/>
  <c r="H310" i="8"/>
  <c r="R106" i="8"/>
  <c r="O169" i="8"/>
  <c r="U169" i="8" s="1"/>
  <c r="K169" i="8"/>
  <c r="R467" i="8"/>
  <c r="S127" i="8"/>
  <c r="K517" i="8"/>
  <c r="R287" i="8"/>
  <c r="R186" i="8"/>
  <c r="Q145" i="8"/>
  <c r="F480" i="8"/>
  <c r="K37" i="8"/>
  <c r="K496" i="8"/>
  <c r="P184" i="8"/>
  <c r="F190" i="8"/>
  <c r="K334" i="8"/>
  <c r="E340" i="8"/>
  <c r="K340" i="8"/>
  <c r="I160" i="8"/>
  <c r="F520" i="8"/>
  <c r="R48" i="8"/>
  <c r="Q166" i="8"/>
  <c r="S345" i="8"/>
  <c r="Q348" i="8"/>
  <c r="Q326" i="8"/>
  <c r="H360" i="8"/>
  <c r="O268" i="8"/>
  <c r="U268" i="8" s="1"/>
  <c r="K268" i="8"/>
  <c r="Q287" i="8"/>
  <c r="H470" i="8"/>
  <c r="R464" i="8"/>
  <c r="R470" i="8" s="1"/>
  <c r="P186" i="8"/>
  <c r="T208" i="8"/>
  <c r="O29" i="8"/>
  <c r="K29" i="8"/>
  <c r="T329" i="8"/>
  <c r="T46" i="8"/>
  <c r="Q466" i="8"/>
  <c r="F360" i="8"/>
  <c r="K159" i="8"/>
  <c r="F290" i="8"/>
  <c r="P284" i="8"/>
  <c r="G520" i="8"/>
  <c r="F340" i="8"/>
  <c r="K196" i="8"/>
  <c r="H540" i="8"/>
  <c r="R265" i="8"/>
  <c r="S146" i="8"/>
  <c r="P269" i="8"/>
  <c r="R407" i="8"/>
  <c r="P388" i="8"/>
  <c r="K38" i="8"/>
  <c r="S424" i="8"/>
  <c r="S430" i="8" s="1"/>
  <c r="I430" i="8"/>
  <c r="Q84" i="8"/>
  <c r="G90" i="8"/>
  <c r="I440" i="8"/>
  <c r="S49" i="8"/>
  <c r="K286" i="8"/>
  <c r="O286" i="8"/>
  <c r="O106" i="8"/>
  <c r="K106" i="8"/>
  <c r="K125" i="8"/>
  <c r="O125" i="8"/>
  <c r="Q86" i="8"/>
  <c r="F200" i="8"/>
  <c r="Q486" i="8"/>
  <c r="H490" i="8"/>
  <c r="R484" i="8"/>
  <c r="R490" i="8" s="1"/>
  <c r="K294" i="8"/>
  <c r="E300" i="8"/>
  <c r="K300" i="8"/>
  <c r="S284" i="8"/>
  <c r="S290" i="8" s="1"/>
  <c r="I290" i="8"/>
  <c r="P346" i="8"/>
  <c r="K500" i="8"/>
  <c r="E500" i="8"/>
  <c r="K494" i="8"/>
  <c r="R385" i="8"/>
  <c r="J400" i="8"/>
  <c r="F180" i="8"/>
  <c r="O389" i="8"/>
  <c r="U389" i="8" s="1"/>
  <c r="K389" i="8"/>
  <c r="G160" i="8"/>
  <c r="T184" i="8"/>
  <c r="T190" i="8" s="1"/>
  <c r="J190" i="8"/>
  <c r="R68" i="8"/>
  <c r="K174" i="8"/>
  <c r="E180" i="8"/>
  <c r="K180" i="8"/>
  <c r="Q447" i="8"/>
  <c r="K78" i="8"/>
  <c r="K99" i="8"/>
  <c r="G40" i="8"/>
  <c r="F120" i="8"/>
  <c r="R46" i="8"/>
  <c r="F280" i="8"/>
  <c r="Q105" i="8"/>
  <c r="O47" i="8"/>
  <c r="U47" i="8" s="1"/>
  <c r="K47" i="8"/>
  <c r="S369" i="8"/>
  <c r="H130" i="8"/>
  <c r="R124" i="8"/>
  <c r="R130" i="8" s="1"/>
  <c r="O109" i="8"/>
  <c r="U109" i="8" s="1"/>
  <c r="K109" i="8"/>
  <c r="H420" i="8"/>
  <c r="K118" i="8"/>
  <c r="I360" i="8"/>
  <c r="P507" i="8"/>
  <c r="J330" i="8"/>
  <c r="T324" i="8"/>
  <c r="T330" i="8" s="1"/>
  <c r="K197" i="8"/>
  <c r="S225" i="8"/>
  <c r="O366" i="8"/>
  <c r="K366" i="8"/>
  <c r="E540" i="8"/>
  <c r="K540" i="8"/>
  <c r="K534" i="8"/>
  <c r="Q44" i="8"/>
  <c r="G50" i="8"/>
  <c r="Q267" i="8"/>
  <c r="S106" i="8"/>
  <c r="P148" i="8"/>
  <c r="K297" i="8"/>
  <c r="T169" i="8"/>
  <c r="R507" i="8"/>
  <c r="O327" i="8"/>
  <c r="U327" i="8" s="1"/>
  <c r="K327" i="8"/>
  <c r="K446" i="8"/>
  <c r="O446" i="8"/>
  <c r="O326" i="8"/>
  <c r="K326" i="8"/>
  <c r="R65" i="8"/>
  <c r="I530" i="8"/>
  <c r="R346" i="8"/>
  <c r="K398" i="8"/>
  <c r="K116" i="8"/>
  <c r="O48" i="8"/>
  <c r="U48" i="8" s="1"/>
  <c r="K48" i="8"/>
  <c r="R267" i="8"/>
  <c r="T426" i="8"/>
  <c r="S129" i="8"/>
  <c r="P289" i="8"/>
  <c r="S287" i="8"/>
  <c r="K127" i="8"/>
  <c r="O127" i="8"/>
  <c r="U127" i="8" s="1"/>
  <c r="H110" i="8"/>
  <c r="R104" i="8"/>
  <c r="R110" i="8" s="1"/>
  <c r="E210" i="8"/>
  <c r="O204" i="8"/>
  <c r="K210" i="8"/>
  <c r="K204" i="8"/>
  <c r="K535" i="8"/>
  <c r="Q369" i="8"/>
  <c r="T369" i="8"/>
  <c r="H390" i="8"/>
  <c r="R384" i="8"/>
  <c r="R390" i="8" s="1"/>
  <c r="S27" i="8"/>
  <c r="S15" i="8" s="1"/>
  <c r="H160" i="8"/>
  <c r="K276" i="8"/>
  <c r="S105" i="8"/>
  <c r="K365" i="8"/>
  <c r="O365" i="8"/>
  <c r="R67" i="8"/>
  <c r="R506" i="8"/>
  <c r="K88" i="8"/>
  <c r="O88" i="8"/>
  <c r="U88" i="8" s="1"/>
  <c r="F400" i="8"/>
  <c r="T146" i="8"/>
  <c r="R247" i="8"/>
  <c r="K277" i="8"/>
  <c r="T206" i="8"/>
  <c r="F50" i="8"/>
  <c r="P44" i="8"/>
  <c r="K189" i="8"/>
  <c r="O189" i="8"/>
  <c r="U189" i="8" s="1"/>
  <c r="T368" i="8"/>
  <c r="S169" i="8"/>
  <c r="R285" i="8"/>
  <c r="K316" i="8"/>
  <c r="P187" i="8"/>
  <c r="T408" i="8"/>
  <c r="I500" i="8"/>
  <c r="K216" i="8"/>
  <c r="T388" i="8"/>
  <c r="S47" i="8"/>
  <c r="K369" i="8"/>
  <c r="O369" i="8"/>
  <c r="U369" i="8" s="1"/>
  <c r="T266" i="8"/>
  <c r="R446" i="8"/>
  <c r="T386" i="8"/>
  <c r="T129" i="8"/>
  <c r="R328" i="8"/>
  <c r="S128" i="8"/>
  <c r="S189" i="8"/>
  <c r="T167" i="8"/>
  <c r="I480" i="8"/>
  <c r="R206" i="8"/>
  <c r="S29" i="8"/>
  <c r="S17" i="8" s="1"/>
  <c r="S28" i="8"/>
  <c r="S16" i="8" s="1"/>
  <c r="K258" i="8"/>
  <c r="T304" i="8"/>
  <c r="T310" i="8" s="1"/>
  <c r="J310" i="8"/>
  <c r="O124" i="8"/>
  <c r="K130" i="8"/>
  <c r="E130" i="8"/>
  <c r="K124" i="8"/>
  <c r="S184" i="8"/>
  <c r="S190" i="8" s="1"/>
  <c r="I190" i="8"/>
  <c r="Q507" i="8"/>
  <c r="J30" i="8"/>
  <c r="T24" i="8"/>
  <c r="T12" i="8" s="1"/>
  <c r="T18" i="8" s="1"/>
  <c r="K257" i="8"/>
  <c r="R227" i="8"/>
  <c r="R85" i="8"/>
  <c r="K355" i="8"/>
  <c r="K470" i="8"/>
  <c r="E470" i="8"/>
  <c r="O464" i="8"/>
  <c r="K464" i="8"/>
  <c r="G80" i="8"/>
  <c r="P206" i="8"/>
  <c r="R87" i="8"/>
  <c r="T226" i="8"/>
  <c r="K265" i="8"/>
  <c r="O265" i="8"/>
  <c r="O68" i="8"/>
  <c r="U68" i="8" s="1"/>
  <c r="K68" i="8"/>
  <c r="R308" i="8"/>
  <c r="Q109" i="8"/>
  <c r="J100" i="8"/>
  <c r="Q65" i="8"/>
  <c r="P348" i="8"/>
  <c r="H410" i="8"/>
  <c r="R404" i="8"/>
  <c r="R410" i="8" s="1"/>
  <c r="T188" i="8"/>
  <c r="J490" i="8"/>
  <c r="T484" i="8"/>
  <c r="T490" i="8" s="1"/>
  <c r="G350" i="8"/>
  <c r="Q344" i="8"/>
  <c r="K135" i="8"/>
  <c r="R447" i="8"/>
  <c r="K305" i="8"/>
  <c r="O305" i="8"/>
  <c r="O429" i="8"/>
  <c r="U429" i="8" s="1"/>
  <c r="K429" i="8"/>
  <c r="T69" i="8"/>
  <c r="Q24" i="8"/>
  <c r="G30" i="8"/>
  <c r="K399" i="8"/>
  <c r="Q228" i="8"/>
  <c r="S84" i="8"/>
  <c r="S90" i="8" s="1"/>
  <c r="I90" i="8"/>
  <c r="Q508" i="8"/>
  <c r="K94" i="8"/>
  <c r="K100" i="8"/>
  <c r="E100" i="8"/>
  <c r="K384" i="8"/>
  <c r="K390" i="8"/>
  <c r="E390" i="8"/>
  <c r="O384" i="8"/>
  <c r="S65" i="8"/>
  <c r="R126" i="8"/>
  <c r="R386" i="8"/>
  <c r="O465" i="8"/>
  <c r="K465" i="8"/>
  <c r="S468" i="8"/>
  <c r="T145" i="8"/>
  <c r="K317" i="8"/>
  <c r="K175" i="8"/>
  <c r="H460" i="8"/>
  <c r="T268" i="8"/>
  <c r="P49" i="8"/>
  <c r="T64" i="8"/>
  <c r="T70" i="8" s="1"/>
  <c r="J70" i="8"/>
  <c r="K266" i="8"/>
  <c r="O266" i="8"/>
  <c r="K186" i="8"/>
  <c r="O186" i="8"/>
  <c r="K190" i="8"/>
  <c r="E190" i="8"/>
  <c r="K184" i="8"/>
  <c r="O184" i="8"/>
  <c r="T507" i="8"/>
  <c r="S306" i="8"/>
  <c r="R329" i="8"/>
  <c r="P227" i="8"/>
  <c r="K285" i="8"/>
  <c r="O285" i="8"/>
  <c r="S429" i="8"/>
  <c r="P389" i="8"/>
  <c r="K404" i="8"/>
  <c r="K410" i="8"/>
  <c r="E410" i="8"/>
  <c r="O404" i="8"/>
  <c r="R229" i="8"/>
  <c r="H280" i="8"/>
  <c r="P325" i="8"/>
  <c r="J360" i="8"/>
  <c r="I300" i="8"/>
  <c r="K35" i="8"/>
  <c r="K509" i="8"/>
  <c r="O509" i="8"/>
  <c r="U509" i="8" s="1"/>
  <c r="H330" i="8"/>
  <c r="R324" i="8"/>
  <c r="R330" i="8" s="1"/>
  <c r="T366" i="8"/>
  <c r="K139" i="8"/>
  <c r="R45" i="8"/>
  <c r="S26" i="8"/>
  <c r="S14" i="8" s="1"/>
  <c r="P308" i="8"/>
  <c r="P207" i="8"/>
  <c r="K55" i="8"/>
  <c r="P46" i="8"/>
  <c r="H440" i="8"/>
  <c r="T486" i="8"/>
  <c r="K357" i="8"/>
  <c r="K168" i="8"/>
  <c r="O168" i="8"/>
  <c r="U168" i="8" s="1"/>
  <c r="R425" i="8"/>
  <c r="T245" i="8"/>
  <c r="S126" i="8"/>
  <c r="O469" i="8"/>
  <c r="U469" i="8" s="1"/>
  <c r="K469" i="8"/>
  <c r="G100" i="8"/>
  <c r="I140" i="8"/>
  <c r="P246" i="8"/>
  <c r="F540" i="8"/>
  <c r="R408" i="8"/>
  <c r="P109" i="8"/>
  <c r="S326" i="8"/>
  <c r="R426" i="8"/>
  <c r="S348" i="8"/>
  <c r="I540" i="8"/>
  <c r="S309" i="8"/>
  <c r="S206" i="8"/>
  <c r="O428" i="8"/>
  <c r="U428" i="8" s="1"/>
  <c r="K428" i="8"/>
  <c r="R465" i="8"/>
  <c r="S469" i="8"/>
  <c r="K178" i="8"/>
  <c r="Q126" i="8"/>
  <c r="P124" i="8"/>
  <c r="F130" i="8"/>
  <c r="Q128" i="8"/>
  <c r="S249" i="8"/>
  <c r="K320" i="8"/>
  <c r="E320" i="8"/>
  <c r="K314" i="8"/>
  <c r="Q48" i="8"/>
  <c r="T489" i="8"/>
  <c r="S247" i="8"/>
  <c r="K147" i="8"/>
  <c r="O147" i="8"/>
  <c r="U147" i="8" s="1"/>
  <c r="T166" i="8"/>
  <c r="S85" i="8"/>
  <c r="Q445" i="8"/>
  <c r="R189" i="8"/>
  <c r="O385" i="8"/>
  <c r="K385" i="8"/>
  <c r="P464" i="8"/>
  <c r="F470" i="8"/>
  <c r="T405" i="8"/>
  <c r="K270" i="8"/>
  <c r="E270" i="8"/>
  <c r="K264" i="8"/>
  <c r="O264" i="8"/>
  <c r="R326" i="8"/>
  <c r="E530" i="8"/>
  <c r="K530" i="8"/>
  <c r="K524" i="8"/>
  <c r="S268" i="8"/>
  <c r="T107" i="8"/>
  <c r="P209" i="8"/>
  <c r="R128" i="8"/>
  <c r="T49" i="8"/>
  <c r="S407" i="8"/>
  <c r="P306" i="8"/>
  <c r="Q405" i="8"/>
  <c r="G60" i="8"/>
  <c r="K39" i="8"/>
  <c r="P369" i="8"/>
  <c r="T106" i="8"/>
  <c r="K395" i="8"/>
  <c r="K487" i="8"/>
  <c r="O487" i="8"/>
  <c r="U487" i="8" s="1"/>
  <c r="H210" i="8"/>
  <c r="R204" i="8"/>
  <c r="R210" i="8" s="1"/>
  <c r="R325" i="8"/>
  <c r="O368" i="8"/>
  <c r="U368" i="8" s="1"/>
  <c r="K368" i="8"/>
  <c r="K107" i="8"/>
  <c r="O107" i="8"/>
  <c r="U107" i="8" s="1"/>
  <c r="T288" i="8"/>
  <c r="P287" i="8"/>
  <c r="S324" i="8"/>
  <c r="S330" i="8" s="1"/>
  <c r="I330" i="8"/>
  <c r="P508" i="8"/>
  <c r="Q87" i="8"/>
  <c r="Q368" i="8"/>
  <c r="S186" i="8"/>
  <c r="O145" i="8"/>
  <c r="K145" i="8"/>
  <c r="K529" i="8"/>
  <c r="P509" i="8"/>
  <c r="Q229" i="8"/>
  <c r="T468" i="8"/>
  <c r="K179" i="8"/>
  <c r="P406" i="8"/>
  <c r="R165" i="8"/>
  <c r="T228" i="8"/>
  <c r="R29" i="8"/>
  <c r="R17" i="8" s="1"/>
  <c r="G460" i="8"/>
  <c r="K416" i="8"/>
  <c r="Q409" i="8"/>
  <c r="K436" i="8"/>
  <c r="K350" i="8"/>
  <c r="E350" i="8"/>
  <c r="O344" i="8"/>
  <c r="K344" i="8"/>
  <c r="P185" i="8"/>
  <c r="I200" i="8"/>
  <c r="K376" i="8"/>
  <c r="E250" i="8"/>
  <c r="O244" i="8"/>
  <c r="K250" i="8"/>
  <c r="K244" i="8"/>
  <c r="T209" i="8"/>
  <c r="I180" i="8"/>
  <c r="R147" i="8"/>
  <c r="T466" i="8"/>
  <c r="J60" i="8"/>
  <c r="K525" i="8"/>
  <c r="Q308" i="8"/>
  <c r="H60" i="8"/>
  <c r="P127" i="8"/>
  <c r="F110" i="8"/>
  <c r="P104" i="8"/>
  <c r="F450" i="8"/>
  <c r="P444" i="8"/>
  <c r="J300" i="8"/>
  <c r="K96" i="8"/>
  <c r="K138" i="8"/>
  <c r="S89" i="8"/>
  <c r="P228" i="8"/>
  <c r="Q26" i="8"/>
  <c r="R107" i="8"/>
  <c r="Q327" i="8"/>
  <c r="O486" i="8"/>
  <c r="K486" i="8"/>
  <c r="K115" i="8"/>
  <c r="K435" i="8"/>
  <c r="S145" i="8"/>
  <c r="P67" i="8"/>
  <c r="T88" i="8"/>
  <c r="K378" i="8"/>
  <c r="R505" i="8"/>
  <c r="S425" i="8"/>
  <c r="E460" i="8"/>
  <c r="K454" i="8"/>
  <c r="K460" i="8"/>
  <c r="T428" i="8"/>
  <c r="K199" i="8"/>
  <c r="T25" i="8"/>
  <c r="T13" i="8" s="1"/>
  <c r="P425" i="8"/>
  <c r="S226" i="8"/>
  <c r="P244" i="8"/>
  <c r="F250" i="8"/>
  <c r="O445" i="8"/>
  <c r="U445" i="8" s="1"/>
  <c r="K445" i="8"/>
  <c r="K437" i="8"/>
  <c r="S88" i="8"/>
  <c r="Q285" i="8"/>
  <c r="P447" i="8"/>
  <c r="Q465" i="8"/>
  <c r="Q107" i="8"/>
  <c r="P349" i="8"/>
  <c r="G370" i="8"/>
  <c r="Q364" i="8"/>
  <c r="R185" i="8"/>
  <c r="T365" i="8"/>
  <c r="H260" i="8"/>
  <c r="R427" i="8"/>
  <c r="R188" i="8"/>
  <c r="T189" i="8"/>
  <c r="S486" i="8"/>
  <c r="Q388" i="8"/>
  <c r="T104" i="8"/>
  <c r="T110" i="8" s="1"/>
  <c r="J110" i="8"/>
  <c r="S69" i="8"/>
  <c r="P208" i="8"/>
  <c r="S327" i="8"/>
  <c r="Q346" i="8"/>
  <c r="Q67" i="8"/>
  <c r="S389" i="8"/>
  <c r="T387" i="8"/>
  <c r="Q449" i="8"/>
  <c r="K518" i="8"/>
  <c r="R348" i="8"/>
  <c r="F510" i="8"/>
  <c r="P504" i="8"/>
  <c r="K468" i="8"/>
  <c r="O468" i="8"/>
  <c r="U468" i="8" s="1"/>
  <c r="E220" i="8"/>
  <c r="K214" i="8"/>
  <c r="K220" i="8"/>
  <c r="O188" i="8"/>
  <c r="U188" i="8" s="1"/>
  <c r="K188" i="8"/>
  <c r="R406" i="8"/>
  <c r="F430" i="8"/>
  <c r="P424" i="8"/>
  <c r="S107" i="8"/>
  <c r="Q69" i="8"/>
  <c r="G530" i="8"/>
  <c r="O248" i="8"/>
  <c r="U248" i="8" s="1"/>
  <c r="K248" i="8"/>
  <c r="R286" i="8"/>
  <c r="Q169" i="8"/>
  <c r="Q47" i="8"/>
  <c r="S368" i="8"/>
  <c r="S165" i="8"/>
  <c r="R109" i="8"/>
  <c r="P264" i="8"/>
  <c r="F270" i="8"/>
  <c r="G180" i="8"/>
  <c r="R288" i="8"/>
  <c r="P47" i="8"/>
  <c r="S188" i="8"/>
  <c r="P285" i="8"/>
  <c r="P69" i="8"/>
  <c r="T407" i="8"/>
  <c r="H40" i="8"/>
  <c r="T186" i="8"/>
  <c r="R367" i="8"/>
  <c r="F310" i="8"/>
  <c r="P304" i="8"/>
  <c r="E310" i="8"/>
  <c r="K310" i="8"/>
  <c r="O304" i="8"/>
  <c r="K304" i="8"/>
  <c r="T309" i="8"/>
  <c r="G490" i="8"/>
  <c r="Q484" i="8"/>
  <c r="T505" i="8"/>
  <c r="P169" i="8"/>
  <c r="Q167" i="8"/>
  <c r="R387" i="8"/>
  <c r="K519" i="8"/>
  <c r="P188" i="8"/>
  <c r="S308" i="8"/>
  <c r="R164" i="8"/>
  <c r="R170" i="8" s="1"/>
  <c r="H170" i="8"/>
  <c r="J120" i="8"/>
  <c r="K405" i="8"/>
  <c r="O405" i="8"/>
  <c r="G310" i="8"/>
  <c r="Q304" i="8"/>
  <c r="K307" i="8"/>
  <c r="O307" i="8"/>
  <c r="U307" i="8" s="1"/>
  <c r="G220" i="8"/>
  <c r="P408" i="8"/>
  <c r="R364" i="8"/>
  <c r="R370" i="8" s="1"/>
  <c r="H370" i="8"/>
  <c r="P106" i="8"/>
  <c r="Q387" i="8"/>
  <c r="P29" i="8"/>
  <c r="P17" i="8" s="1"/>
  <c r="Q25" i="8"/>
  <c r="T227" i="8"/>
  <c r="P469" i="8"/>
  <c r="O26" i="8"/>
  <c r="K26" i="8"/>
  <c r="S409" i="8"/>
  <c r="T67" i="8"/>
  <c r="O207" i="8"/>
  <c r="U207" i="8" s="1"/>
  <c r="K207" i="8"/>
  <c r="P86" i="8"/>
  <c r="K466" i="8"/>
  <c r="O466" i="8"/>
  <c r="P489" i="8"/>
  <c r="K456" i="8"/>
  <c r="P128" i="8"/>
  <c r="Q487" i="8"/>
  <c r="K458" i="8"/>
  <c r="S449" i="8"/>
  <c r="G110" i="8"/>
  <c r="Q104" i="8"/>
  <c r="S405" i="8"/>
  <c r="R224" i="8"/>
  <c r="R230" i="8" s="1"/>
  <c r="H230" i="8"/>
  <c r="P307" i="8"/>
  <c r="R26" i="8"/>
  <c r="R14" i="8" s="1"/>
  <c r="T26" i="8"/>
  <c r="T14" i="8" s="1"/>
  <c r="T325" i="8"/>
  <c r="K508" i="8"/>
  <c r="O508" i="8"/>
  <c r="U508" i="8" s="1"/>
  <c r="T508" i="8"/>
  <c r="O165" i="8"/>
  <c r="K165" i="8"/>
  <c r="G140" i="8"/>
  <c r="K419" i="8"/>
  <c r="R365" i="8"/>
  <c r="P429" i="8"/>
  <c r="K418" i="8"/>
  <c r="O364" i="8"/>
  <c r="K370" i="8"/>
  <c r="E370" i="8"/>
  <c r="K364" i="8"/>
  <c r="T429" i="8"/>
  <c r="R448" i="8"/>
  <c r="H500" i="8"/>
  <c r="S267" i="8"/>
  <c r="Q426" i="8"/>
  <c r="K498" i="8"/>
  <c r="P24" i="8"/>
  <c r="F30" i="8"/>
  <c r="K284" i="8"/>
  <c r="O284" i="8"/>
  <c r="K290" i="8"/>
  <c r="E290" i="8"/>
  <c r="P229" i="8"/>
  <c r="P468" i="8"/>
  <c r="J450" i="8"/>
  <c r="T444" i="8"/>
  <c r="T450" i="8" s="1"/>
  <c r="K227" i="8"/>
  <c r="O227" i="8"/>
  <c r="U227" i="8" s="1"/>
  <c r="P129" i="8"/>
  <c r="R207" i="8"/>
  <c r="P266" i="8"/>
  <c r="S365" i="8"/>
  <c r="T349" i="8"/>
  <c r="I210" i="8"/>
  <c r="S204" i="8"/>
  <c r="S210" i="8" s="1"/>
  <c r="S364" i="8"/>
  <c r="S370" i="8" s="1"/>
  <c r="I370" i="8"/>
  <c r="P366" i="8"/>
  <c r="P368" i="8"/>
  <c r="Q144" i="8"/>
  <c r="G150" i="8"/>
  <c r="I100" i="8"/>
  <c r="S466" i="8"/>
  <c r="P344" i="8"/>
  <c r="F350" i="8"/>
  <c r="K95" i="8"/>
  <c r="S404" i="8"/>
  <c r="S410" i="8" s="1"/>
  <c r="I410" i="8"/>
  <c r="T29" i="8"/>
  <c r="T17" i="8" s="1"/>
  <c r="R244" i="8"/>
  <c r="R250" i="8" s="1"/>
  <c r="H250" i="8"/>
  <c r="T229" i="8"/>
  <c r="K98" i="8"/>
  <c r="P487" i="8"/>
  <c r="Q505" i="8"/>
  <c r="Q469" i="8"/>
  <c r="P125" i="8"/>
  <c r="Q168" i="8"/>
  <c r="P126" i="8"/>
  <c r="K426" i="8"/>
  <c r="O426" i="8"/>
  <c r="K27" i="8"/>
  <c r="O27" i="8"/>
  <c r="U27" i="8" s="1"/>
  <c r="Q208" i="8"/>
  <c r="F300" i="8"/>
  <c r="Q28" i="8"/>
  <c r="Q16" i="8" s="1"/>
  <c r="R488" i="8"/>
  <c r="F490" i="8"/>
  <c r="P484" i="8"/>
  <c r="T346" i="8"/>
  <c r="J340" i="8"/>
  <c r="K77" i="8"/>
  <c r="F330" i="8"/>
  <c r="P324" i="8"/>
  <c r="S489" i="8"/>
  <c r="S505" i="8"/>
  <c r="Q265" i="8"/>
  <c r="P446" i="8"/>
  <c r="P427" i="8"/>
  <c r="T286" i="8"/>
  <c r="K36" i="8"/>
  <c r="J460" i="8"/>
  <c r="K254" i="8"/>
  <c r="K260" i="8"/>
  <c r="E260" i="8"/>
  <c r="K40" i="8"/>
  <c r="E40" i="8"/>
  <c r="K34" i="8"/>
  <c r="K105" i="8"/>
  <c r="O105" i="8"/>
  <c r="U105" i="8" s="1"/>
  <c r="K198" i="8"/>
  <c r="G120" i="8"/>
  <c r="S488" i="8"/>
  <c r="G240" i="8"/>
  <c r="T207" i="8"/>
  <c r="I120" i="8"/>
  <c r="S289" i="8"/>
  <c r="G420" i="8"/>
  <c r="Q247" i="8"/>
  <c r="J350" i="8"/>
  <c r="T344" i="8"/>
  <c r="T350" i="8" s="1"/>
  <c r="O489" i="8"/>
  <c r="U489" i="8" s="1"/>
  <c r="K489" i="8"/>
  <c r="Q146" i="8"/>
  <c r="K128" i="8"/>
  <c r="O128" i="8"/>
  <c r="U128" i="8" s="1"/>
  <c r="P448" i="8"/>
  <c r="I460" i="8"/>
  <c r="R307" i="8"/>
  <c r="R444" i="8"/>
  <c r="R450" i="8" s="1"/>
  <c r="H450" i="8"/>
  <c r="T326" i="8"/>
  <c r="K30" i="8"/>
  <c r="K24" i="8"/>
  <c r="E30" i="8"/>
  <c r="O24" i="8"/>
  <c r="K359" i="8"/>
  <c r="K144" i="8"/>
  <c r="E150" i="8"/>
  <c r="O144" i="8"/>
  <c r="K150" i="8"/>
  <c r="K497" i="8"/>
  <c r="K375" i="8"/>
  <c r="S467" i="8"/>
  <c r="S507" i="8"/>
  <c r="O467" i="8"/>
  <c r="U467" i="8" s="1"/>
  <c r="K467" i="8"/>
  <c r="Q147" i="8"/>
  <c r="K296" i="8"/>
  <c r="K507" i="8"/>
  <c r="O507" i="8"/>
  <c r="U507" i="8" s="1"/>
  <c r="P68" i="8"/>
  <c r="E240" i="8"/>
  <c r="K240" i="8"/>
  <c r="K234" i="8"/>
  <c r="Q149" i="8"/>
  <c r="K274" i="8"/>
  <c r="E280" i="8"/>
  <c r="K280" i="8"/>
  <c r="H430" i="8"/>
  <c r="R424" i="8"/>
  <c r="R430" i="8" s="1"/>
  <c r="S366" i="8"/>
  <c r="K455" i="8"/>
  <c r="T149" i="8"/>
  <c r="S209" i="8"/>
  <c r="S187" i="8"/>
  <c r="S245" i="8"/>
  <c r="P467" i="8"/>
  <c r="P387" i="8"/>
  <c r="K526" i="8"/>
  <c r="K187" i="8"/>
  <c r="O187" i="8"/>
  <c r="U187" i="8" s="1"/>
  <c r="F60" i="8"/>
  <c r="S328" i="8"/>
  <c r="K89" i="8"/>
  <c r="O89" i="8"/>
  <c r="U89" i="8" s="1"/>
  <c r="K140" i="8"/>
  <c r="E140" i="8"/>
  <c r="K134" i="8"/>
  <c r="G230" i="8"/>
  <c r="Q224" i="8"/>
  <c r="O449" i="8"/>
  <c r="U449" i="8" s="1"/>
  <c r="K449" i="8"/>
  <c r="F500" i="8"/>
  <c r="P466" i="8"/>
  <c r="O328" i="8"/>
  <c r="U328" i="8" s="1"/>
  <c r="K328" i="8"/>
  <c r="S269" i="8"/>
  <c r="S509" i="8"/>
  <c r="F530" i="8"/>
  <c r="F140" i="8"/>
  <c r="T205" i="8"/>
  <c r="T467" i="8"/>
  <c r="T224" i="8"/>
  <c r="T230" i="8" s="1"/>
  <c r="J230" i="8"/>
  <c r="Q345" i="8"/>
  <c r="S346" i="8"/>
  <c r="P27" i="8"/>
  <c r="P15" i="8" s="1"/>
  <c r="P108" i="8"/>
  <c r="T469" i="8"/>
  <c r="O208" i="8"/>
  <c r="U208" i="8" s="1"/>
  <c r="K208" i="8"/>
  <c r="K457" i="8"/>
  <c r="Q365" i="8"/>
  <c r="I80" i="8"/>
  <c r="S367" i="8"/>
  <c r="K348" i="8"/>
  <c r="O348" i="8"/>
  <c r="U348" i="8" s="1"/>
  <c r="P25" i="8"/>
  <c r="S464" i="8"/>
  <c r="S470" i="8" s="1"/>
  <c r="I470" i="8"/>
  <c r="P89" i="8"/>
  <c r="Q29" i="8"/>
  <c r="Q17" i="8" s="1"/>
  <c r="R347" i="8"/>
  <c r="I380" i="8"/>
  <c r="J160" i="8"/>
  <c r="F170" i="8"/>
  <c r="P164" i="8"/>
  <c r="S147" i="8"/>
  <c r="K287" i="8"/>
  <c r="O287" i="8"/>
  <c r="U287" i="8" s="1"/>
  <c r="K360" i="8"/>
  <c r="E360" i="8"/>
  <c r="K354" i="8"/>
  <c r="S406" i="8"/>
  <c r="R27" i="8"/>
  <c r="R15" i="8" s="1"/>
  <c r="R228" i="8"/>
  <c r="Q148" i="8"/>
  <c r="T269" i="8"/>
  <c r="Q248" i="8"/>
  <c r="T45" i="8"/>
  <c r="R487" i="8"/>
  <c r="P309" i="8"/>
  <c r="G500" i="8"/>
  <c r="P147" i="8"/>
  <c r="T265" i="8"/>
  <c r="I220" i="8"/>
  <c r="F460" i="8"/>
  <c r="I150" i="8"/>
  <c r="S144" i="8"/>
  <c r="S150" i="8" s="1"/>
  <c r="Q309" i="8"/>
  <c r="K397" i="8"/>
  <c r="I420" i="8"/>
  <c r="P286" i="8"/>
  <c r="J50" i="8"/>
  <c r="T44" i="8"/>
  <c r="T50" i="8" s="1"/>
  <c r="T248" i="8"/>
  <c r="Q349" i="8"/>
  <c r="O367" i="8"/>
  <c r="U367" i="8" s="1"/>
  <c r="K367" i="8"/>
  <c r="G70" i="8"/>
  <c r="Q64" i="8"/>
  <c r="H180" i="8"/>
  <c r="S288" i="8"/>
  <c r="P168" i="8"/>
  <c r="S286" i="8"/>
  <c r="O325" i="8"/>
  <c r="U325" i="8" s="1"/>
  <c r="K325" i="8"/>
  <c r="O206" i="8"/>
  <c r="K206" i="8"/>
  <c r="P189" i="8"/>
  <c r="Q106" i="8"/>
  <c r="K539" i="8"/>
  <c r="O390" i="8"/>
  <c r="O250" i="8"/>
  <c r="O16" i="8"/>
  <c r="U28" i="8"/>
  <c r="U84" i="8"/>
  <c r="U29" i="8"/>
  <c r="O17" i="8"/>
  <c r="AX90" i="2"/>
  <c r="AX152" i="2" s="1"/>
  <c r="AX214" i="2" s="1"/>
  <c r="AX276" i="2" s="1"/>
  <c r="AX338" i="2" s="1"/>
  <c r="AX400" i="2" s="1"/>
  <c r="BJ28" i="2"/>
  <c r="Z92" i="2"/>
  <c r="Z154" i="2" s="1"/>
  <c r="Z216" i="2" s="1"/>
  <c r="Z278" i="2" s="1"/>
  <c r="Z340" i="2" s="1"/>
  <c r="Z402" i="2" s="1"/>
  <c r="AL30" i="2"/>
  <c r="B165" i="4"/>
  <c r="N165" i="4" s="1"/>
  <c r="Z165" i="4" s="1"/>
  <c r="AL165" i="4" s="1"/>
  <c r="AX165" i="4" s="1"/>
  <c r="BJ165" i="4" s="1"/>
  <c r="BV165" i="4" s="1"/>
  <c r="N142" i="4"/>
  <c r="Z142" i="4" s="1"/>
  <c r="AL142" i="4" s="1"/>
  <c r="AX142" i="4" s="1"/>
  <c r="BJ142" i="4" s="1"/>
  <c r="BV142" i="4" s="1"/>
  <c r="N93" i="2"/>
  <c r="N155" i="2" s="1"/>
  <c r="N217" i="2" s="1"/>
  <c r="N279" i="2" s="1"/>
  <c r="N341" i="2" s="1"/>
  <c r="N403" i="2" s="1"/>
  <c r="Z31" i="2"/>
  <c r="AX29" i="2"/>
  <c r="AL91" i="2"/>
  <c r="AL153" i="2" s="1"/>
  <c r="AL215" i="2" s="1"/>
  <c r="AL277" i="2" s="1"/>
  <c r="AL339" i="2" s="1"/>
  <c r="AL401" i="2" s="1"/>
  <c r="B94" i="2"/>
  <c r="B156" i="2" s="1"/>
  <c r="B218" i="2" s="1"/>
  <c r="B280" i="2" s="1"/>
  <c r="B342" i="2" s="1"/>
  <c r="B404" i="2" s="1"/>
  <c r="N32" i="2"/>
  <c r="B33" i="2"/>
  <c r="BJ89" i="2"/>
  <c r="BV27" i="2"/>
  <c r="BV210" i="2"/>
  <c r="BJ272" i="2"/>
  <c r="D332" i="8"/>
  <c r="D342" i="8" s="1"/>
  <c r="N322" i="8"/>
  <c r="BV332" i="2"/>
  <c r="BJ394" i="2"/>
  <c r="BV394" i="2" s="1"/>
  <c r="BV149" i="2"/>
  <c r="BJ211" i="2"/>
  <c r="BJ150" i="2"/>
  <c r="BV88" i="2"/>
  <c r="BJ333" i="2"/>
  <c r="BV271" i="2"/>
  <c r="U104" i="8" l="1"/>
  <c r="U165" i="8"/>
  <c r="U305" i="8"/>
  <c r="U426" i="8"/>
  <c r="Q14" i="8"/>
  <c r="O170" i="8"/>
  <c r="U206" i="8"/>
  <c r="O490" i="8"/>
  <c r="P14" i="8"/>
  <c r="P250" i="8"/>
  <c r="U126" i="8"/>
  <c r="U106" i="8"/>
  <c r="U286" i="8"/>
  <c r="U166" i="8"/>
  <c r="U226" i="8"/>
  <c r="U244" i="8"/>
  <c r="U184" i="8"/>
  <c r="U66" i="8"/>
  <c r="U246" i="8"/>
  <c r="U506" i="8"/>
  <c r="U186" i="8"/>
  <c r="U346" i="8"/>
  <c r="U46" i="8"/>
  <c r="U406" i="8"/>
  <c r="U266" i="8"/>
  <c r="U86" i="8"/>
  <c r="U326" i="8"/>
  <c r="U386" i="8"/>
  <c r="U446" i="8"/>
  <c r="U366" i="8"/>
  <c r="U146" i="8"/>
  <c r="U306" i="8"/>
  <c r="O450" i="8"/>
  <c r="U466" i="8"/>
  <c r="U486" i="8"/>
  <c r="U504" i="8"/>
  <c r="U65" i="8"/>
  <c r="U164" i="8"/>
  <c r="Q13" i="8"/>
  <c r="P330" i="8"/>
  <c r="P490" i="8"/>
  <c r="Q70" i="8"/>
  <c r="O90" i="8"/>
  <c r="P13" i="8"/>
  <c r="P350" i="8"/>
  <c r="Q490" i="8"/>
  <c r="U144" i="8"/>
  <c r="U405" i="8"/>
  <c r="U465" i="8"/>
  <c r="U45" i="8"/>
  <c r="Q190" i="8"/>
  <c r="U485" i="8"/>
  <c r="U385" i="8"/>
  <c r="Q230" i="8"/>
  <c r="U185" i="8"/>
  <c r="U505" i="8"/>
  <c r="U365" i="8"/>
  <c r="U265" i="8"/>
  <c r="U245" i="8"/>
  <c r="U425" i="8"/>
  <c r="U225" i="8"/>
  <c r="U25" i="8"/>
  <c r="U145" i="8"/>
  <c r="U285" i="8"/>
  <c r="U345" i="8"/>
  <c r="O13" i="8"/>
  <c r="U125" i="8"/>
  <c r="U85" i="8"/>
  <c r="U205" i="8"/>
  <c r="Q330" i="8"/>
  <c r="Q510" i="8"/>
  <c r="P430" i="8"/>
  <c r="Q370" i="8"/>
  <c r="Q170" i="8"/>
  <c r="Q150" i="8"/>
  <c r="Q310" i="8"/>
  <c r="Q290" i="8"/>
  <c r="Q450" i="8"/>
  <c r="Q110" i="8"/>
  <c r="Q210" i="8"/>
  <c r="Q130" i="8"/>
  <c r="Q50" i="8"/>
  <c r="Q90" i="8"/>
  <c r="Q470" i="8"/>
  <c r="Q410" i="8"/>
  <c r="Q270" i="8"/>
  <c r="Q390" i="8"/>
  <c r="Q430" i="8"/>
  <c r="Q250" i="8"/>
  <c r="Q350" i="8"/>
  <c r="P370" i="8"/>
  <c r="P150" i="8"/>
  <c r="P50" i="8"/>
  <c r="P190" i="8"/>
  <c r="P90" i="8"/>
  <c r="P410" i="8"/>
  <c r="P70" i="8"/>
  <c r="P170" i="8"/>
  <c r="P270" i="8"/>
  <c r="P290" i="8"/>
  <c r="P230" i="8"/>
  <c r="P470" i="8"/>
  <c r="P210" i="8"/>
  <c r="P390" i="8"/>
  <c r="P310" i="8"/>
  <c r="P450" i="8"/>
  <c r="P130" i="8"/>
  <c r="P12" i="8"/>
  <c r="P110" i="8"/>
  <c r="U384" i="8"/>
  <c r="O510" i="8"/>
  <c r="P510" i="8"/>
  <c r="O230" i="8"/>
  <c r="U324" i="8"/>
  <c r="U444" i="8"/>
  <c r="O190" i="8"/>
  <c r="U24" i="8"/>
  <c r="O30" i="8"/>
  <c r="U484" i="8"/>
  <c r="O110" i="8"/>
  <c r="O350" i="8"/>
  <c r="T30" i="8"/>
  <c r="O15" i="8"/>
  <c r="U15" i="8" s="1"/>
  <c r="U344" i="8"/>
  <c r="O12" i="8"/>
  <c r="U90" i="8"/>
  <c r="O330" i="8"/>
  <c r="O150" i="8"/>
  <c r="U350" i="8"/>
  <c r="P30" i="8"/>
  <c r="U190" i="8"/>
  <c r="U290" i="8"/>
  <c r="U130" i="8"/>
  <c r="U210" i="8"/>
  <c r="U250" i="8"/>
  <c r="U410" i="8"/>
  <c r="U424" i="8"/>
  <c r="O430" i="8"/>
  <c r="U230" i="8"/>
  <c r="U450" i="8"/>
  <c r="O130" i="8"/>
  <c r="U124" i="8"/>
  <c r="U510" i="8"/>
  <c r="U50" i="8"/>
  <c r="O370" i="8"/>
  <c r="U364" i="8"/>
  <c r="U464" i="8"/>
  <c r="O470" i="8"/>
  <c r="U470" i="8"/>
  <c r="U304" i="8"/>
  <c r="O310" i="8"/>
  <c r="S12" i="8"/>
  <c r="S30" i="8"/>
  <c r="U150" i="8"/>
  <c r="U430" i="8"/>
  <c r="U370" i="8"/>
  <c r="U26" i="8"/>
  <c r="O14" i="8"/>
  <c r="U64" i="8"/>
  <c r="O70" i="8"/>
  <c r="U310" i="8"/>
  <c r="O290" i="8"/>
  <c r="U284" i="8"/>
  <c r="Q12" i="8"/>
  <c r="Q30" i="8"/>
  <c r="U170" i="8"/>
  <c r="U70" i="8"/>
  <c r="U404" i="8"/>
  <c r="O410" i="8"/>
  <c r="U204" i="8"/>
  <c r="O210" i="8"/>
  <c r="U224" i="8"/>
  <c r="U490" i="8"/>
  <c r="U110" i="8"/>
  <c r="U264" i="8"/>
  <c r="O270" i="8"/>
  <c r="U390" i="8"/>
  <c r="R12" i="8"/>
  <c r="R30" i="8"/>
  <c r="U30" i="8"/>
  <c r="U270" i="8"/>
  <c r="U330" i="8"/>
  <c r="O50" i="8"/>
  <c r="U44" i="8"/>
  <c r="U17" i="8"/>
  <c r="U16" i="8"/>
  <c r="BJ212" i="2"/>
  <c r="BV150" i="2"/>
  <c r="Z32" i="2"/>
  <c r="N94" i="2"/>
  <c r="N156" i="2" s="1"/>
  <c r="N218" i="2" s="1"/>
  <c r="N280" i="2" s="1"/>
  <c r="N342" i="2" s="1"/>
  <c r="N404" i="2" s="1"/>
  <c r="AL31" i="2"/>
  <c r="Z93" i="2"/>
  <c r="Z155" i="2" s="1"/>
  <c r="Z217" i="2" s="1"/>
  <c r="Z279" i="2" s="1"/>
  <c r="Z341" i="2" s="1"/>
  <c r="Z403" i="2" s="1"/>
  <c r="AX30" i="2"/>
  <c r="AL92" i="2"/>
  <c r="AL154" i="2" s="1"/>
  <c r="AL216" i="2" s="1"/>
  <c r="AL278" i="2" s="1"/>
  <c r="AL340" i="2" s="1"/>
  <c r="AL402" i="2" s="1"/>
  <c r="BJ273" i="2"/>
  <c r="BV211" i="2"/>
  <c r="D352" i="8"/>
  <c r="D362" i="8" s="1"/>
  <c r="N342" i="8"/>
  <c r="BV89" i="2"/>
  <c r="BJ151" i="2"/>
  <c r="BJ90" i="2"/>
  <c r="BV28" i="2"/>
  <c r="BV333" i="2"/>
  <c r="BJ395" i="2"/>
  <c r="BV395" i="2" s="1"/>
  <c r="BJ334" i="2"/>
  <c r="BV272" i="2"/>
  <c r="N33" i="2"/>
  <c r="B95" i="2"/>
  <c r="B157" i="2" s="1"/>
  <c r="B219" i="2" s="1"/>
  <c r="B281" i="2" s="1"/>
  <c r="B343" i="2" s="1"/>
  <c r="B405" i="2" s="1"/>
  <c r="B34" i="2"/>
  <c r="BJ29" i="2"/>
  <c r="AX91" i="2"/>
  <c r="AX153" i="2" s="1"/>
  <c r="AX215" i="2" s="1"/>
  <c r="AX277" i="2" s="1"/>
  <c r="AX339" i="2" s="1"/>
  <c r="AX401" i="2" s="1"/>
  <c r="P18" i="8" l="1"/>
  <c r="U13" i="8"/>
  <c r="U12" i="8"/>
  <c r="O18" i="8"/>
  <c r="S18" i="8"/>
  <c r="Q18" i="8"/>
  <c r="R18" i="8"/>
  <c r="U18" i="8"/>
  <c r="U14" i="8"/>
  <c r="AP12" i="3"/>
  <c r="AP13" i="3" s="1" a="1"/>
  <c r="AP13" i="3" s="1"/>
  <c r="AP14" i="3" s="1"/>
  <c r="BJ91" i="2"/>
  <c r="BV29" i="2"/>
  <c r="D372" i="8"/>
  <c r="D382" i="8" s="1"/>
  <c r="N362" i="8"/>
  <c r="AX92" i="2"/>
  <c r="AX154" i="2" s="1"/>
  <c r="AX216" i="2" s="1"/>
  <c r="AX278" i="2" s="1"/>
  <c r="AX340" i="2" s="1"/>
  <c r="AX402" i="2" s="1"/>
  <c r="BJ30" i="2"/>
  <c r="Z94" i="2"/>
  <c r="Z156" i="2" s="1"/>
  <c r="Z218" i="2" s="1"/>
  <c r="Z280" i="2" s="1"/>
  <c r="Z342" i="2" s="1"/>
  <c r="Z404" i="2" s="1"/>
  <c r="AL32" i="2"/>
  <c r="BJ213" i="2"/>
  <c r="BV151" i="2"/>
  <c r="B96" i="2"/>
  <c r="B158" i="2" s="1"/>
  <c r="B220" i="2" s="1"/>
  <c r="B282" i="2" s="1"/>
  <c r="B344" i="2" s="1"/>
  <c r="B406" i="2" s="1"/>
  <c r="B35" i="2"/>
  <c r="N34" i="2"/>
  <c r="BJ396" i="2"/>
  <c r="BV396" i="2" s="1"/>
  <c r="AJ15" i="3" s="1"/>
  <c r="BV334" i="2"/>
  <c r="BJ152" i="2"/>
  <c r="BV90" i="2"/>
  <c r="N95" i="2"/>
  <c r="N157" i="2" s="1"/>
  <c r="N219" i="2" s="1"/>
  <c r="N281" i="2" s="1"/>
  <c r="N343" i="2" s="1"/>
  <c r="N405" i="2" s="1"/>
  <c r="Z33" i="2"/>
  <c r="BV273" i="2"/>
  <c r="BJ335" i="2"/>
  <c r="AL93" i="2"/>
  <c r="AL155" i="2" s="1"/>
  <c r="AL217" i="2" s="1"/>
  <c r="AL279" i="2" s="1"/>
  <c r="AL341" i="2" s="1"/>
  <c r="AL403" i="2" s="1"/>
  <c r="AX31" i="2"/>
  <c r="BJ274" i="2"/>
  <c r="BV212" i="2"/>
  <c r="BV274" i="2" l="1"/>
  <c r="BJ336" i="2"/>
  <c r="BV152" i="2"/>
  <c r="BJ214" i="2"/>
  <c r="B36" i="2"/>
  <c r="B97" i="2"/>
  <c r="B159" i="2" s="1"/>
  <c r="B221" i="2" s="1"/>
  <c r="B283" i="2" s="1"/>
  <c r="B345" i="2" s="1"/>
  <c r="B407" i="2" s="1"/>
  <c r="BV24" i="3" s="1"/>
  <c r="N35" i="2"/>
  <c r="AL94" i="2"/>
  <c r="AL156" i="2" s="1"/>
  <c r="AL218" i="2" s="1"/>
  <c r="AL280" i="2" s="1"/>
  <c r="AL342" i="2" s="1"/>
  <c r="AL404" i="2" s="1"/>
  <c r="AX32" i="2"/>
  <c r="D392" i="8"/>
  <c r="D402" i="8" s="1"/>
  <c r="N382" i="8"/>
  <c r="AX93" i="2"/>
  <c r="AX155" i="2" s="1"/>
  <c r="AX217" i="2" s="1"/>
  <c r="AX279" i="2" s="1"/>
  <c r="AX341" i="2" s="1"/>
  <c r="AX403" i="2" s="1"/>
  <c r="BJ31" i="2"/>
  <c r="AL33" i="2"/>
  <c r="Z95" i="2"/>
  <c r="Z157" i="2" s="1"/>
  <c r="Z219" i="2" s="1"/>
  <c r="Z281" i="2" s="1"/>
  <c r="Z343" i="2" s="1"/>
  <c r="Z405" i="2" s="1"/>
  <c r="BV30" i="2"/>
  <c r="BJ92" i="2"/>
  <c r="BV335" i="2"/>
  <c r="BJ397" i="2"/>
  <c r="BV397" i="2" s="1"/>
  <c r="N96" i="2"/>
  <c r="N158" i="2" s="1"/>
  <c r="N220" i="2" s="1"/>
  <c r="N282" i="2" s="1"/>
  <c r="N344" i="2" s="1"/>
  <c r="N406" i="2" s="1"/>
  <c r="Z34" i="2"/>
  <c r="BV213" i="2"/>
  <c r="BJ275" i="2"/>
  <c r="BJ153" i="2"/>
  <c r="BV91" i="2"/>
  <c r="AP16" i="3"/>
  <c r="AP17" i="3"/>
  <c r="AP19" i="3" l="1"/>
  <c r="BJ276" i="2"/>
  <c r="BV214" i="2"/>
  <c r="N97" i="2"/>
  <c r="N159" i="2" s="1"/>
  <c r="N221" i="2" s="1"/>
  <c r="N283" i="2" s="1"/>
  <c r="N345" i="2" s="1"/>
  <c r="N407" i="2" s="1"/>
  <c r="Z35" i="2"/>
  <c r="BJ215" i="2"/>
  <c r="BV153" i="2"/>
  <c r="BV275" i="2"/>
  <c r="BJ337" i="2"/>
  <c r="BV336" i="2"/>
  <c r="BJ398" i="2"/>
  <c r="BV398" i="2" s="1"/>
  <c r="AL95" i="2"/>
  <c r="AL157" i="2" s="1"/>
  <c r="AL219" i="2" s="1"/>
  <c r="AL281" i="2" s="1"/>
  <c r="AL343" i="2" s="1"/>
  <c r="AL405" i="2" s="1"/>
  <c r="AX33" i="2"/>
  <c r="D412" i="8"/>
  <c r="D422" i="8" s="1"/>
  <c r="N402" i="8"/>
  <c r="AL34" i="2"/>
  <c r="Z96" i="2"/>
  <c r="Z158" i="2" s="1"/>
  <c r="Z220" i="2" s="1"/>
  <c r="Z282" i="2" s="1"/>
  <c r="Z344" i="2" s="1"/>
  <c r="Z406" i="2" s="1"/>
  <c r="BJ154" i="2"/>
  <c r="BV92" i="2"/>
  <c r="BJ93" i="2"/>
  <c r="BV31" i="2"/>
  <c r="AX94" i="2"/>
  <c r="AX156" i="2" s="1"/>
  <c r="AX218" i="2" s="1"/>
  <c r="AX280" i="2" s="1"/>
  <c r="AX342" i="2" s="1"/>
  <c r="AX404" i="2" s="1"/>
  <c r="BJ32" i="2"/>
  <c r="B98" i="2"/>
  <c r="B160" i="2" s="1"/>
  <c r="B222" i="2" s="1"/>
  <c r="B284" i="2" s="1"/>
  <c r="B346" i="2" s="1"/>
  <c r="B408" i="2" s="1"/>
  <c r="B37" i="2"/>
  <c r="N36" i="2"/>
  <c r="B99" i="2" l="1"/>
  <c r="B161" i="2" s="1"/>
  <c r="B223" i="2" s="1"/>
  <c r="B285" i="2" s="1"/>
  <c r="B347" i="2" s="1"/>
  <c r="B409" i="2" s="1"/>
  <c r="B38" i="2"/>
  <c r="N37" i="2"/>
  <c r="BJ155" i="2"/>
  <c r="BV93" i="2"/>
  <c r="AL96" i="2"/>
  <c r="AL158" i="2" s="1"/>
  <c r="AL220" i="2" s="1"/>
  <c r="AL282" i="2" s="1"/>
  <c r="AL344" i="2" s="1"/>
  <c r="AL406" i="2" s="1"/>
  <c r="AX34" i="2"/>
  <c r="AX95" i="2"/>
  <c r="AX157" i="2" s="1"/>
  <c r="AX219" i="2" s="1"/>
  <c r="AX281" i="2" s="1"/>
  <c r="AX343" i="2" s="1"/>
  <c r="AX405" i="2" s="1"/>
  <c r="BJ33" i="2"/>
  <c r="BJ399" i="2"/>
  <c r="BV399" i="2" s="1"/>
  <c r="BV337" i="2"/>
  <c r="Z97" i="2"/>
  <c r="Z159" i="2" s="1"/>
  <c r="Z221" i="2" s="1"/>
  <c r="Z283" i="2" s="1"/>
  <c r="Z345" i="2" s="1"/>
  <c r="Z407" i="2" s="1"/>
  <c r="AL35" i="2"/>
  <c r="BJ94" i="2"/>
  <c r="BV32" i="2"/>
  <c r="Z36" i="2"/>
  <c r="N98" i="2"/>
  <c r="N160" i="2" s="1"/>
  <c r="N222" i="2" s="1"/>
  <c r="N284" i="2" s="1"/>
  <c r="N346" i="2" s="1"/>
  <c r="N408" i="2" s="1"/>
  <c r="BJ216" i="2"/>
  <c r="BV154" i="2"/>
  <c r="D432" i="8"/>
  <c r="D442" i="8" s="1"/>
  <c r="N422" i="8"/>
  <c r="BJ277" i="2"/>
  <c r="BV215" i="2"/>
  <c r="BV276" i="2"/>
  <c r="BJ338" i="2"/>
  <c r="D452" i="8" l="1"/>
  <c r="D462" i="8" s="1"/>
  <c r="N442" i="8"/>
  <c r="Z98" i="2"/>
  <c r="Z160" i="2" s="1"/>
  <c r="Z222" i="2" s="1"/>
  <c r="Z284" i="2" s="1"/>
  <c r="Z346" i="2" s="1"/>
  <c r="Z408" i="2" s="1"/>
  <c r="AL36" i="2"/>
  <c r="AX96" i="2"/>
  <c r="AX158" i="2" s="1"/>
  <c r="AX220" i="2" s="1"/>
  <c r="AX282" i="2" s="1"/>
  <c r="AX344" i="2" s="1"/>
  <c r="AX406" i="2" s="1"/>
  <c r="BJ34" i="2"/>
  <c r="N99" i="2"/>
  <c r="N161" i="2" s="1"/>
  <c r="N223" i="2" s="1"/>
  <c r="N285" i="2" s="1"/>
  <c r="N347" i="2" s="1"/>
  <c r="N409" i="2" s="1"/>
  <c r="Z37" i="2"/>
  <c r="BV338" i="2"/>
  <c r="BJ400" i="2"/>
  <c r="BV400" i="2" s="1"/>
  <c r="BJ217" i="2"/>
  <c r="BV155" i="2"/>
  <c r="BJ339" i="2"/>
  <c r="BV277" i="2"/>
  <c r="BJ278" i="2"/>
  <c r="BV216" i="2"/>
  <c r="BV94" i="2"/>
  <c r="BJ156" i="2"/>
  <c r="B100" i="2"/>
  <c r="B162" i="2" s="1"/>
  <c r="B224" i="2" s="1"/>
  <c r="B286" i="2" s="1"/>
  <c r="B348" i="2" s="1"/>
  <c r="B410" i="2" s="1"/>
  <c r="N38" i="2"/>
  <c r="B39" i="2"/>
  <c r="AX35" i="2"/>
  <c r="AL97" i="2"/>
  <c r="AL159" i="2" s="1"/>
  <c r="AL221" i="2" s="1"/>
  <c r="AL283" i="2" s="1"/>
  <c r="AL345" i="2" s="1"/>
  <c r="AL407" i="2" s="1"/>
  <c r="BV33" i="2"/>
  <c r="BJ95" i="2"/>
  <c r="Z38" i="2" l="1"/>
  <c r="N100" i="2"/>
  <c r="N162" i="2" s="1"/>
  <c r="N224" i="2" s="1"/>
  <c r="N286" i="2" s="1"/>
  <c r="N348" i="2" s="1"/>
  <c r="N410" i="2" s="1"/>
  <c r="Z99" i="2"/>
  <c r="Z161" i="2" s="1"/>
  <c r="Z223" i="2" s="1"/>
  <c r="Z285" i="2" s="1"/>
  <c r="Z347" i="2" s="1"/>
  <c r="Z409" i="2" s="1"/>
  <c r="AL37" i="2"/>
  <c r="AX36" i="2"/>
  <c r="AL98" i="2"/>
  <c r="AL160" i="2" s="1"/>
  <c r="AL222" i="2" s="1"/>
  <c r="AL284" i="2" s="1"/>
  <c r="AL346" i="2" s="1"/>
  <c r="AL408" i="2" s="1"/>
  <c r="BV278" i="2"/>
  <c r="BJ340" i="2"/>
  <c r="BJ279" i="2"/>
  <c r="BV217" i="2"/>
  <c r="AX97" i="2"/>
  <c r="AX159" i="2" s="1"/>
  <c r="AX221" i="2" s="1"/>
  <c r="AX283" i="2" s="1"/>
  <c r="AX345" i="2" s="1"/>
  <c r="AX407" i="2" s="1"/>
  <c r="BJ35" i="2"/>
  <c r="BJ218" i="2"/>
  <c r="BV156" i="2"/>
  <c r="BJ96" i="2"/>
  <c r="BV34" i="2"/>
  <c r="BJ157" i="2"/>
  <c r="BV95" i="2"/>
  <c r="B40" i="2"/>
  <c r="N39" i="2"/>
  <c r="B101" i="2"/>
  <c r="B163" i="2" s="1"/>
  <c r="B225" i="2" s="1"/>
  <c r="B287" i="2" s="1"/>
  <c r="B349" i="2" s="1"/>
  <c r="B411" i="2" s="1"/>
  <c r="BV28" i="3" s="1"/>
  <c r="BV339" i="2"/>
  <c r="BJ401" i="2"/>
  <c r="BV401" i="2" s="1"/>
  <c r="N462" i="8"/>
  <c r="D472" i="8"/>
  <c r="D482" i="8" s="1"/>
  <c r="Z39" i="2" l="1"/>
  <c r="N101" i="2"/>
  <c r="N163" i="2" s="1"/>
  <c r="N225" i="2" s="1"/>
  <c r="N287" i="2" s="1"/>
  <c r="N349" i="2" s="1"/>
  <c r="N411" i="2" s="1"/>
  <c r="BJ97" i="2"/>
  <c r="BV35" i="2"/>
  <c r="N40" i="2"/>
  <c r="B102" i="2"/>
  <c r="B164" i="2" s="1"/>
  <c r="B226" i="2" s="1"/>
  <c r="B288" i="2" s="1"/>
  <c r="B350" i="2" s="1"/>
  <c r="B412" i="2" s="1"/>
  <c r="B41" i="2"/>
  <c r="BV96" i="2"/>
  <c r="BJ158" i="2"/>
  <c r="BV340" i="2"/>
  <c r="BJ402" i="2"/>
  <c r="BV402" i="2" s="1"/>
  <c r="AL99" i="2"/>
  <c r="AL161" i="2" s="1"/>
  <c r="AL223" i="2" s="1"/>
  <c r="AL285" i="2" s="1"/>
  <c r="AL347" i="2" s="1"/>
  <c r="AL409" i="2" s="1"/>
  <c r="AX37" i="2"/>
  <c r="D492" i="8"/>
  <c r="D502" i="8" s="1"/>
  <c r="N482" i="8"/>
  <c r="BJ219" i="2"/>
  <c r="BV157" i="2"/>
  <c r="BV218" i="2"/>
  <c r="BJ280" i="2"/>
  <c r="BV279" i="2"/>
  <c r="BJ341" i="2"/>
  <c r="BJ36" i="2"/>
  <c r="AX98" i="2"/>
  <c r="AX160" i="2" s="1"/>
  <c r="AX222" i="2" s="1"/>
  <c r="AX284" i="2" s="1"/>
  <c r="AX346" i="2" s="1"/>
  <c r="AX408" i="2" s="1"/>
  <c r="Z100" i="2"/>
  <c r="Z162" i="2" s="1"/>
  <c r="Z224" i="2" s="1"/>
  <c r="Z286" i="2" s="1"/>
  <c r="Z348" i="2" s="1"/>
  <c r="Z410" i="2" s="1"/>
  <c r="AL38" i="2"/>
  <c r="BJ281" i="2" l="1"/>
  <c r="BV219" i="2"/>
  <c r="N41" i="2"/>
  <c r="B42" i="2"/>
  <c r="B103" i="2"/>
  <c r="B165" i="2" s="1"/>
  <c r="B227" i="2" s="1"/>
  <c r="B289" i="2" s="1"/>
  <c r="B351" i="2" s="1"/>
  <c r="B413" i="2" s="1"/>
  <c r="BV97" i="2"/>
  <c r="BJ159" i="2"/>
  <c r="BJ342" i="2"/>
  <c r="BV280" i="2"/>
  <c r="BV36" i="2"/>
  <c r="BJ98" i="2"/>
  <c r="D512" i="8"/>
  <c r="D522" i="8" s="1"/>
  <c r="D532" i="8" s="1"/>
  <c r="N502" i="8"/>
  <c r="AX38" i="2"/>
  <c r="AL100" i="2"/>
  <c r="AL162" i="2" s="1"/>
  <c r="AL224" i="2" s="1"/>
  <c r="AL286" i="2" s="1"/>
  <c r="AL348" i="2" s="1"/>
  <c r="AL410" i="2" s="1"/>
  <c r="BV341" i="2"/>
  <c r="BJ403" i="2"/>
  <c r="BV403" i="2" s="1"/>
  <c r="AX99" i="2"/>
  <c r="AX161" i="2" s="1"/>
  <c r="AX223" i="2" s="1"/>
  <c r="AX285" i="2" s="1"/>
  <c r="AX347" i="2" s="1"/>
  <c r="AX409" i="2" s="1"/>
  <c r="BJ37" i="2"/>
  <c r="BJ220" i="2"/>
  <c r="BV158" i="2"/>
  <c r="N102" i="2"/>
  <c r="N164" i="2" s="1"/>
  <c r="N226" i="2" s="1"/>
  <c r="N288" i="2" s="1"/>
  <c r="N350" i="2" s="1"/>
  <c r="N412" i="2" s="1"/>
  <c r="Z40" i="2"/>
  <c r="Z101" i="2"/>
  <c r="Z163" i="2" s="1"/>
  <c r="Z225" i="2" s="1"/>
  <c r="Z287" i="2" s="1"/>
  <c r="Z349" i="2" s="1"/>
  <c r="Z411" i="2" s="1"/>
  <c r="AL39" i="2"/>
  <c r="BJ160" i="2" l="1"/>
  <c r="BV98" i="2"/>
  <c r="BJ221" i="2"/>
  <c r="BV159" i="2"/>
  <c r="N103" i="2"/>
  <c r="N165" i="2" s="1"/>
  <c r="N227" i="2" s="1"/>
  <c r="N289" i="2" s="1"/>
  <c r="N351" i="2" s="1"/>
  <c r="N413" i="2" s="1"/>
  <c r="Z41" i="2"/>
  <c r="BV342" i="2"/>
  <c r="BJ404" i="2"/>
  <c r="BV404" i="2" s="1"/>
  <c r="B104" i="2"/>
  <c r="B166" i="2" s="1"/>
  <c r="B228" i="2" s="1"/>
  <c r="B290" i="2" s="1"/>
  <c r="B352" i="2" s="1"/>
  <c r="B414" i="2" s="1"/>
  <c r="N42" i="2"/>
  <c r="B43" i="2"/>
  <c r="Z102" i="2"/>
  <c r="Z164" i="2" s="1"/>
  <c r="Z226" i="2" s="1"/>
  <c r="Z288" i="2" s="1"/>
  <c r="Z350" i="2" s="1"/>
  <c r="Z412" i="2" s="1"/>
  <c r="AL40" i="2"/>
  <c r="BJ99" i="2"/>
  <c r="BV37" i="2"/>
  <c r="AX100" i="2"/>
  <c r="AX162" i="2" s="1"/>
  <c r="AX224" i="2" s="1"/>
  <c r="AX286" i="2" s="1"/>
  <c r="AX348" i="2" s="1"/>
  <c r="AX410" i="2" s="1"/>
  <c r="BJ38" i="2"/>
  <c r="BJ282" i="2"/>
  <c r="BV220" i="2"/>
  <c r="AL101" i="2"/>
  <c r="AL163" i="2" s="1"/>
  <c r="AL225" i="2" s="1"/>
  <c r="AL287" i="2" s="1"/>
  <c r="AL349" i="2" s="1"/>
  <c r="AL411" i="2" s="1"/>
  <c r="AX39" i="2"/>
  <c r="BV281" i="2"/>
  <c r="BJ343" i="2"/>
  <c r="B44" i="2" l="1"/>
  <c r="N43" i="2"/>
  <c r="B105" i="2"/>
  <c r="B167" i="2" s="1"/>
  <c r="B229" i="2" s="1"/>
  <c r="B291" i="2" s="1"/>
  <c r="B353" i="2" s="1"/>
  <c r="B415" i="2" s="1"/>
  <c r="BV32" i="3" s="1"/>
  <c r="BV221" i="2"/>
  <c r="BJ283" i="2"/>
  <c r="BJ161" i="2"/>
  <c r="BV99" i="2"/>
  <c r="Z42" i="2"/>
  <c r="N104" i="2"/>
  <c r="N166" i="2" s="1"/>
  <c r="N228" i="2" s="1"/>
  <c r="N290" i="2" s="1"/>
  <c r="N352" i="2" s="1"/>
  <c r="N414" i="2" s="1"/>
  <c r="Z103" i="2"/>
  <c r="Z165" i="2" s="1"/>
  <c r="Z227" i="2" s="1"/>
  <c r="Z289" i="2" s="1"/>
  <c r="Z351" i="2" s="1"/>
  <c r="Z413" i="2" s="1"/>
  <c r="AL41" i="2"/>
  <c r="BJ405" i="2"/>
  <c r="BV405" i="2" s="1"/>
  <c r="BV343" i="2"/>
  <c r="BV282" i="2"/>
  <c r="BJ344" i="2"/>
  <c r="BJ39" i="2"/>
  <c r="AX101" i="2"/>
  <c r="AX163" i="2" s="1"/>
  <c r="AX225" i="2" s="1"/>
  <c r="AX287" i="2" s="1"/>
  <c r="AX349" i="2" s="1"/>
  <c r="AX411" i="2" s="1"/>
  <c r="BJ100" i="2"/>
  <c r="BV38" i="2"/>
  <c r="AX40" i="2"/>
  <c r="AL102" i="2"/>
  <c r="AL164" i="2" s="1"/>
  <c r="AL226" i="2" s="1"/>
  <c r="AL288" i="2" s="1"/>
  <c r="AL350" i="2" s="1"/>
  <c r="AL412" i="2" s="1"/>
  <c r="BJ222" i="2"/>
  <c r="BV160" i="2"/>
  <c r="AX102" i="2" l="1"/>
  <c r="AX164" i="2" s="1"/>
  <c r="AX226" i="2" s="1"/>
  <c r="AX288" i="2" s="1"/>
  <c r="AX350" i="2" s="1"/>
  <c r="AX412" i="2" s="1"/>
  <c r="BJ40" i="2"/>
  <c r="BJ101" i="2"/>
  <c r="BV39" i="2"/>
  <c r="Z104" i="2"/>
  <c r="Z166" i="2" s="1"/>
  <c r="Z228" i="2" s="1"/>
  <c r="Z290" i="2" s="1"/>
  <c r="Z352" i="2" s="1"/>
  <c r="Z414" i="2" s="1"/>
  <c r="AL42" i="2"/>
  <c r="AX41" i="2"/>
  <c r="AL103" i="2"/>
  <c r="AL165" i="2" s="1"/>
  <c r="AL227" i="2" s="1"/>
  <c r="AL289" i="2" s="1"/>
  <c r="AL351" i="2" s="1"/>
  <c r="AL413" i="2" s="1"/>
  <c r="BJ406" i="2"/>
  <c r="BV406" i="2" s="1"/>
  <c r="BV344" i="2"/>
  <c r="BJ223" i="2"/>
  <c r="BV161" i="2"/>
  <c r="Z43" i="2"/>
  <c r="N105" i="2"/>
  <c r="N167" i="2" s="1"/>
  <c r="N229" i="2" s="1"/>
  <c r="N291" i="2" s="1"/>
  <c r="N353" i="2" s="1"/>
  <c r="N415" i="2" s="1"/>
  <c r="BV222" i="2"/>
  <c r="BJ284" i="2"/>
  <c r="BV100" i="2"/>
  <c r="BJ162" i="2"/>
  <c r="BJ345" i="2"/>
  <c r="BV283" i="2"/>
  <c r="B106" i="2"/>
  <c r="B168" i="2" s="1"/>
  <c r="B230" i="2" s="1"/>
  <c r="B292" i="2" s="1"/>
  <c r="B354" i="2" s="1"/>
  <c r="B416" i="2" s="1"/>
  <c r="N44" i="2"/>
  <c r="B45" i="2"/>
  <c r="N45" i="2" l="1"/>
  <c r="B46" i="2"/>
  <c r="B107" i="2"/>
  <c r="B169" i="2" s="1"/>
  <c r="B231" i="2" s="1"/>
  <c r="B293" i="2" s="1"/>
  <c r="B355" i="2" s="1"/>
  <c r="B417" i="2" s="1"/>
  <c r="BJ346" i="2"/>
  <c r="BV284" i="2"/>
  <c r="BV345" i="2"/>
  <c r="BJ407" i="2"/>
  <c r="BV407" i="2" s="1"/>
  <c r="BV223" i="2"/>
  <c r="BJ285" i="2"/>
  <c r="AX103" i="2"/>
  <c r="AX165" i="2" s="1"/>
  <c r="AX227" i="2" s="1"/>
  <c r="AX289" i="2" s="1"/>
  <c r="AX351" i="2" s="1"/>
  <c r="AX413" i="2" s="1"/>
  <c r="BJ41" i="2"/>
  <c r="BV101" i="2"/>
  <c r="BJ163" i="2"/>
  <c r="N106" i="2"/>
  <c r="N168" i="2" s="1"/>
  <c r="N230" i="2" s="1"/>
  <c r="N292" i="2" s="1"/>
  <c r="N354" i="2" s="1"/>
  <c r="N416" i="2" s="1"/>
  <c r="Z44" i="2"/>
  <c r="BV162" i="2"/>
  <c r="BJ224" i="2"/>
  <c r="AL104" i="2"/>
  <c r="AL166" i="2" s="1"/>
  <c r="AL228" i="2" s="1"/>
  <c r="AL290" i="2" s="1"/>
  <c r="AL352" i="2" s="1"/>
  <c r="AL414" i="2" s="1"/>
  <c r="AX42" i="2"/>
  <c r="BJ102" i="2"/>
  <c r="BV40" i="2"/>
  <c r="AL43" i="2"/>
  <c r="Z105" i="2"/>
  <c r="Z167" i="2" s="1"/>
  <c r="Z229" i="2" s="1"/>
  <c r="Z291" i="2" s="1"/>
  <c r="Z353" i="2" s="1"/>
  <c r="Z415" i="2" s="1"/>
  <c r="BJ164" i="2" l="1"/>
  <c r="BV102" i="2"/>
  <c r="BJ103" i="2"/>
  <c r="BV41" i="2"/>
  <c r="AL44" i="2"/>
  <c r="Z106" i="2"/>
  <c r="Z168" i="2" s="1"/>
  <c r="Z230" i="2" s="1"/>
  <c r="Z292" i="2" s="1"/>
  <c r="Z354" i="2" s="1"/>
  <c r="Z416" i="2" s="1"/>
  <c r="B108" i="2"/>
  <c r="B170" i="2" s="1"/>
  <c r="B232" i="2" s="1"/>
  <c r="B294" i="2" s="1"/>
  <c r="B356" i="2" s="1"/>
  <c r="B418" i="2" s="1"/>
  <c r="N46" i="2"/>
  <c r="B47" i="2"/>
  <c r="BV346" i="2"/>
  <c r="BJ408" i="2"/>
  <c r="BV408" i="2" s="1"/>
  <c r="BJ42" i="2"/>
  <c r="AX104" i="2"/>
  <c r="AX166" i="2" s="1"/>
  <c r="AX228" i="2" s="1"/>
  <c r="AX290" i="2" s="1"/>
  <c r="AX352" i="2" s="1"/>
  <c r="AX414" i="2" s="1"/>
  <c r="AL105" i="2"/>
  <c r="AL167" i="2" s="1"/>
  <c r="AL229" i="2" s="1"/>
  <c r="AL291" i="2" s="1"/>
  <c r="AL353" i="2" s="1"/>
  <c r="AL415" i="2" s="1"/>
  <c r="AX43" i="2"/>
  <c r="BJ286" i="2"/>
  <c r="BV224" i="2"/>
  <c r="BJ225" i="2"/>
  <c r="BV163" i="2"/>
  <c r="BV285" i="2"/>
  <c r="BJ347" i="2"/>
  <c r="Z45" i="2"/>
  <c r="N107" i="2"/>
  <c r="N169" i="2" s="1"/>
  <c r="N231" i="2" s="1"/>
  <c r="N293" i="2" s="1"/>
  <c r="N355" i="2" s="1"/>
  <c r="N417" i="2" s="1"/>
  <c r="BV42" i="2" l="1"/>
  <c r="BJ104" i="2"/>
  <c r="Z46" i="2"/>
  <c r="N108" i="2"/>
  <c r="N170" i="2" s="1"/>
  <c r="N232" i="2" s="1"/>
  <c r="N294" i="2" s="1"/>
  <c r="N356" i="2" s="1"/>
  <c r="N418" i="2" s="1"/>
  <c r="AX105" i="2"/>
  <c r="AX167" i="2" s="1"/>
  <c r="AX229" i="2" s="1"/>
  <c r="AX291" i="2" s="1"/>
  <c r="AX353" i="2" s="1"/>
  <c r="AX415" i="2" s="1"/>
  <c r="BJ43" i="2"/>
  <c r="BJ348" i="2"/>
  <c r="BV286" i="2"/>
  <c r="BJ165" i="2"/>
  <c r="BV103" i="2"/>
  <c r="Z107" i="2"/>
  <c r="Z169" i="2" s="1"/>
  <c r="Z231" i="2" s="1"/>
  <c r="Z293" i="2" s="1"/>
  <c r="Z355" i="2" s="1"/>
  <c r="Z417" i="2" s="1"/>
  <c r="AL45" i="2"/>
  <c r="BJ287" i="2"/>
  <c r="BV225" i="2"/>
  <c r="BV347" i="2"/>
  <c r="BJ409" i="2"/>
  <c r="BV409" i="2" s="1"/>
  <c r="B48" i="2"/>
  <c r="B109" i="2"/>
  <c r="B171" i="2" s="1"/>
  <c r="B233" i="2" s="1"/>
  <c r="B295" i="2" s="1"/>
  <c r="B357" i="2" s="1"/>
  <c r="B419" i="2" s="1"/>
  <c r="BV36" i="3" s="1"/>
  <c r="N47" i="2"/>
  <c r="AL106" i="2"/>
  <c r="AL168" i="2" s="1"/>
  <c r="AL230" i="2" s="1"/>
  <c r="AL292" i="2" s="1"/>
  <c r="AL354" i="2" s="1"/>
  <c r="AL416" i="2" s="1"/>
  <c r="AX44" i="2"/>
  <c r="BV164" i="2"/>
  <c r="BJ226" i="2"/>
  <c r="N109" i="2" l="1"/>
  <c r="N171" i="2" s="1"/>
  <c r="N233" i="2" s="1"/>
  <c r="N295" i="2" s="1"/>
  <c r="N357" i="2" s="1"/>
  <c r="N419" i="2" s="1"/>
  <c r="Z47" i="2"/>
  <c r="AL107" i="2"/>
  <c r="AL169" i="2" s="1"/>
  <c r="AL231" i="2" s="1"/>
  <c r="AL293" i="2" s="1"/>
  <c r="AL355" i="2" s="1"/>
  <c r="AL417" i="2" s="1"/>
  <c r="AX45" i="2"/>
  <c r="BV226" i="2"/>
  <c r="BJ288" i="2"/>
  <c r="BJ410" i="2"/>
  <c r="BV410" i="2" s="1"/>
  <c r="BV348" i="2"/>
  <c r="AL46" i="2"/>
  <c r="Z108" i="2"/>
  <c r="Z170" i="2" s="1"/>
  <c r="Z232" i="2" s="1"/>
  <c r="Z294" i="2" s="1"/>
  <c r="Z356" i="2" s="1"/>
  <c r="Z418" i="2" s="1"/>
  <c r="BV43" i="2"/>
  <c r="BJ105" i="2"/>
  <c r="BJ166" i="2"/>
  <c r="BV104" i="2"/>
  <c r="AX106" i="2"/>
  <c r="AX168" i="2" s="1"/>
  <c r="AX230" i="2" s="1"/>
  <c r="AX292" i="2" s="1"/>
  <c r="AX354" i="2" s="1"/>
  <c r="AX416" i="2" s="1"/>
  <c r="BJ44" i="2"/>
  <c r="N48" i="2"/>
  <c r="B49" i="2"/>
  <c r="B110" i="2"/>
  <c r="B172" i="2" s="1"/>
  <c r="B234" i="2" s="1"/>
  <c r="B296" i="2" s="1"/>
  <c r="B358" i="2" s="1"/>
  <c r="B420" i="2" s="1"/>
  <c r="BJ349" i="2"/>
  <c r="BV287" i="2"/>
  <c r="BJ227" i="2"/>
  <c r="BV165" i="2"/>
  <c r="BV349" i="2" l="1"/>
  <c r="BJ411" i="2"/>
  <c r="BV411" i="2" s="1"/>
  <c r="BJ106" i="2"/>
  <c r="BV44" i="2"/>
  <c r="BV105" i="2"/>
  <c r="BJ167" i="2"/>
  <c r="AX107" i="2"/>
  <c r="AX169" i="2" s="1"/>
  <c r="AX231" i="2" s="1"/>
  <c r="AX293" i="2" s="1"/>
  <c r="AX355" i="2" s="1"/>
  <c r="AX417" i="2" s="1"/>
  <c r="BJ45" i="2"/>
  <c r="BV288" i="2"/>
  <c r="BJ350" i="2"/>
  <c r="AL47" i="2"/>
  <c r="Z109" i="2"/>
  <c r="Z171" i="2" s="1"/>
  <c r="Z233" i="2" s="1"/>
  <c r="Z295" i="2" s="1"/>
  <c r="Z357" i="2" s="1"/>
  <c r="Z419" i="2" s="1"/>
  <c r="BJ289" i="2"/>
  <c r="BV227" i="2"/>
  <c r="B50" i="2"/>
  <c r="N49" i="2"/>
  <c r="B111" i="2"/>
  <c r="B173" i="2" s="1"/>
  <c r="B235" i="2" s="1"/>
  <c r="B297" i="2" s="1"/>
  <c r="B359" i="2" s="1"/>
  <c r="B421" i="2" s="1"/>
  <c r="N110" i="2"/>
  <c r="N172" i="2" s="1"/>
  <c r="N234" i="2" s="1"/>
  <c r="N296" i="2" s="1"/>
  <c r="N358" i="2" s="1"/>
  <c r="N420" i="2" s="1"/>
  <c r="Z48" i="2"/>
  <c r="BV166" i="2"/>
  <c r="BJ228" i="2"/>
  <c r="AL108" i="2"/>
  <c r="AL170" i="2" s="1"/>
  <c r="AL232" i="2" s="1"/>
  <c r="AL294" i="2" s="1"/>
  <c r="AL356" i="2" s="1"/>
  <c r="AL418" i="2" s="1"/>
  <c r="AX46" i="2"/>
  <c r="AX108" i="2" l="1"/>
  <c r="AX170" i="2" s="1"/>
  <c r="AX232" i="2" s="1"/>
  <c r="AX294" i="2" s="1"/>
  <c r="AX356" i="2" s="1"/>
  <c r="AX418" i="2" s="1"/>
  <c r="BJ46" i="2"/>
  <c r="AL109" i="2"/>
  <c r="AL171" i="2" s="1"/>
  <c r="AL233" i="2" s="1"/>
  <c r="AL295" i="2" s="1"/>
  <c r="AL357" i="2" s="1"/>
  <c r="AL419" i="2" s="1"/>
  <c r="AX47" i="2"/>
  <c r="N111" i="2"/>
  <c r="N173" i="2" s="1"/>
  <c r="N235" i="2" s="1"/>
  <c r="N297" i="2" s="1"/>
  <c r="N359" i="2" s="1"/>
  <c r="N421" i="2" s="1"/>
  <c r="Z49" i="2"/>
  <c r="BJ107" i="2"/>
  <c r="BV45" i="2"/>
  <c r="AL48" i="2"/>
  <c r="Z110" i="2"/>
  <c r="Z172" i="2" s="1"/>
  <c r="Z234" i="2" s="1"/>
  <c r="Z296" i="2" s="1"/>
  <c r="Z358" i="2" s="1"/>
  <c r="Z420" i="2" s="1"/>
  <c r="N50" i="2"/>
  <c r="B112" i="2"/>
  <c r="B174" i="2" s="1"/>
  <c r="B236" i="2" s="1"/>
  <c r="B298" i="2" s="1"/>
  <c r="B360" i="2" s="1"/>
  <c r="B422" i="2" s="1"/>
  <c r="B51" i="2"/>
  <c r="BJ168" i="2"/>
  <c r="BV106" i="2"/>
  <c r="BJ412" i="2"/>
  <c r="BV412" i="2" s="1"/>
  <c r="BV350" i="2"/>
  <c r="BJ229" i="2"/>
  <c r="BV167" i="2"/>
  <c r="BJ290" i="2"/>
  <c r="BV228" i="2"/>
  <c r="BV289" i="2"/>
  <c r="BJ351" i="2"/>
  <c r="BV290" i="2" l="1"/>
  <c r="BJ352" i="2"/>
  <c r="BJ47" i="2"/>
  <c r="AX109" i="2"/>
  <c r="AX171" i="2" s="1"/>
  <c r="AX233" i="2" s="1"/>
  <c r="AX295" i="2" s="1"/>
  <c r="AX357" i="2" s="1"/>
  <c r="AX419" i="2" s="1"/>
  <c r="Z111" i="2"/>
  <c r="Z173" i="2" s="1"/>
  <c r="Z235" i="2" s="1"/>
  <c r="Z297" i="2" s="1"/>
  <c r="Z359" i="2" s="1"/>
  <c r="Z421" i="2" s="1"/>
  <c r="AL49" i="2"/>
  <c r="BV46" i="2"/>
  <c r="BJ108" i="2"/>
  <c r="BJ413" i="2"/>
  <c r="BV413" i="2" s="1"/>
  <c r="BV351" i="2"/>
  <c r="N112" i="2"/>
  <c r="N174" i="2" s="1"/>
  <c r="N236" i="2" s="1"/>
  <c r="N298" i="2" s="1"/>
  <c r="N360" i="2" s="1"/>
  <c r="N422" i="2" s="1"/>
  <c r="Z50" i="2"/>
  <c r="BJ169" i="2"/>
  <c r="BV107" i="2"/>
  <c r="BJ291" i="2"/>
  <c r="BV229" i="2"/>
  <c r="BJ230" i="2"/>
  <c r="BV168" i="2"/>
  <c r="N51" i="2"/>
  <c r="B52" i="2"/>
  <c r="B113" i="2"/>
  <c r="B175" i="2" s="1"/>
  <c r="B237" i="2" s="1"/>
  <c r="B299" i="2" s="1"/>
  <c r="B361" i="2" s="1"/>
  <c r="B423" i="2" s="1"/>
  <c r="BV40" i="3" s="1"/>
  <c r="AX48" i="2"/>
  <c r="AL110" i="2"/>
  <c r="AL172" i="2" s="1"/>
  <c r="AL234" i="2" s="1"/>
  <c r="AL296" i="2" s="1"/>
  <c r="AL358" i="2" s="1"/>
  <c r="AL420" i="2" s="1"/>
  <c r="AL50" i="2" l="1"/>
  <c r="Z112" i="2"/>
  <c r="Z174" i="2" s="1"/>
  <c r="Z236" i="2" s="1"/>
  <c r="Z298" i="2" s="1"/>
  <c r="Z360" i="2" s="1"/>
  <c r="Z422" i="2" s="1"/>
  <c r="BJ109" i="2"/>
  <c r="BV47" i="2"/>
  <c r="AX110" i="2"/>
  <c r="AX172" i="2" s="1"/>
  <c r="AX234" i="2" s="1"/>
  <c r="AX296" i="2" s="1"/>
  <c r="AX358" i="2" s="1"/>
  <c r="AX420" i="2" s="1"/>
  <c r="BJ48" i="2"/>
  <c r="AL111" i="2"/>
  <c r="AL173" i="2" s="1"/>
  <c r="AL235" i="2" s="1"/>
  <c r="AL297" i="2" s="1"/>
  <c r="AL359" i="2" s="1"/>
  <c r="AL421" i="2" s="1"/>
  <c r="AX49" i="2"/>
  <c r="BJ414" i="2"/>
  <c r="BV414" i="2" s="1"/>
  <c r="BV352" i="2"/>
  <c r="B114" i="2"/>
  <c r="B176" i="2" s="1"/>
  <c r="B238" i="2" s="1"/>
  <c r="B300" i="2" s="1"/>
  <c r="B362" i="2" s="1"/>
  <c r="B424" i="2" s="1"/>
  <c r="N52" i="2"/>
  <c r="B53" i="2"/>
  <c r="BJ170" i="2"/>
  <c r="BV108" i="2"/>
  <c r="N113" i="2"/>
  <c r="N175" i="2" s="1"/>
  <c r="N237" i="2" s="1"/>
  <c r="N299" i="2" s="1"/>
  <c r="N361" i="2" s="1"/>
  <c r="N423" i="2" s="1"/>
  <c r="Z51" i="2"/>
  <c r="BJ353" i="2"/>
  <c r="BV291" i="2"/>
  <c r="BJ292" i="2"/>
  <c r="BV230" i="2"/>
  <c r="BJ231" i="2"/>
  <c r="BV169" i="2"/>
  <c r="BV292" i="2" l="1"/>
  <c r="BJ354" i="2"/>
  <c r="BJ232" i="2"/>
  <c r="BV170" i="2"/>
  <c r="N114" i="2"/>
  <c r="N176" i="2" s="1"/>
  <c r="N238" i="2" s="1"/>
  <c r="N300" i="2" s="1"/>
  <c r="N362" i="2" s="1"/>
  <c r="N424" i="2" s="1"/>
  <c r="Z52" i="2"/>
  <c r="AX111" i="2"/>
  <c r="AX173" i="2" s="1"/>
  <c r="AX235" i="2" s="1"/>
  <c r="AX297" i="2" s="1"/>
  <c r="AX359" i="2" s="1"/>
  <c r="AX421" i="2" s="1"/>
  <c r="BJ49" i="2"/>
  <c r="BJ171" i="2"/>
  <c r="BV109" i="2"/>
  <c r="BJ293" i="2"/>
  <c r="BV231" i="2"/>
  <c r="BJ415" i="2"/>
  <c r="BV415" i="2" s="1"/>
  <c r="BV353" i="2"/>
  <c r="BJ110" i="2"/>
  <c r="BV48" i="2"/>
  <c r="Z113" i="2"/>
  <c r="Z175" i="2" s="1"/>
  <c r="Z237" i="2" s="1"/>
  <c r="Z299" i="2" s="1"/>
  <c r="Z361" i="2" s="1"/>
  <c r="Z423" i="2" s="1"/>
  <c r="AL51" i="2"/>
  <c r="B54" i="2"/>
  <c r="N53" i="2"/>
  <c r="B115" i="2"/>
  <c r="B177" i="2" s="1"/>
  <c r="B239" i="2" s="1"/>
  <c r="B301" i="2" s="1"/>
  <c r="B363" i="2" s="1"/>
  <c r="B425" i="2" s="1"/>
  <c r="AL112" i="2"/>
  <c r="AL174" i="2" s="1"/>
  <c r="AL236" i="2" s="1"/>
  <c r="AL298" i="2" s="1"/>
  <c r="AL360" i="2" s="1"/>
  <c r="AL422" i="2" s="1"/>
  <c r="AX50" i="2"/>
  <c r="N115" i="2" l="1"/>
  <c r="N177" i="2" s="1"/>
  <c r="N239" i="2" s="1"/>
  <c r="N301" i="2" s="1"/>
  <c r="N363" i="2" s="1"/>
  <c r="N425" i="2" s="1"/>
  <c r="Z53" i="2"/>
  <c r="BJ111" i="2"/>
  <c r="BV49" i="2"/>
  <c r="AX112" i="2"/>
  <c r="AX174" i="2" s="1"/>
  <c r="AX236" i="2" s="1"/>
  <c r="AX298" i="2" s="1"/>
  <c r="AX360" i="2" s="1"/>
  <c r="AX422" i="2" s="1"/>
  <c r="BJ50" i="2"/>
  <c r="BV110" i="2"/>
  <c r="BJ172" i="2"/>
  <c r="N54" i="2"/>
  <c r="B55" i="2"/>
  <c r="B116" i="2"/>
  <c r="B178" i="2" s="1"/>
  <c r="B240" i="2" s="1"/>
  <c r="B302" i="2" s="1"/>
  <c r="B364" i="2" s="1"/>
  <c r="B426" i="2" s="1"/>
  <c r="BV293" i="2"/>
  <c r="BJ355" i="2"/>
  <c r="BV232" i="2"/>
  <c r="BJ294" i="2"/>
  <c r="AX51" i="2"/>
  <c r="AL113" i="2"/>
  <c r="AL175" i="2" s="1"/>
  <c r="AL237" i="2" s="1"/>
  <c r="AL299" i="2" s="1"/>
  <c r="AL361" i="2" s="1"/>
  <c r="AL423" i="2" s="1"/>
  <c r="Z114" i="2"/>
  <c r="Z176" i="2" s="1"/>
  <c r="Z238" i="2" s="1"/>
  <c r="Z300" i="2" s="1"/>
  <c r="Z362" i="2" s="1"/>
  <c r="Z424" i="2" s="1"/>
  <c r="AL52" i="2"/>
  <c r="BV354" i="2"/>
  <c r="BJ416" i="2"/>
  <c r="BV416" i="2" s="1"/>
  <c r="BV171" i="2"/>
  <c r="BJ233" i="2"/>
  <c r="AL114" i="2" l="1"/>
  <c r="AL176" i="2" s="1"/>
  <c r="AL238" i="2" s="1"/>
  <c r="AL300" i="2" s="1"/>
  <c r="AL362" i="2" s="1"/>
  <c r="AL424" i="2" s="1"/>
  <c r="AX52" i="2"/>
  <c r="AX113" i="2"/>
  <c r="AX175" i="2" s="1"/>
  <c r="AX237" i="2" s="1"/>
  <c r="AX299" i="2" s="1"/>
  <c r="AX361" i="2" s="1"/>
  <c r="AX423" i="2" s="1"/>
  <c r="BJ51" i="2"/>
  <c r="BJ234" i="2"/>
  <c r="BV172" i="2"/>
  <c r="BJ295" i="2"/>
  <c r="BV233" i="2"/>
  <c r="BV294" i="2"/>
  <c r="BJ356" i="2"/>
  <c r="BJ173" i="2"/>
  <c r="BV111" i="2"/>
  <c r="N55" i="2"/>
  <c r="B56" i="2"/>
  <c r="B117" i="2"/>
  <c r="B179" i="2" s="1"/>
  <c r="B241" i="2" s="1"/>
  <c r="B303" i="2" s="1"/>
  <c r="B365" i="2" s="1"/>
  <c r="B427" i="2" s="1"/>
  <c r="BV44" i="3" s="1"/>
  <c r="BJ112" i="2"/>
  <c r="BV50" i="2"/>
  <c r="Z115" i="2"/>
  <c r="Z177" i="2" s="1"/>
  <c r="Z239" i="2" s="1"/>
  <c r="Z301" i="2" s="1"/>
  <c r="Z363" i="2" s="1"/>
  <c r="Z425" i="2" s="1"/>
  <c r="AL53" i="2"/>
  <c r="BJ417" i="2"/>
  <c r="BV417" i="2" s="1"/>
  <c r="BV355" i="2"/>
  <c r="N116" i="2"/>
  <c r="N178" i="2" s="1"/>
  <c r="N240" i="2" s="1"/>
  <c r="N302" i="2" s="1"/>
  <c r="N364" i="2" s="1"/>
  <c r="N426" i="2" s="1"/>
  <c r="Z54" i="2"/>
  <c r="BV112" i="2" l="1"/>
  <c r="BJ174" i="2"/>
  <c r="BV51" i="2"/>
  <c r="BJ113" i="2"/>
  <c r="Z116" i="2"/>
  <c r="Z178" i="2" s="1"/>
  <c r="Z240" i="2" s="1"/>
  <c r="Z302" i="2" s="1"/>
  <c r="Z364" i="2" s="1"/>
  <c r="Z426" i="2" s="1"/>
  <c r="AL54" i="2"/>
  <c r="AL115" i="2"/>
  <c r="AL177" i="2" s="1"/>
  <c r="AL239" i="2" s="1"/>
  <c r="AL301" i="2" s="1"/>
  <c r="AL363" i="2" s="1"/>
  <c r="AL425" i="2" s="1"/>
  <c r="AX53" i="2"/>
  <c r="BV173" i="2"/>
  <c r="BJ235" i="2"/>
  <c r="BJ357" i="2"/>
  <c r="BV295" i="2"/>
  <c r="BV356" i="2"/>
  <c r="BJ418" i="2"/>
  <c r="BV418" i="2" s="1"/>
  <c r="AX114" i="2"/>
  <c r="AX176" i="2" s="1"/>
  <c r="AX238" i="2" s="1"/>
  <c r="AX300" i="2" s="1"/>
  <c r="AX362" i="2" s="1"/>
  <c r="AX424" i="2" s="1"/>
  <c r="BJ52" i="2"/>
  <c r="N56" i="2"/>
  <c r="B118" i="2"/>
  <c r="B180" i="2" s="1"/>
  <c r="B242" i="2" s="1"/>
  <c r="B304" i="2" s="1"/>
  <c r="B366" i="2" s="1"/>
  <c r="B428" i="2" s="1"/>
  <c r="B57" i="2"/>
  <c r="Z55" i="2"/>
  <c r="N117" i="2"/>
  <c r="N179" i="2" s="1"/>
  <c r="N241" i="2" s="1"/>
  <c r="N303" i="2" s="1"/>
  <c r="N365" i="2" s="1"/>
  <c r="N427" i="2" s="1"/>
  <c r="BV234" i="2"/>
  <c r="BJ296" i="2"/>
  <c r="BV113" i="2" l="1"/>
  <c r="BJ175" i="2"/>
  <c r="B58" i="2"/>
  <c r="B119" i="2"/>
  <c r="B181" i="2" s="1"/>
  <c r="B243" i="2" s="1"/>
  <c r="B305" i="2" s="1"/>
  <c r="B367" i="2" s="1"/>
  <c r="B429" i="2" s="1"/>
  <c r="N57" i="2"/>
  <c r="BV357" i="2"/>
  <c r="BJ419" i="2"/>
  <c r="BV419" i="2" s="1"/>
  <c r="BV52" i="2"/>
  <c r="BJ114" i="2"/>
  <c r="AX115" i="2"/>
  <c r="AX177" i="2" s="1"/>
  <c r="AX239" i="2" s="1"/>
  <c r="AX301" i="2" s="1"/>
  <c r="AX363" i="2" s="1"/>
  <c r="AX425" i="2" s="1"/>
  <c r="BJ53" i="2"/>
  <c r="BJ358" i="2"/>
  <c r="BV296" i="2"/>
  <c r="BV235" i="2"/>
  <c r="BJ297" i="2"/>
  <c r="AL116" i="2"/>
  <c r="AL178" i="2" s="1"/>
  <c r="AL240" i="2" s="1"/>
  <c r="AL302" i="2" s="1"/>
  <c r="AL364" i="2" s="1"/>
  <c r="AL426" i="2" s="1"/>
  <c r="AX54" i="2"/>
  <c r="BV174" i="2"/>
  <c r="BJ236" i="2"/>
  <c r="AL55" i="2"/>
  <c r="Z117" i="2"/>
  <c r="Z179" i="2" s="1"/>
  <c r="Z241" i="2" s="1"/>
  <c r="Z303" i="2" s="1"/>
  <c r="Z365" i="2" s="1"/>
  <c r="Z427" i="2" s="1"/>
  <c r="N118" i="2"/>
  <c r="N180" i="2" s="1"/>
  <c r="N242" i="2" s="1"/>
  <c r="N304" i="2" s="1"/>
  <c r="N366" i="2" s="1"/>
  <c r="N428" i="2" s="1"/>
  <c r="Z56" i="2"/>
  <c r="AX55" i="2" l="1"/>
  <c r="AL117" i="2"/>
  <c r="AL179" i="2" s="1"/>
  <c r="AL241" i="2" s="1"/>
  <c r="AL303" i="2" s="1"/>
  <c r="AL365" i="2" s="1"/>
  <c r="AL427" i="2" s="1"/>
  <c r="Z118" i="2"/>
  <c r="Z180" i="2" s="1"/>
  <c r="Z242" i="2" s="1"/>
  <c r="Z304" i="2" s="1"/>
  <c r="Z366" i="2" s="1"/>
  <c r="Z428" i="2" s="1"/>
  <c r="AL56" i="2"/>
  <c r="BV297" i="2"/>
  <c r="BJ359" i="2"/>
  <c r="BJ115" i="2"/>
  <c r="BV53" i="2"/>
  <c r="BJ237" i="2"/>
  <c r="BV175" i="2"/>
  <c r="BJ420" i="2"/>
  <c r="BV420" i="2" s="1"/>
  <c r="BV358" i="2"/>
  <c r="BJ298" i="2"/>
  <c r="BV236" i="2"/>
  <c r="B59" i="2"/>
  <c r="B120" i="2"/>
  <c r="B182" i="2" s="1"/>
  <c r="B244" i="2" s="1"/>
  <c r="B306" i="2" s="1"/>
  <c r="B368" i="2" s="1"/>
  <c r="B430" i="2" s="1"/>
  <c r="N58" i="2"/>
  <c r="AX116" i="2"/>
  <c r="AX178" i="2" s="1"/>
  <c r="AX240" i="2" s="1"/>
  <c r="AX302" i="2" s="1"/>
  <c r="AX364" i="2" s="1"/>
  <c r="AX426" i="2" s="1"/>
  <c r="BJ54" i="2"/>
  <c r="BJ176" i="2"/>
  <c r="BV114" i="2"/>
  <c r="N119" i="2"/>
  <c r="N181" i="2" s="1"/>
  <c r="N243" i="2" s="1"/>
  <c r="N305" i="2" s="1"/>
  <c r="N367" i="2" s="1"/>
  <c r="N429" i="2" s="1"/>
  <c r="Z57" i="2"/>
  <c r="AL118" i="2" l="1"/>
  <c r="AL180" i="2" s="1"/>
  <c r="AL242" i="2" s="1"/>
  <c r="AL304" i="2" s="1"/>
  <c r="AL366" i="2" s="1"/>
  <c r="AL428" i="2" s="1"/>
  <c r="AX56" i="2"/>
  <c r="BV54" i="2"/>
  <c r="BJ116" i="2"/>
  <c r="B121" i="2"/>
  <c r="B183" i="2" s="1"/>
  <c r="B245" i="2" s="1"/>
  <c r="B307" i="2" s="1"/>
  <c r="B369" i="2" s="1"/>
  <c r="B431" i="2" s="1"/>
  <c r="BV48" i="3" s="1"/>
  <c r="B60" i="2"/>
  <c r="N59" i="2"/>
  <c r="BV115" i="2"/>
  <c r="BJ177" i="2"/>
  <c r="BV359" i="2"/>
  <c r="BJ421" i="2"/>
  <c r="BV421" i="2" s="1"/>
  <c r="BV176" i="2"/>
  <c r="BJ238" i="2"/>
  <c r="Z119" i="2"/>
  <c r="Z181" i="2" s="1"/>
  <c r="Z243" i="2" s="1"/>
  <c r="Z305" i="2" s="1"/>
  <c r="Z367" i="2" s="1"/>
  <c r="Z429" i="2" s="1"/>
  <c r="AL57" i="2"/>
  <c r="Z58" i="2"/>
  <c r="N120" i="2"/>
  <c r="N182" i="2" s="1"/>
  <c r="N244" i="2" s="1"/>
  <c r="N306" i="2" s="1"/>
  <c r="N368" i="2" s="1"/>
  <c r="N430" i="2" s="1"/>
  <c r="BJ360" i="2"/>
  <c r="BV298" i="2"/>
  <c r="BV237" i="2"/>
  <c r="BJ299" i="2"/>
  <c r="BJ55" i="2"/>
  <c r="AX117" i="2"/>
  <c r="AX179" i="2" s="1"/>
  <c r="AX241" i="2" s="1"/>
  <c r="AX303" i="2" s="1"/>
  <c r="AX365" i="2" s="1"/>
  <c r="AX427" i="2" s="1"/>
  <c r="BV299" i="2" l="1"/>
  <c r="BJ361" i="2"/>
  <c r="N121" i="2"/>
  <c r="N183" i="2" s="1"/>
  <c r="N245" i="2" s="1"/>
  <c r="N307" i="2" s="1"/>
  <c r="N369" i="2" s="1"/>
  <c r="N431" i="2" s="1"/>
  <c r="Z59" i="2"/>
  <c r="BJ239" i="2"/>
  <c r="BV177" i="2"/>
  <c r="AL58" i="2"/>
  <c r="Z120" i="2"/>
  <c r="Z182" i="2" s="1"/>
  <c r="Z244" i="2" s="1"/>
  <c r="Z306" i="2" s="1"/>
  <c r="Z368" i="2" s="1"/>
  <c r="Z430" i="2" s="1"/>
  <c r="BJ178" i="2"/>
  <c r="BV116" i="2"/>
  <c r="AX57" i="2"/>
  <c r="AL119" i="2"/>
  <c r="AL181" i="2" s="1"/>
  <c r="AL243" i="2" s="1"/>
  <c r="AL305" i="2" s="1"/>
  <c r="AL367" i="2" s="1"/>
  <c r="AL429" i="2" s="1"/>
  <c r="BJ117" i="2"/>
  <c r="BV55" i="2"/>
  <c r="BJ422" i="2"/>
  <c r="BV422" i="2" s="1"/>
  <c r="BV360" i="2"/>
  <c r="B122" i="2"/>
  <c r="B184" i="2" s="1"/>
  <c r="B246" i="2" s="1"/>
  <c r="B308" i="2" s="1"/>
  <c r="B370" i="2" s="1"/>
  <c r="B432" i="2" s="1"/>
  <c r="B61" i="2"/>
  <c r="N60" i="2"/>
  <c r="AX118" i="2"/>
  <c r="AX180" i="2" s="1"/>
  <c r="AX242" i="2" s="1"/>
  <c r="AX304" i="2" s="1"/>
  <c r="AX366" i="2" s="1"/>
  <c r="AX428" i="2" s="1"/>
  <c r="BJ56" i="2"/>
  <c r="BJ300" i="2"/>
  <c r="BV238" i="2"/>
  <c r="AX119" i="2" l="1"/>
  <c r="AX181" i="2" s="1"/>
  <c r="AX243" i="2" s="1"/>
  <c r="AX305" i="2" s="1"/>
  <c r="AX367" i="2" s="1"/>
  <c r="AX429" i="2" s="1"/>
  <c r="BJ57" i="2"/>
  <c r="AL59" i="2"/>
  <c r="Z121" i="2"/>
  <c r="Z183" i="2" s="1"/>
  <c r="Z245" i="2" s="1"/>
  <c r="Z307" i="2" s="1"/>
  <c r="Z369" i="2" s="1"/>
  <c r="Z431" i="2" s="1"/>
  <c r="Z60" i="2"/>
  <c r="N122" i="2"/>
  <c r="N184" i="2" s="1"/>
  <c r="N246" i="2" s="1"/>
  <c r="N308" i="2" s="1"/>
  <c r="N370" i="2" s="1"/>
  <c r="N432" i="2" s="1"/>
  <c r="AL120" i="2"/>
  <c r="AL182" i="2" s="1"/>
  <c r="AL244" i="2" s="1"/>
  <c r="AL306" i="2" s="1"/>
  <c r="AL368" i="2" s="1"/>
  <c r="AL430" i="2" s="1"/>
  <c r="AX58" i="2"/>
  <c r="BV300" i="2"/>
  <c r="BJ362" i="2"/>
  <c r="N61" i="2"/>
  <c r="B62" i="2"/>
  <c r="B123" i="2"/>
  <c r="B185" i="2" s="1"/>
  <c r="B247" i="2" s="1"/>
  <c r="B309" i="2" s="1"/>
  <c r="B371" i="2" s="1"/>
  <c r="B433" i="2" s="1"/>
  <c r="BJ423" i="2"/>
  <c r="BV423" i="2" s="1"/>
  <c r="BV361" i="2"/>
  <c r="BJ118" i="2"/>
  <c r="BV56" i="2"/>
  <c r="BJ179" i="2"/>
  <c r="BV117" i="2"/>
  <c r="BJ240" i="2"/>
  <c r="BV178" i="2"/>
  <c r="BJ301" i="2"/>
  <c r="BV239" i="2"/>
  <c r="BV118" i="2" l="1"/>
  <c r="BJ180" i="2"/>
  <c r="Z61" i="2"/>
  <c r="N123" i="2"/>
  <c r="N185" i="2" s="1"/>
  <c r="N247" i="2" s="1"/>
  <c r="N309" i="2" s="1"/>
  <c r="N371" i="2" s="1"/>
  <c r="N433" i="2" s="1"/>
  <c r="AX59" i="2"/>
  <c r="AL121" i="2"/>
  <c r="AL183" i="2" s="1"/>
  <c r="AL245" i="2" s="1"/>
  <c r="AL307" i="2" s="1"/>
  <c r="AL369" i="2" s="1"/>
  <c r="AL431" i="2" s="1"/>
  <c r="N62" i="2"/>
  <c r="B124" i="2"/>
  <c r="B186" i="2" s="1"/>
  <c r="B248" i="2" s="1"/>
  <c r="B310" i="2" s="1"/>
  <c r="B372" i="2" s="1"/>
  <c r="B434" i="2" s="1"/>
  <c r="B63" i="2"/>
  <c r="BV362" i="2"/>
  <c r="BJ424" i="2"/>
  <c r="BV424" i="2" s="1"/>
  <c r="BV57" i="2"/>
  <c r="BJ119" i="2"/>
  <c r="BV240" i="2"/>
  <c r="BJ302" i="2"/>
  <c r="AX120" i="2"/>
  <c r="AX182" i="2" s="1"/>
  <c r="AX244" i="2" s="1"/>
  <c r="AX306" i="2" s="1"/>
  <c r="AX368" i="2" s="1"/>
  <c r="AX430" i="2" s="1"/>
  <c r="BJ58" i="2"/>
  <c r="BJ363" i="2"/>
  <c r="BV301" i="2"/>
  <c r="BV179" i="2"/>
  <c r="BJ241" i="2"/>
  <c r="Z122" i="2"/>
  <c r="Z184" i="2" s="1"/>
  <c r="Z246" i="2" s="1"/>
  <c r="Z308" i="2" s="1"/>
  <c r="Z370" i="2" s="1"/>
  <c r="Z432" i="2" s="1"/>
  <c r="AL60" i="2"/>
  <c r="N124" i="2" l="1"/>
  <c r="N186" i="2" s="1"/>
  <c r="N248" i="2" s="1"/>
  <c r="N310" i="2" s="1"/>
  <c r="N372" i="2" s="1"/>
  <c r="N434" i="2" s="1"/>
  <c r="Z62" i="2"/>
  <c r="AL61" i="2"/>
  <c r="Z123" i="2"/>
  <c r="Z185" i="2" s="1"/>
  <c r="Z247" i="2" s="1"/>
  <c r="Z309" i="2" s="1"/>
  <c r="Z371" i="2" s="1"/>
  <c r="Z433" i="2" s="1"/>
  <c r="BJ425" i="2"/>
  <c r="BV425" i="2" s="1"/>
  <c r="BV363" i="2"/>
  <c r="BJ242" i="2"/>
  <c r="BV180" i="2"/>
  <c r="AL122" i="2"/>
  <c r="AL184" i="2" s="1"/>
  <c r="AL246" i="2" s="1"/>
  <c r="AL308" i="2" s="1"/>
  <c r="AL370" i="2" s="1"/>
  <c r="AL432" i="2" s="1"/>
  <c r="AX60" i="2"/>
  <c r="BV302" i="2"/>
  <c r="BJ364" i="2"/>
  <c r="BJ303" i="2"/>
  <c r="BV241" i="2"/>
  <c r="BJ120" i="2"/>
  <c r="BV58" i="2"/>
  <c r="BJ181" i="2"/>
  <c r="BV119" i="2"/>
  <c r="N63" i="2"/>
  <c r="B125" i="2"/>
  <c r="B187" i="2" s="1"/>
  <c r="B249" i="2" s="1"/>
  <c r="B311" i="2" s="1"/>
  <c r="B373" i="2" s="1"/>
  <c r="B435" i="2" s="1"/>
  <c r="BV52" i="3" s="1"/>
  <c r="B64" i="2"/>
  <c r="AX121" i="2"/>
  <c r="AX183" i="2" s="1"/>
  <c r="AX245" i="2" s="1"/>
  <c r="AX307" i="2" s="1"/>
  <c r="AX369" i="2" s="1"/>
  <c r="AX431" i="2" s="1"/>
  <c r="BJ59" i="2"/>
  <c r="BV364" i="2" l="1"/>
  <c r="BJ426" i="2"/>
  <c r="BV426" i="2" s="1"/>
  <c r="BV59" i="2"/>
  <c r="BJ121" i="2"/>
  <c r="Z63" i="2"/>
  <c r="N125" i="2"/>
  <c r="N187" i="2" s="1"/>
  <c r="N249" i="2" s="1"/>
  <c r="N311" i="2" s="1"/>
  <c r="N373" i="2" s="1"/>
  <c r="N435" i="2" s="1"/>
  <c r="BJ182" i="2"/>
  <c r="BV120" i="2"/>
  <c r="BJ304" i="2"/>
  <c r="BV242" i="2"/>
  <c r="AL123" i="2"/>
  <c r="AL185" i="2" s="1"/>
  <c r="AL247" i="2" s="1"/>
  <c r="AL309" i="2" s="1"/>
  <c r="AL371" i="2" s="1"/>
  <c r="AL433" i="2" s="1"/>
  <c r="AX61" i="2"/>
  <c r="AX122" i="2"/>
  <c r="AX184" i="2" s="1"/>
  <c r="AX246" i="2" s="1"/>
  <c r="AX308" i="2" s="1"/>
  <c r="AX370" i="2" s="1"/>
  <c r="AX432" i="2" s="1"/>
  <c r="BJ60" i="2"/>
  <c r="Z124" i="2"/>
  <c r="Z186" i="2" s="1"/>
  <c r="Z248" i="2" s="1"/>
  <c r="Z310" i="2" s="1"/>
  <c r="Z372" i="2" s="1"/>
  <c r="Z434" i="2" s="1"/>
  <c r="AL62" i="2"/>
  <c r="N64" i="2"/>
  <c r="B65" i="2"/>
  <c r="B126" i="2"/>
  <c r="B188" i="2" s="1"/>
  <c r="B250" i="2" s="1"/>
  <c r="B312" i="2" s="1"/>
  <c r="B374" i="2" s="1"/>
  <c r="B436" i="2" s="1"/>
  <c r="BJ243" i="2"/>
  <c r="BV181" i="2"/>
  <c r="BJ365" i="2"/>
  <c r="BV303" i="2"/>
  <c r="BV121" i="2" l="1"/>
  <c r="BJ183" i="2"/>
  <c r="BV182" i="2"/>
  <c r="BJ244" i="2"/>
  <c r="AL124" i="2"/>
  <c r="AL186" i="2" s="1"/>
  <c r="AL248" i="2" s="1"/>
  <c r="AL310" i="2" s="1"/>
  <c r="AL372" i="2" s="1"/>
  <c r="AL434" i="2" s="1"/>
  <c r="AX62" i="2"/>
  <c r="BV365" i="2"/>
  <c r="BJ427" i="2"/>
  <c r="BV427" i="2" s="1"/>
  <c r="BJ122" i="2"/>
  <c r="BV60" i="2"/>
  <c r="BJ305" i="2"/>
  <c r="BV243" i="2"/>
  <c r="BJ61" i="2"/>
  <c r="AX123" i="2"/>
  <c r="AX185" i="2" s="1"/>
  <c r="AX247" i="2" s="1"/>
  <c r="AX309" i="2" s="1"/>
  <c r="AX371" i="2" s="1"/>
  <c r="AX433" i="2" s="1"/>
  <c r="N65" i="2"/>
  <c r="B127" i="2"/>
  <c r="B189" i="2" s="1"/>
  <c r="B251" i="2" s="1"/>
  <c r="B313" i="2" s="1"/>
  <c r="B375" i="2" s="1"/>
  <c r="B437" i="2" s="1"/>
  <c r="B66" i="2"/>
  <c r="N126" i="2"/>
  <c r="N188" i="2" s="1"/>
  <c r="N250" i="2" s="1"/>
  <c r="N312" i="2" s="1"/>
  <c r="N374" i="2" s="1"/>
  <c r="N436" i="2" s="1"/>
  <c r="Z64" i="2"/>
  <c r="BJ366" i="2"/>
  <c r="BV304" i="2"/>
  <c r="AL63" i="2"/>
  <c r="Z125" i="2"/>
  <c r="Z187" i="2" s="1"/>
  <c r="Z249" i="2" s="1"/>
  <c r="Z311" i="2" s="1"/>
  <c r="Z373" i="2" s="1"/>
  <c r="Z435" i="2" s="1"/>
  <c r="N127" i="2" l="1"/>
  <c r="N189" i="2" s="1"/>
  <c r="N251" i="2" s="1"/>
  <c r="N313" i="2" s="1"/>
  <c r="N375" i="2" s="1"/>
  <c r="N437" i="2" s="1"/>
  <c r="Z65" i="2"/>
  <c r="BV305" i="2"/>
  <c r="BJ367" i="2"/>
  <c r="BV366" i="2"/>
  <c r="BJ428" i="2"/>
  <c r="BV428" i="2" s="1"/>
  <c r="BJ306" i="2"/>
  <c r="BV244" i="2"/>
  <c r="AL125" i="2"/>
  <c r="AL187" i="2" s="1"/>
  <c r="AL249" i="2" s="1"/>
  <c r="AL311" i="2" s="1"/>
  <c r="AL373" i="2" s="1"/>
  <c r="AL435" i="2" s="1"/>
  <c r="AX63" i="2"/>
  <c r="AX124" i="2"/>
  <c r="AX186" i="2" s="1"/>
  <c r="AX248" i="2" s="1"/>
  <c r="AX310" i="2" s="1"/>
  <c r="AX372" i="2" s="1"/>
  <c r="AX434" i="2" s="1"/>
  <c r="BJ62" i="2"/>
  <c r="BJ245" i="2"/>
  <c r="BV183" i="2"/>
  <c r="Z126" i="2"/>
  <c r="Z188" i="2" s="1"/>
  <c r="Z250" i="2" s="1"/>
  <c r="Z312" i="2" s="1"/>
  <c r="Z374" i="2" s="1"/>
  <c r="Z436" i="2" s="1"/>
  <c r="AL64" i="2"/>
  <c r="N66" i="2"/>
  <c r="B128" i="2"/>
  <c r="B190" i="2" s="1"/>
  <c r="B252" i="2" s="1"/>
  <c r="B314" i="2" s="1"/>
  <c r="B376" i="2" s="1"/>
  <c r="B438" i="2" s="1"/>
  <c r="BJ123" i="2"/>
  <c r="BV61" i="2"/>
  <c r="BJ184" i="2"/>
  <c r="BV122" i="2"/>
  <c r="BJ124" i="2" l="1"/>
  <c r="BV62" i="2"/>
  <c r="BJ429" i="2"/>
  <c r="BV429" i="2" s="1"/>
  <c r="AJ16" i="3" s="1"/>
  <c r="M20" i="7" s="1"/>
  <c r="BV367" i="2"/>
  <c r="BV306" i="2"/>
  <c r="BJ368" i="2"/>
  <c r="AX125" i="2"/>
  <c r="AX187" i="2" s="1"/>
  <c r="AX249" i="2" s="1"/>
  <c r="AX311" i="2" s="1"/>
  <c r="AX373" i="2" s="1"/>
  <c r="AX435" i="2" s="1"/>
  <c r="BJ63" i="2"/>
  <c r="Z127" i="2"/>
  <c r="Z189" i="2" s="1"/>
  <c r="Z251" i="2" s="1"/>
  <c r="Z313" i="2" s="1"/>
  <c r="Z375" i="2" s="1"/>
  <c r="Z437" i="2" s="1"/>
  <c r="AL65" i="2"/>
  <c r="AL126" i="2"/>
  <c r="AL188" i="2" s="1"/>
  <c r="AL250" i="2" s="1"/>
  <c r="AL312" i="2" s="1"/>
  <c r="AL374" i="2" s="1"/>
  <c r="AL436" i="2" s="1"/>
  <c r="AX64" i="2"/>
  <c r="BJ185" i="2"/>
  <c r="BV123" i="2"/>
  <c r="BJ246" i="2"/>
  <c r="BV184" i="2"/>
  <c r="Z66" i="2"/>
  <c r="N128" i="2"/>
  <c r="N190" i="2" s="1"/>
  <c r="N252" i="2" s="1"/>
  <c r="N314" i="2" s="1"/>
  <c r="N376" i="2" s="1"/>
  <c r="N438" i="2" s="1"/>
  <c r="BJ307" i="2"/>
  <c r="BV245" i="2"/>
  <c r="AX65" i="2" l="1"/>
  <c r="AL127" i="2"/>
  <c r="AL189" i="2" s="1"/>
  <c r="AL251" i="2" s="1"/>
  <c r="AL313" i="2" s="1"/>
  <c r="AL375" i="2" s="1"/>
  <c r="AL437" i="2" s="1"/>
  <c r="BV368" i="2"/>
  <c r="BJ430" i="2"/>
  <c r="BV430" i="2" s="1"/>
  <c r="AX126" i="2"/>
  <c r="AX188" i="2" s="1"/>
  <c r="AX250" i="2" s="1"/>
  <c r="AX312" i="2" s="1"/>
  <c r="AX374" i="2" s="1"/>
  <c r="AX436" i="2" s="1"/>
  <c r="BJ64" i="2"/>
  <c r="BJ125" i="2"/>
  <c r="BV63" i="2"/>
  <c r="BV307" i="2"/>
  <c r="BJ369" i="2"/>
  <c r="BJ308" i="2"/>
  <c r="BV246" i="2"/>
  <c r="AL66" i="2"/>
  <c r="Z128" i="2"/>
  <c r="Z190" i="2" s="1"/>
  <c r="Z252" i="2" s="1"/>
  <c r="Z314" i="2" s="1"/>
  <c r="Z376" i="2" s="1"/>
  <c r="Z438" i="2" s="1"/>
  <c r="BJ247" i="2"/>
  <c r="BV185" i="2"/>
  <c r="BJ186" i="2"/>
  <c r="BV124" i="2"/>
  <c r="BV308" i="2" l="1"/>
  <c r="BJ370" i="2"/>
  <c r="BJ187" i="2"/>
  <c r="BV125" i="2"/>
  <c r="BJ431" i="2"/>
  <c r="BV431" i="2" s="1"/>
  <c r="BV369" i="2"/>
  <c r="BJ126" i="2"/>
  <c r="BV64" i="2"/>
  <c r="BJ309" i="2"/>
  <c r="BV247" i="2"/>
  <c r="BJ248" i="2"/>
  <c r="BV186" i="2"/>
  <c r="AL128" i="2"/>
  <c r="AL190" i="2" s="1"/>
  <c r="AL252" i="2" s="1"/>
  <c r="AL314" i="2" s="1"/>
  <c r="AL376" i="2" s="1"/>
  <c r="AL438" i="2" s="1"/>
  <c r="AX66" i="2"/>
  <c r="AX127" i="2"/>
  <c r="AX189" i="2" s="1"/>
  <c r="AX251" i="2" s="1"/>
  <c r="AX313" i="2" s="1"/>
  <c r="AX375" i="2" s="1"/>
  <c r="AX437" i="2" s="1"/>
  <c r="BJ65" i="2"/>
  <c r="BJ127" i="2" l="1"/>
  <c r="BV65" i="2"/>
  <c r="BV248" i="2"/>
  <c r="BJ310" i="2"/>
  <c r="BJ188" i="2"/>
  <c r="BV126" i="2"/>
  <c r="BV187" i="2"/>
  <c r="BJ249" i="2"/>
  <c r="AX128" i="2"/>
  <c r="AX190" i="2" s="1"/>
  <c r="AX252" i="2" s="1"/>
  <c r="AX314" i="2" s="1"/>
  <c r="AX376" i="2" s="1"/>
  <c r="AX438" i="2" s="1"/>
  <c r="BJ66" i="2"/>
  <c r="BV370" i="2"/>
  <c r="BJ432" i="2"/>
  <c r="BV432" i="2" s="1"/>
  <c r="BJ371" i="2"/>
  <c r="BV309" i="2"/>
  <c r="BV249" i="2" l="1"/>
  <c r="BJ311" i="2"/>
  <c r="BV310" i="2"/>
  <c r="BJ372" i="2"/>
  <c r="BJ128" i="2"/>
  <c r="BV66" i="2"/>
  <c r="BV371" i="2"/>
  <c r="BJ433" i="2"/>
  <c r="BV433" i="2" s="1"/>
  <c r="BJ250" i="2"/>
  <c r="BV188" i="2"/>
  <c r="BV127" i="2"/>
  <c r="BJ189" i="2"/>
  <c r="BV372" i="2" l="1"/>
  <c r="BJ434" i="2"/>
  <c r="BV434" i="2" s="1"/>
  <c r="BJ251" i="2"/>
  <c r="BV189" i="2"/>
  <c r="BV311" i="2"/>
  <c r="BJ373" i="2"/>
  <c r="BJ312" i="2"/>
  <c r="BV250" i="2"/>
  <c r="BJ190" i="2"/>
  <c r="BV128" i="2"/>
  <c r="BJ313" i="2" l="1"/>
  <c r="BV251" i="2"/>
  <c r="BV373" i="2"/>
  <c r="BJ435" i="2"/>
  <c r="BV435" i="2" s="1"/>
  <c r="BJ374" i="2"/>
  <c r="BV312" i="2"/>
  <c r="BV190" i="2"/>
  <c r="BJ252" i="2"/>
  <c r="BJ314" i="2" l="1"/>
  <c r="BV252" i="2"/>
  <c r="BV374" i="2"/>
  <c r="BJ436" i="2"/>
  <c r="BV436" i="2" s="1"/>
  <c r="BV313" i="2"/>
  <c r="BJ375" i="2"/>
  <c r="BV375" i="2" l="1"/>
  <c r="BJ437" i="2"/>
  <c r="BV437" i="2" s="1"/>
  <c r="BJ376" i="2"/>
  <c r="BV314" i="2"/>
  <c r="BV376" i="2" l="1"/>
  <c r="BJ438" i="2"/>
  <c r="BV438" i="2" s="1"/>
</calcChain>
</file>

<file path=xl/sharedStrings.xml><?xml version="1.0" encoding="utf-8"?>
<sst xmlns="http://schemas.openxmlformats.org/spreadsheetml/2006/main" count="497" uniqueCount="249">
  <si>
    <t>SURVEY DATE</t>
  </si>
  <si>
    <t>INCIDENTS</t>
  </si>
  <si>
    <t>CLASS 1</t>
  </si>
  <si>
    <t>CLASS 2</t>
  </si>
  <si>
    <t>CLASS 3</t>
  </si>
  <si>
    <t>CLASS 4</t>
  </si>
  <si>
    <t>CLASS 5</t>
  </si>
  <si>
    <t>CLASS 6</t>
  </si>
  <si>
    <t>CLASS 7</t>
  </si>
  <si>
    <t>CLASS 8</t>
  </si>
  <si>
    <t>CLASS 9</t>
  </si>
  <si>
    <t>CAR</t>
  </si>
  <si>
    <t>LGV1</t>
  </si>
  <si>
    <t>LGV2</t>
  </si>
  <si>
    <t>MGV</t>
  </si>
  <si>
    <t>HGV1</t>
  </si>
  <si>
    <t>HGV2</t>
  </si>
  <si>
    <t>PSV</t>
  </si>
  <si>
    <t>MB</t>
  </si>
  <si>
    <t>TOTAL</t>
  </si>
  <si>
    <t>PROJECT</t>
  </si>
  <si>
    <t>LOCATION</t>
  </si>
  <si>
    <t>DATE</t>
  </si>
  <si>
    <t>ORIGIN SUMMARY</t>
  </si>
  <si>
    <t>DESTINATION SUMMARY</t>
  </si>
  <si>
    <t>ARM A</t>
  </si>
  <si>
    <t>ARM B</t>
  </si>
  <si>
    <t>ARM C</t>
  </si>
  <si>
    <t>ARM D</t>
  </si>
  <si>
    <t>OSGR</t>
  </si>
  <si>
    <t>ARM E</t>
  </si>
  <si>
    <t>DATASET</t>
  </si>
  <si>
    <t>60 minute intervals</t>
  </si>
  <si>
    <t>SITE REF</t>
  </si>
  <si>
    <t>LAT/LNG</t>
  </si>
  <si>
    <t>OUTPUT DATE</t>
  </si>
  <si>
    <t>START TIME</t>
  </si>
  <si>
    <t>COUNT INT</t>
  </si>
  <si>
    <t>JCT</t>
  </si>
  <si>
    <t>ARM F</t>
  </si>
  <si>
    <t>LAT, LNG</t>
  </si>
  <si>
    <t>Map © OpenStreetMap contributors</t>
  </si>
  <si>
    <t>VEHICLE MOVEMENTS</t>
  </si>
  <si>
    <t>METHODOLOGY</t>
  </si>
  <si>
    <t>Equipment &amp; methodology</t>
  </si>
  <si>
    <t>Weather &amp; environmental</t>
  </si>
  <si>
    <t xml:space="preserve">Inclement conditions during winter months or outbreaks of unseasonable weather may affect survey data collection. This can result in distorted traffic flows or unusable data and should be considered prior to survey approval. Although forecast checks are made prior to the survey commencing,  Essex Highways cannot be held responsible for the forecast accuracy. </t>
  </si>
  <si>
    <t>Equipment damage &amp; failure</t>
  </si>
  <si>
    <t>Although checked intermittently the equipment remains unmanned for much of the duration of the survey, and can potentially be interfered with, vandalised, damaged or stolen and Essex Highways cannot be held responsible for any periods where data has not been captured.
The equipment is located in accordance with the details provided by the client and Essex Highways cannot be held responsible for the accuracy of the data or loss of equipment due to theft and vandalism.</t>
  </si>
  <si>
    <t>Roadworks &amp; events</t>
  </si>
  <si>
    <t>Where possible, roadworks checks are made 10 days before, and 48 hours before, the survey commences. Additionally, influencing major local events are also monitored, covering the immediate vicinity of the surveys and any routes likely to affect the outcome of the survey.</t>
  </si>
  <si>
    <t>Vehicle classifications</t>
  </si>
  <si>
    <t>Disclaimer</t>
  </si>
  <si>
    <t>Enumerated vehicles are recorded into one of nine classes based on the descriptions below, in their respective 15 minute bracket.</t>
  </si>
  <si>
    <t>Although every attempt is made to achieve accuracy, neither Essex County Council nor Essex Highways may be held liable for errors of fact or interpretation.</t>
  </si>
  <si>
    <t>Cars &amp; Taxis</t>
  </si>
  <si>
    <t>2-axle, 4-tyre
Rigid chassis
Trailers included</t>
  </si>
  <si>
    <t>Three or four wheeled vehicles
Non-commercial pick-ups
Cars with trailers &amp; caravans
Light ambulances &amp; caravanettes
Non-commercial 4x4s</t>
  </si>
  <si>
    <t>LGV1 (car-based)</t>
  </si>
  <si>
    <t>Under 1.5t
2-axle, 4-tyre
Rigid chassis
Trailers included</t>
  </si>
  <si>
    <t>Inc. Astra vans, Escort vans, etc
Sign-written commercial pick-up vehicles</t>
  </si>
  <si>
    <t>LGV2 (Transit-type)</t>
  </si>
  <si>
    <t>1.5t - 3.5t
2-axle, 4-tyre
Rigid chassis
Trailers included</t>
  </si>
  <si>
    <t>Single tyres only on rear axle
No reflective plates on rear</t>
  </si>
  <si>
    <t>Medium goods</t>
  </si>
  <si>
    <t>3.5t - 7.5t
2-axle, 6-tyre
Rigid chassis
Trailers included</t>
  </si>
  <si>
    <t>Twin tyres on rear axle
No reflective plates on rear
Single or no support bar between axles
Rigid chassis, deep-dish rear wheels</t>
  </si>
  <si>
    <t>Heavy goods rigid</t>
  </si>
  <si>
    <t>Over 7.5t
2-axle, 3-axle
6 or more tyres
Rigid chassis
No trailers</t>
  </si>
  <si>
    <t>Twin tyres on rear axle(s)
Reflective plates on rear
Double support bar between axles
Rigid chassis only</t>
  </si>
  <si>
    <t>Heavy goods articulated</t>
  </si>
  <si>
    <t>Over 7.5t
4-axle or more
Rigid chassis (plus trailer)
Articulated chassis</t>
  </si>
  <si>
    <t>Twin tyres on rear axles
Reflective plates on rear
Double support bar between axles
Rigid or articulated chassis</t>
  </si>
  <si>
    <t>Buses &amp; coaches</t>
  </si>
  <si>
    <t>2-axle, 3-axle
6 or more tyres
Rigid chassis</t>
  </si>
  <si>
    <t>Single or double decker
All coach-built passenger carriers
All school &amp; scheduled routes
Inc. non-scheduled coaches</t>
  </si>
  <si>
    <t>Motorcycle</t>
  </si>
  <si>
    <t>Trailers included</t>
  </si>
  <si>
    <t>Inc. sidecars, scooters &amp; mopeds</t>
  </si>
  <si>
    <t>Pedal cycle</t>
  </si>
  <si>
    <t>Non-motorised</t>
  </si>
  <si>
    <t>Inc. tandems, trailers &amp; pedal trikes</t>
  </si>
  <si>
    <t>Generated</t>
  </si>
  <si>
    <t>SURVEY TOTALS</t>
  </si>
  <si>
    <t>CODE</t>
  </si>
  <si>
    <t>TYPE</t>
  </si>
  <si>
    <t>START</t>
  </si>
  <si>
    <t>LATLNG</t>
  </si>
  <si>
    <t>DESCRIPTION</t>
  </si>
  <si>
    <t>FILENAME</t>
  </si>
  <si>
    <t>north</t>
  </si>
  <si>
    <t>northeast</t>
  </si>
  <si>
    <t>east</t>
  </si>
  <si>
    <t>southeast</t>
  </si>
  <si>
    <t>south</t>
  </si>
  <si>
    <t>southwest</t>
  </si>
  <si>
    <t>west</t>
  </si>
  <si>
    <t>northwest</t>
  </si>
  <si>
    <t>↑</t>
  </si>
  <si>
    <t>↗</t>
  </si>
  <si>
    <t>→</t>
  </si>
  <si>
    <t>↘</t>
  </si>
  <si>
    <t>↓</t>
  </si>
  <si>
    <t>↙</t>
  </si>
  <si>
    <t>←</t>
  </si>
  <si>
    <t>↖</t>
  </si>
  <si>
    <t>TO A</t>
  </si>
  <si>
    <t>TO B</t>
  </si>
  <si>
    <t>TO C</t>
  </si>
  <si>
    <t>TO D</t>
  </si>
  <si>
    <t>TO E</t>
  </si>
  <si>
    <t>TO F</t>
  </si>
  <si>
    <t>FROM A</t>
  </si>
  <si>
    <t>FROM B</t>
  </si>
  <si>
    <t>FROM C</t>
  </si>
  <si>
    <t>FROM D</t>
  </si>
  <si>
    <t>FROM E</t>
  </si>
  <si>
    <t>FROM F</t>
  </si>
  <si>
    <t>CYC</t>
  </si>
  <si>
    <t>PSL</t>
  </si>
  <si>
    <t>SPEED LIMITS</t>
  </si>
  <si>
    <t>GEN DIRS</t>
  </si>
  <si>
    <t>DEFINED DIRS</t>
  </si>
  <si>
    <t>DURATION</t>
  </si>
  <si>
    <t>ARMS</t>
  </si>
  <si>
    <t>CLASSES</t>
  </si>
  <si>
    <t>15min totals</t>
  </si>
  <si>
    <t>60min totals</t>
  </si>
  <si>
    <t>ATC 2 &amp; 3</t>
  </si>
  <si>
    <t>ATC 4</t>
  </si>
  <si>
    <t>ATC 5</t>
  </si>
  <si>
    <t>ATC 6</t>
  </si>
  <si>
    <t>ATC 7, 8, 9 &amp; 10</t>
  </si>
  <si>
    <t>ATC 4 &amp; 5</t>
  </si>
  <si>
    <t>ATC 1</t>
  </si>
  <si>
    <t>N/A</t>
  </si>
  <si>
    <t>CLASS</t>
  </si>
  <si>
    <t>ABBREV.</t>
  </si>
  <si>
    <t>DESC.</t>
  </si>
  <si>
    <t>EXAMPLE</t>
  </si>
  <si>
    <t>logo</t>
  </si>
  <si>
    <t>CLOCK</t>
  </si>
  <si>
    <t>INTERVALS</t>
  </si>
  <si>
    <t>autofill</t>
  </si>
  <si>
    <t>site map</t>
  </si>
  <si>
    <t>to</t>
  </si>
  <si>
    <t>GRAPH LABELS</t>
  </si>
  <si>
    <t>Definitions</t>
  </si>
  <si>
    <t>N</t>
  </si>
  <si>
    <t>NE</t>
  </si>
  <si>
    <t>E</t>
  </si>
  <si>
    <t>SE</t>
  </si>
  <si>
    <t>S</t>
  </si>
  <si>
    <t>SW</t>
  </si>
  <si>
    <t>W</t>
  </si>
  <si>
    <t>NW</t>
  </si>
  <si>
    <t>TOTAL VEHS</t>
  </si>
  <si>
    <t>TOTAL CYCS</t>
  </si>
  <si>
    <t>There were no recorded incidents.</t>
  </si>
  <si>
    <t>TOTAL HGV</t>
  </si>
  <si>
    <t>PEAK AM</t>
  </si>
  <si>
    <t>PEAK PM</t>
  </si>
  <si>
    <t>NOTICES</t>
  </si>
  <si>
    <t>ATC BIN  EQUIV.</t>
  </si>
  <si>
    <t>The column below displays 15min matrices for the entire survey; the vertical shows the entries (from), the horizontal shows exits (to).</t>
  </si>
  <si>
    <t>Below are 60min matrices starting on the hour and starting at the half hour.</t>
  </si>
  <si>
    <t>13hr, 6-arm</t>
  </si>
  <si>
    <t>A guide to identify the arms, names and directions referenced in the matrices…</t>
  </si>
  <si>
    <t>MAX FROM / TO</t>
  </si>
  <si>
    <t>MATRIX MAX</t>
  </si>
  <si>
    <t>MATRIX ROW</t>
  </si>
  <si>
    <t>MATRIX COL</t>
  </si>
  <si>
    <t>MAX FROM</t>
  </si>
  <si>
    <t>MAX TO</t>
  </si>
  <si>
    <t>WEATHER</t>
  </si>
  <si>
    <t>LIMIT</t>
  </si>
  <si>
    <t>A</t>
  </si>
  <si>
    <t>B</t>
  </si>
  <si>
    <t>C</t>
  </si>
  <si>
    <t>D</t>
  </si>
  <si>
    <t>F</t>
  </si>
  <si>
    <t>ARM</t>
  </si>
  <si>
    <t>DIR</t>
  </si>
  <si>
    <t>IN</t>
  </si>
  <si>
    <t>OUT</t>
  </si>
  <si>
    <t>LOC</t>
  </si>
  <si>
    <t>EXITS</t>
  </si>
  <si>
    <t>ENTRIES</t>
  </si>
  <si>
    <t>EXIT</t>
  </si>
  <si>
    <t>ENTRY</t>
  </si>
  <si>
    <t>IN A</t>
  </si>
  <si>
    <t>IN B</t>
  </si>
  <si>
    <t>IN C</t>
  </si>
  <si>
    <t>IN D</t>
  </si>
  <si>
    <t>IN E</t>
  </si>
  <si>
    <t>IN F</t>
  </si>
  <si>
    <t>OUT A</t>
  </si>
  <si>
    <t>OUT B</t>
  </si>
  <si>
    <t>OUT C</t>
  </si>
  <si>
    <t>OUT D</t>
  </si>
  <si>
    <t>OUT E</t>
  </si>
  <si>
    <t>OUT F</t>
  </si>
  <si>
    <t>ENTERING</t>
  </si>
  <si>
    <t>EXITING</t>
  </si>
  <si>
    <t>MAX</t>
  </si>
  <si>
    <t>MIN</t>
  </si>
  <si>
    <t>max</t>
  </si>
  <si>
    <t>col:</t>
  </si>
  <si>
    <t>GRAPHS</t>
  </si>
  <si>
    <t>TTL</t>
  </si>
  <si>
    <t>POST CODE</t>
  </si>
  <si>
    <t>SITE CODE</t>
  </si>
  <si>
    <t>NOTES</t>
  </si>
  <si>
    <t>Southend</t>
  </si>
  <si>
    <t>Thurrock</t>
  </si>
  <si>
    <t>DISTRICT</t>
  </si>
  <si>
    <t>BASILDON</t>
  </si>
  <si>
    <t>BRAINTREE</t>
  </si>
  <si>
    <t>BRENTWOOD</t>
  </si>
  <si>
    <t>CASTLE POINT</t>
  </si>
  <si>
    <t>CHELMSFORD</t>
  </si>
  <si>
    <t>COLCHESTER</t>
  </si>
  <si>
    <t>EPPING</t>
  </si>
  <si>
    <t>HARLOW</t>
  </si>
  <si>
    <t>MALDON</t>
  </si>
  <si>
    <t>ROCHFORD</t>
  </si>
  <si>
    <t>TENDRING</t>
  </si>
  <si>
    <t>UTTLESFORD</t>
  </si>
  <si>
    <t>START DATE</t>
  </si>
  <si>
    <t>LOC. DESC.</t>
  </si>
  <si>
    <t>SURVEY TYPE</t>
  </si>
  <si>
    <t>15min interval junction count, origin &amp; destination</t>
  </si>
  <si>
    <t>0600-1900 (13hrs)</t>
  </si>
  <si>
    <t>LAYOUT</t>
  </si>
  <si>
    <t>roundabout</t>
  </si>
  <si>
    <t>signalised junction</t>
  </si>
  <si>
    <t>priority junction</t>
  </si>
  <si>
    <t>mini-roundabout</t>
  </si>
  <si>
    <t>SITE LOC.</t>
  </si>
  <si>
    <t>v4.02</t>
  </si>
  <si>
    <t>Entering</t>
  </si>
  <si>
    <t>Exiting</t>
  </si>
  <si>
    <t>Duke of Wellington, Hatfield Peverel</t>
  </si>
  <si>
    <t>CM3 2HG</t>
  </si>
  <si>
    <t>579411, 211928</t>
  </si>
  <si>
    <t>51.777257, 0.599256</t>
  </si>
  <si>
    <t>B1019 Maldon Rd</t>
  </si>
  <si>
    <t>B1137 The Street</t>
  </si>
  <si>
    <t>Overcast, max 13°C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</si>
</sst>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ddd\ dd\ mmm\,\ yyyy"/>
    <numFmt numFmtId="165" formatCode="ddd\ dd\ mmm\ yyyy;@"/>
    <numFmt numFmtId="166" formatCode="dd\ mmm\ yyyy;@"/>
    <numFmt numFmtId="167" formatCode="dd\ mmm\ \'yy"/>
    <numFmt numFmtId="168" formatCode="0.0%"/>
  </numFmts>
  <fonts count="103" x14ac:knownFonts="1">
    <font>
      <sz val="11"/>
      <color theme="1"/>
      <name val="Calibri"/>
      <family val="2"/>
      <scheme val="minor"/>
    </font>
    <font>
      <b/>
      <sz val="11"/>
      <color indexed="8"/>
      <name val="Calibri"/>
      <family val="2"/>
    </font>
    <font>
      <b/>
      <sz val="20"/>
      <color indexed="8"/>
      <name val="Calibri"/>
      <family val="2"/>
    </font>
    <font>
      <b/>
      <i/>
      <sz val="20"/>
      <color indexed="8"/>
      <name val="Calibri"/>
      <family val="2"/>
    </font>
    <font>
      <b/>
      <sz val="20"/>
      <name val="Calibri"/>
      <family val="2"/>
    </font>
    <font>
      <sz val="8"/>
      <name val="Calibri"/>
      <family val="2"/>
    </font>
    <font>
      <b/>
      <sz val="11"/>
      <color indexed="16"/>
      <name val="Calibri"/>
      <family val="2"/>
    </font>
    <font>
      <sz val="10"/>
      <color theme="1"/>
      <name val="Calibri"/>
      <family val="2"/>
      <scheme val="minor"/>
    </font>
    <font>
      <sz val="10"/>
      <color indexed="8"/>
      <name val="Calibri"/>
      <family val="2"/>
    </font>
    <font>
      <b/>
      <sz val="12"/>
      <color indexed="8"/>
      <name val="Calibri"/>
      <family val="2"/>
    </font>
    <font>
      <b/>
      <sz val="11"/>
      <color theme="1"/>
      <name val="Calibri"/>
      <family val="2"/>
      <scheme val="minor"/>
    </font>
    <font>
      <sz val="12"/>
      <color theme="1"/>
      <name val="Calibri"/>
      <family val="2"/>
      <scheme val="minor"/>
    </font>
    <font>
      <b/>
      <sz val="11"/>
      <color rgb="FFFF0000"/>
      <name val="Calibri"/>
      <family val="2"/>
    </font>
    <font>
      <sz val="11"/>
      <color theme="1"/>
      <name val="Calibri"/>
      <family val="2"/>
      <scheme val="minor"/>
    </font>
    <font>
      <sz val="8"/>
      <name val="Arial"/>
      <family val="2"/>
    </font>
    <font>
      <sz val="10"/>
      <name val="Verdana"/>
      <family val="2"/>
    </font>
    <font>
      <sz val="8"/>
      <color theme="1"/>
      <name val="Calibri"/>
      <family val="2"/>
      <scheme val="minor"/>
    </font>
    <font>
      <sz val="11"/>
      <color theme="0" tint="-0.499984740745262"/>
      <name val="Calibri"/>
      <family val="2"/>
      <scheme val="minor"/>
    </font>
    <font>
      <b/>
      <sz val="10"/>
      <color theme="8" tint="-0.249977111117893"/>
      <name val="Calibri"/>
      <family val="2"/>
      <scheme val="minor"/>
    </font>
    <font>
      <sz val="20"/>
      <color theme="1"/>
      <name val="Calibri"/>
      <family val="2"/>
      <scheme val="minor"/>
    </font>
    <font>
      <sz val="20"/>
      <color theme="4" tint="-0.249977111117893"/>
      <name val="Calibri"/>
      <family val="2"/>
      <scheme val="minor"/>
    </font>
    <font>
      <sz val="20"/>
      <color theme="9" tint="-0.249977111117893"/>
      <name val="Calibri"/>
      <family val="2"/>
      <scheme val="minor"/>
    </font>
    <font>
      <b/>
      <sz val="11"/>
      <color theme="0" tint="-0.499984740745262"/>
      <name val="Calibri"/>
      <family val="2"/>
    </font>
    <font>
      <b/>
      <sz val="11"/>
      <color theme="8" tint="-0.249977111117893"/>
      <name val="Calibri"/>
      <family val="2"/>
      <scheme val="minor"/>
    </font>
    <font>
      <b/>
      <sz val="11"/>
      <color rgb="FFFF0000"/>
      <name val="Calibri"/>
      <family val="2"/>
      <scheme val="minor"/>
    </font>
    <font>
      <sz val="7"/>
      <color theme="1"/>
      <name val="Calibri"/>
      <family val="2"/>
      <scheme val="minor"/>
    </font>
    <font>
      <sz val="24"/>
      <color theme="1"/>
      <name val="Calibri"/>
      <family val="2"/>
      <scheme val="minor"/>
    </font>
    <font>
      <b/>
      <sz val="12"/>
      <color theme="1"/>
      <name val="Calibri"/>
      <family val="2"/>
      <scheme val="minor"/>
    </font>
    <font>
      <b/>
      <sz val="10"/>
      <color theme="1"/>
      <name val="Calibri"/>
      <family val="2"/>
      <scheme val="minor"/>
    </font>
    <font>
      <b/>
      <sz val="11"/>
      <color theme="1"/>
      <name val="Calibri"/>
      <family val="2"/>
    </font>
    <font>
      <b/>
      <sz val="11"/>
      <color theme="7" tint="-0.249977111117893"/>
      <name val="Calibri"/>
      <family val="2"/>
    </font>
    <font>
      <sz val="8"/>
      <color theme="0" tint="-0.34998626667073579"/>
      <name val="Calibri"/>
      <family val="2"/>
      <scheme val="minor"/>
    </font>
    <font>
      <sz val="10"/>
      <color theme="0" tint="-0.34998626667073579"/>
      <name val="Calibri"/>
      <family val="2"/>
      <scheme val="minor"/>
    </font>
    <font>
      <sz val="10"/>
      <color theme="0" tint="-0.499984740745262"/>
      <name val="Calibri"/>
      <family val="2"/>
      <scheme val="minor"/>
    </font>
    <font>
      <sz val="10"/>
      <name val="Calibri"/>
      <family val="2"/>
      <scheme val="minor"/>
    </font>
    <font>
      <b/>
      <sz val="11"/>
      <name val="Calibri"/>
      <family val="2"/>
      <scheme val="minor"/>
    </font>
    <font>
      <sz val="11"/>
      <name val="Calibri"/>
      <family val="2"/>
      <scheme val="minor"/>
    </font>
    <font>
      <b/>
      <sz val="10"/>
      <name val="Calibri"/>
      <family val="2"/>
      <scheme val="minor"/>
    </font>
    <font>
      <b/>
      <sz val="18"/>
      <color theme="1"/>
      <name val="Calibri"/>
      <family val="2"/>
      <scheme val="minor"/>
    </font>
    <font>
      <sz val="14"/>
      <color theme="0" tint="-0.499984740745262"/>
      <name val="Calibri"/>
      <family val="2"/>
      <scheme val="minor"/>
    </font>
    <font>
      <sz val="14"/>
      <color theme="1"/>
      <name val="Calibri"/>
      <family val="2"/>
      <scheme val="minor"/>
    </font>
    <font>
      <sz val="8"/>
      <color theme="0" tint="-0.499984740745262"/>
      <name val="Calibri"/>
      <family val="2"/>
      <scheme val="minor"/>
    </font>
    <font>
      <sz val="18"/>
      <color theme="1"/>
      <name val="Calibri"/>
      <family val="2"/>
      <scheme val="minor"/>
    </font>
    <font>
      <b/>
      <sz val="18"/>
      <color indexed="8"/>
      <name val="Calibri"/>
      <family val="2"/>
    </font>
    <font>
      <sz val="9"/>
      <color theme="0" tint="-0.499984740745262"/>
      <name val="Calibri"/>
      <family val="2"/>
    </font>
    <font>
      <sz val="20"/>
      <color indexed="8"/>
      <name val="Calibri"/>
      <family val="2"/>
    </font>
    <font>
      <sz val="20"/>
      <color theme="9" tint="-0.249977111117893"/>
      <name val="Calibri"/>
      <family val="2"/>
    </font>
    <font>
      <sz val="16"/>
      <color theme="1"/>
      <name val="Calibri"/>
      <family val="2"/>
      <scheme val="minor"/>
    </font>
    <font>
      <sz val="16"/>
      <name val="Calibri"/>
      <family val="2"/>
      <scheme val="minor"/>
    </font>
    <font>
      <b/>
      <sz val="11"/>
      <color theme="0" tint="-0.499984740745262"/>
      <name val="Calibri"/>
      <family val="2"/>
      <scheme val="minor"/>
    </font>
    <font>
      <b/>
      <sz val="18"/>
      <color theme="0" tint="-0.499984740745262"/>
      <name val="Calibri"/>
      <family val="2"/>
      <scheme val="minor"/>
    </font>
    <font>
      <b/>
      <sz val="11"/>
      <color theme="9" tint="-0.249977111117893"/>
      <name val="Calibri"/>
      <family val="2"/>
      <scheme val="minor"/>
    </font>
    <font>
      <b/>
      <sz val="10"/>
      <color rgb="FF7030A0"/>
      <name val="Calibri"/>
      <family val="2"/>
      <scheme val="minor"/>
    </font>
    <font>
      <sz val="14"/>
      <color theme="9" tint="-0.249977111117893"/>
      <name val="Calibri"/>
      <family val="2"/>
      <scheme val="minor"/>
    </font>
    <font>
      <b/>
      <sz val="11"/>
      <color theme="9"/>
      <name val="Calibri"/>
      <family val="2"/>
      <scheme val="minor"/>
    </font>
    <font>
      <sz val="14"/>
      <name val="Calibri"/>
      <family val="2"/>
      <scheme val="minor"/>
    </font>
    <font>
      <b/>
      <sz val="24"/>
      <color theme="5"/>
      <name val="Calibri"/>
      <family val="2"/>
      <scheme val="minor"/>
    </font>
    <font>
      <b/>
      <sz val="24"/>
      <color theme="4"/>
      <name val="Calibri"/>
      <family val="2"/>
      <scheme val="minor"/>
    </font>
    <font>
      <b/>
      <sz val="24"/>
      <color theme="6"/>
      <name val="Calibri"/>
      <family val="2"/>
      <scheme val="minor"/>
    </font>
    <font>
      <b/>
      <sz val="24"/>
      <color theme="7"/>
      <name val="Calibri"/>
      <family val="2"/>
      <scheme val="minor"/>
    </font>
    <font>
      <b/>
      <sz val="24"/>
      <color theme="8"/>
      <name val="Calibri"/>
      <family val="2"/>
      <scheme val="minor"/>
    </font>
    <font>
      <b/>
      <sz val="24"/>
      <color theme="9"/>
      <name val="Calibri"/>
      <family val="2"/>
      <scheme val="minor"/>
    </font>
    <font>
      <b/>
      <sz val="14"/>
      <name val="Calibri"/>
      <family val="2"/>
      <scheme val="minor"/>
    </font>
    <font>
      <i/>
      <sz val="24"/>
      <color theme="1"/>
      <name val="Calibri"/>
      <family val="2"/>
      <scheme val="minor"/>
    </font>
    <font>
      <i/>
      <sz val="11"/>
      <color theme="1"/>
      <name val="Calibri"/>
      <family val="2"/>
      <scheme val="minor"/>
    </font>
    <font>
      <sz val="12"/>
      <color theme="4" tint="-0.249977111117893"/>
      <name val="Calibri"/>
      <family val="2"/>
    </font>
    <font>
      <b/>
      <i/>
      <sz val="24"/>
      <color theme="0" tint="-0.499984740745262"/>
      <name val="Calibri"/>
      <family val="2"/>
      <scheme val="minor"/>
    </font>
    <font>
      <b/>
      <i/>
      <sz val="11"/>
      <color theme="0" tint="-0.499984740745262"/>
      <name val="Calibri"/>
      <family val="2"/>
      <scheme val="minor"/>
    </font>
    <font>
      <b/>
      <sz val="12"/>
      <color theme="9" tint="-0.249977111117893"/>
      <name val="Calibri"/>
      <family val="2"/>
    </font>
    <font>
      <sz val="12"/>
      <color theme="9" tint="-0.249977111117893"/>
      <name val="Calibri"/>
      <family val="2"/>
    </font>
    <font>
      <sz val="12"/>
      <color indexed="8"/>
      <name val="Calibri"/>
      <family val="2"/>
    </font>
    <font>
      <sz val="12"/>
      <color theme="4" tint="-0.249977111117893"/>
      <name val="Calibri"/>
      <family val="2"/>
      <scheme val="minor"/>
    </font>
    <font>
      <b/>
      <sz val="12"/>
      <color theme="4" tint="-0.249977111117893"/>
      <name val="Calibri"/>
      <family val="2"/>
    </font>
    <font>
      <sz val="12"/>
      <color theme="9" tint="-0.249977111117893"/>
      <name val="Calibri"/>
      <family val="2"/>
      <scheme val="minor"/>
    </font>
    <font>
      <b/>
      <sz val="11"/>
      <color theme="5"/>
      <name val="Calibri"/>
      <family val="2"/>
      <scheme val="minor"/>
    </font>
    <font>
      <b/>
      <sz val="11"/>
      <color theme="4"/>
      <name val="Calibri"/>
      <family val="2"/>
      <scheme val="minor"/>
    </font>
    <font>
      <b/>
      <sz val="11"/>
      <color theme="6"/>
      <name val="Calibri"/>
      <family val="2"/>
      <scheme val="minor"/>
    </font>
    <font>
      <b/>
      <sz val="11"/>
      <color theme="7"/>
      <name val="Calibri"/>
      <family val="2"/>
      <scheme val="minor"/>
    </font>
    <font>
      <b/>
      <sz val="11"/>
      <color theme="8"/>
      <name val="Calibri"/>
      <family val="2"/>
      <scheme val="minor"/>
    </font>
    <font>
      <b/>
      <i/>
      <sz val="12"/>
      <color theme="0" tint="-0.499984740745262"/>
      <name val="Calibri"/>
      <family val="2"/>
      <scheme val="minor"/>
    </font>
    <font>
      <b/>
      <sz val="12"/>
      <color theme="0" tint="-0.499984740745262"/>
      <name val="Calibri"/>
      <family val="2"/>
      <scheme val="minor"/>
    </font>
    <font>
      <b/>
      <sz val="28"/>
      <color theme="9"/>
      <name val="Calibri"/>
      <family val="2"/>
      <scheme val="minor"/>
    </font>
    <font>
      <b/>
      <sz val="28"/>
      <color theme="8"/>
      <name val="Calibri"/>
      <family val="2"/>
      <scheme val="minor"/>
    </font>
    <font>
      <b/>
      <sz val="28"/>
      <color theme="7"/>
      <name val="Calibri"/>
      <family val="2"/>
      <scheme val="minor"/>
    </font>
    <font>
      <b/>
      <sz val="28"/>
      <color theme="6"/>
      <name val="Calibri"/>
      <family val="2"/>
      <scheme val="minor"/>
    </font>
    <font>
      <b/>
      <sz val="28"/>
      <color theme="4"/>
      <name val="Calibri"/>
      <family val="2"/>
      <scheme val="minor"/>
    </font>
    <font>
      <b/>
      <sz val="28"/>
      <color theme="5"/>
      <name val="Calibri"/>
      <family val="2"/>
      <scheme val="minor"/>
    </font>
    <font>
      <b/>
      <sz val="20"/>
      <color theme="5"/>
      <name val="Calibri"/>
      <family val="2"/>
    </font>
    <font>
      <b/>
      <sz val="20"/>
      <color theme="4"/>
      <name val="Calibri"/>
      <family val="2"/>
    </font>
    <font>
      <b/>
      <sz val="20"/>
      <color theme="6"/>
      <name val="Calibri"/>
      <family val="2"/>
    </font>
    <font>
      <b/>
      <sz val="20"/>
      <color theme="7"/>
      <name val="Calibri"/>
      <family val="2"/>
    </font>
    <font>
      <b/>
      <sz val="20"/>
      <color theme="8"/>
      <name val="Calibri"/>
      <family val="2"/>
    </font>
    <font>
      <b/>
      <sz val="20"/>
      <color theme="9"/>
      <name val="Calibri"/>
      <family val="2"/>
    </font>
    <font>
      <sz val="20"/>
      <color theme="0" tint="-0.499984740745262"/>
      <name val="Calibri"/>
      <family val="2"/>
    </font>
    <font>
      <sz val="14"/>
      <color theme="5"/>
      <name val="Calibri"/>
      <family val="2"/>
      <scheme val="minor"/>
    </font>
    <font>
      <sz val="14"/>
      <color theme="4"/>
      <name val="Calibri"/>
      <family val="2"/>
      <scheme val="minor"/>
    </font>
    <font>
      <sz val="14"/>
      <color theme="6"/>
      <name val="Calibri"/>
      <family val="2"/>
      <scheme val="minor"/>
    </font>
    <font>
      <sz val="14"/>
      <color theme="7"/>
      <name val="Calibri"/>
      <family val="2"/>
      <scheme val="minor"/>
    </font>
    <font>
      <sz val="14"/>
      <color theme="8"/>
      <name val="Calibri"/>
      <family val="2"/>
      <scheme val="minor"/>
    </font>
    <font>
      <sz val="14"/>
      <color theme="9"/>
      <name val="Calibri"/>
      <family val="2"/>
      <scheme val="minor"/>
    </font>
    <font>
      <b/>
      <sz val="14"/>
      <color theme="7" tint="-0.249977111117893"/>
      <name val="Calibri"/>
      <family val="2"/>
      <scheme val="minor"/>
    </font>
    <font>
      <b/>
      <sz val="14"/>
      <color theme="9" tint="-0.249977111117893"/>
      <name val="Calibri"/>
      <family val="2"/>
      <scheme val="minor"/>
    </font>
    <font>
      <sz val="14"/>
      <color theme="7" tint="-0.249977111117893"/>
      <name val="Calibri"/>
      <family val="2"/>
      <scheme val="minor"/>
    </font>
  </fonts>
  <fills count="7">
    <fill>
      <patternFill patternType="none"/>
    </fill>
    <fill>
      <patternFill patternType="gray125"/>
    </fill>
    <fill>
      <patternFill patternType="solid">
        <fgColor theme="8" tint="0.39997558519241921"/>
        <bgColor indexed="64"/>
      </patternFill>
    </fill>
    <fill>
      <patternFill patternType="solid">
        <fgColor theme="9" tint="0.39997558519241921"/>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8" tint="0.59999389629810485"/>
        <bgColor indexed="64"/>
      </patternFill>
    </fill>
  </fills>
  <borders count="73">
    <border>
      <left/>
      <right/>
      <top/>
      <bottom/>
      <diagonal/>
    </border>
    <border>
      <left style="thin">
        <color indexed="31"/>
      </left>
      <right style="thin">
        <color indexed="31"/>
      </right>
      <top style="thin">
        <color indexed="31"/>
      </top>
      <bottom style="thin">
        <color indexed="31"/>
      </bottom>
      <diagonal/>
    </border>
    <border>
      <left style="thin">
        <color indexed="47"/>
      </left>
      <right style="thin">
        <color indexed="47"/>
      </right>
      <top style="thin">
        <color indexed="47"/>
      </top>
      <bottom style="thin">
        <color indexed="47"/>
      </bottom>
      <diagonal/>
    </border>
    <border>
      <left/>
      <right/>
      <top style="thin">
        <color indexed="57"/>
      </top>
      <bottom/>
      <diagonal/>
    </border>
    <border>
      <left/>
      <right/>
      <top style="thin">
        <color indexed="60"/>
      </top>
      <bottom/>
      <diagonal/>
    </border>
    <border>
      <left style="thin">
        <color theme="7" tint="-0.249977111117893"/>
      </left>
      <right style="thin">
        <color theme="7" tint="-0.249977111117893"/>
      </right>
      <top style="thin">
        <color theme="7" tint="-0.249977111117893"/>
      </top>
      <bottom style="thin">
        <color theme="7" tint="-0.249977111117893"/>
      </bottom>
      <diagonal/>
    </border>
    <border>
      <left style="thin">
        <color theme="9" tint="-0.249977111117893"/>
      </left>
      <right style="thin">
        <color theme="9" tint="-0.249977111117893"/>
      </right>
      <top style="thin">
        <color theme="9" tint="-0.249977111117893"/>
      </top>
      <bottom style="thin">
        <color theme="9" tint="-0.249977111117893"/>
      </bottom>
      <diagonal/>
    </border>
    <border>
      <left style="medium">
        <color indexed="64"/>
      </left>
      <right style="medium">
        <color indexed="64"/>
      </right>
      <top style="thin">
        <color theme="0" tint="-0.249977111117893"/>
      </top>
      <bottom style="thin">
        <color theme="0" tint="-0.249977111117893"/>
      </bottom>
      <diagonal/>
    </border>
    <border>
      <left style="medium">
        <color indexed="64"/>
      </left>
      <right style="medium">
        <color indexed="64"/>
      </right>
      <top style="medium">
        <color indexed="64"/>
      </top>
      <bottom style="thin">
        <color theme="0" tint="-0.249977111117893"/>
      </bottom>
      <diagonal/>
    </border>
    <border>
      <left style="medium">
        <color indexed="64"/>
      </left>
      <right style="medium">
        <color indexed="64"/>
      </right>
      <top/>
      <bottom/>
      <diagonal/>
    </border>
    <border>
      <left style="medium">
        <color indexed="64"/>
      </left>
      <right style="medium">
        <color indexed="64"/>
      </right>
      <top style="thin">
        <color theme="0" tint="-0.249977111117893"/>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right/>
      <top/>
      <bottom style="thin">
        <color indexed="64"/>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top style="medium">
        <color indexed="64"/>
      </top>
      <bottom/>
      <diagonal/>
    </border>
    <border>
      <left/>
      <right/>
      <top/>
      <bottom style="medium">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indexed="64"/>
      </left>
      <right style="thin">
        <color theme="0" tint="-0.34998626667073579"/>
      </right>
      <top style="thin">
        <color theme="0" tint="-0.34998626667073579"/>
      </top>
      <bottom/>
      <diagonal/>
    </border>
    <border>
      <left/>
      <right style="thin">
        <color theme="0" tint="-0.34998626667073579"/>
      </right>
      <top/>
      <bottom/>
      <diagonal/>
    </border>
    <border>
      <left style="thin">
        <color theme="0" tint="-0.34998626667073579"/>
      </left>
      <right style="thin">
        <color theme="0" tint="-0.34998626667073579"/>
      </right>
      <top style="thin">
        <color indexed="64"/>
      </top>
      <bottom style="thin">
        <color theme="0" tint="-0.34998626667073579"/>
      </bottom>
      <diagonal/>
    </border>
    <border>
      <left/>
      <right/>
      <top style="thin">
        <color theme="0" tint="-0.34998626667073579"/>
      </top>
      <bottom/>
      <diagonal/>
    </border>
    <border>
      <left/>
      <right/>
      <top/>
      <bottom style="thin">
        <color theme="0" tint="-0.34998626667073579"/>
      </bottom>
      <diagonal/>
    </border>
    <border>
      <left/>
      <right style="thin">
        <color theme="0" tint="-0.34998626667073579"/>
      </right>
      <top/>
      <bottom style="thin">
        <color theme="0" tint="-0.34998626667073579"/>
      </bottom>
      <diagonal/>
    </border>
    <border>
      <left/>
      <right/>
      <top style="thin">
        <color theme="0" tint="-0.34998626667073579"/>
      </top>
      <bottom style="thin">
        <color theme="0" tint="-0.34998626667073579"/>
      </bottom>
      <diagonal/>
    </border>
    <border>
      <left/>
      <right style="thin">
        <color indexed="64"/>
      </right>
      <top style="thin">
        <color indexed="64"/>
      </top>
      <bottom style="thin">
        <color indexed="64"/>
      </bottom>
      <diagonal/>
    </border>
    <border>
      <left style="thin">
        <color theme="1" tint="0.499984740745262"/>
      </left>
      <right style="thin">
        <color theme="1" tint="0.499984740745262"/>
      </right>
      <top style="thin">
        <color theme="1" tint="0.499984740745262"/>
      </top>
      <bottom style="thin">
        <color theme="1" tint="0.499984740745262"/>
      </bottom>
      <diagonal/>
    </border>
    <border>
      <left/>
      <right style="thin">
        <color theme="0" tint="-0.34998626667073579"/>
      </right>
      <top style="thin">
        <color theme="0" tint="-0.34998626667073579"/>
      </top>
      <bottom/>
      <diagonal/>
    </border>
    <border>
      <left style="thin">
        <color theme="0" tint="-0.34998626667073579"/>
      </left>
      <right style="thin">
        <color theme="0" tint="-0.34998626667073579"/>
      </right>
      <top/>
      <bottom style="thin">
        <color theme="0" tint="-0.34998626667073579"/>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theme="0" tint="-0.249977111117893"/>
      </left>
      <right style="thin">
        <color theme="0" tint="-0.249977111117893"/>
      </right>
      <top/>
      <bottom style="thin">
        <color theme="0" tint="-0.249977111117893"/>
      </bottom>
      <diagonal/>
    </border>
    <border>
      <left style="thin">
        <color theme="0" tint="-0.499984740745262"/>
      </left>
      <right/>
      <top style="thin">
        <color theme="0" tint="-0.499984740745262"/>
      </top>
      <bottom/>
      <diagonal/>
    </border>
    <border>
      <left/>
      <right style="thin">
        <color theme="0" tint="-0.499984740745262"/>
      </right>
      <top style="thin">
        <color theme="0" tint="-0.499984740745262"/>
      </top>
      <bottom/>
      <diagonal/>
    </border>
    <border>
      <left style="thin">
        <color theme="0" tint="-0.499984740745262"/>
      </left>
      <right/>
      <top/>
      <bottom style="thin">
        <color theme="0" tint="-0.499984740745262"/>
      </bottom>
      <diagonal/>
    </border>
    <border>
      <left/>
      <right style="thin">
        <color theme="0" tint="-0.499984740745262"/>
      </right>
      <top/>
      <bottom style="thin">
        <color theme="0" tint="-0.499984740745262"/>
      </bottom>
      <diagonal/>
    </border>
    <border>
      <left/>
      <right/>
      <top style="thin">
        <color indexed="64"/>
      </top>
      <bottom style="thin">
        <color indexed="64"/>
      </bottom>
      <diagonal/>
    </border>
    <border>
      <left style="thin">
        <color theme="0" tint="-0.499984740745262"/>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diagonal/>
    </border>
    <border>
      <left style="thin">
        <color theme="0" tint="-0.14999847407452621"/>
      </left>
      <right/>
      <top style="thin">
        <color theme="0" tint="-0.14999847407452621"/>
      </top>
      <bottom style="thin">
        <color theme="0" tint="-0.14999847407452621"/>
      </bottom>
      <diagonal/>
    </border>
    <border>
      <left style="thin">
        <color theme="0" tint="-0.14999847407452621"/>
      </left>
      <right/>
      <top style="thin">
        <color theme="0" tint="-0.14999847407452621"/>
      </top>
      <bottom/>
      <diagonal/>
    </border>
    <border>
      <left/>
      <right/>
      <top/>
      <bottom style="thin">
        <color theme="0" tint="-0.249977111117893"/>
      </bottom>
      <diagonal/>
    </border>
    <border>
      <left/>
      <right/>
      <top style="thin">
        <color theme="0" tint="-0.249977111117893"/>
      </top>
      <bottom style="thin">
        <color theme="0" tint="-0.249977111117893"/>
      </bottom>
      <diagonal/>
    </border>
    <border>
      <left/>
      <right/>
      <top/>
      <bottom style="thin">
        <color theme="7" tint="-0.249977111117893"/>
      </bottom>
      <diagonal/>
    </border>
    <border>
      <left/>
      <right/>
      <top/>
      <bottom style="thin">
        <color theme="9" tint="-0.249977111117893"/>
      </bottom>
      <diagonal/>
    </border>
    <border>
      <left/>
      <right/>
      <top style="thin">
        <color theme="7" tint="-0.249977111117893"/>
      </top>
      <bottom/>
      <diagonal/>
    </border>
    <border>
      <left/>
      <right/>
      <top style="thin">
        <color theme="9" tint="-0.249977111117893"/>
      </top>
      <bottom/>
      <diagonal/>
    </border>
    <border>
      <left/>
      <right/>
      <top style="thin">
        <color theme="0" tint="-0.249977111117893"/>
      </top>
      <bottom style="thin">
        <color theme="7" tint="-0.249977111117893"/>
      </bottom>
      <diagonal/>
    </border>
    <border>
      <left/>
      <right/>
      <top style="thin">
        <color theme="0" tint="-0.249977111117893"/>
      </top>
      <bottom style="thin">
        <color theme="9" tint="-0.249977111117893"/>
      </bottom>
      <diagonal/>
    </border>
  </borders>
  <cellStyleXfs count="7">
    <xf numFmtId="0" fontId="0" fillId="0" borderId="0"/>
    <xf numFmtId="0" fontId="13" fillId="0" borderId="0"/>
    <xf numFmtId="9" fontId="13" fillId="0" borderId="0" applyFont="0" applyFill="0" applyBorder="0" applyAlignment="0" applyProtection="0"/>
    <xf numFmtId="49" fontId="14" fillId="0" borderId="0" applyNumberFormat="0" applyFill="0" applyBorder="0" applyProtection="0">
      <alignment horizontal="right" vertical="center"/>
    </xf>
    <xf numFmtId="0" fontId="15" fillId="0" borderId="0"/>
    <xf numFmtId="9" fontId="15" fillId="0" borderId="0" applyFont="0" applyFill="0" applyBorder="0" applyAlignment="0" applyProtection="0"/>
    <xf numFmtId="9" fontId="13" fillId="0" borderId="0" applyFont="0" applyFill="0" applyBorder="0" applyAlignment="0" applyProtection="0"/>
  </cellStyleXfs>
  <cellXfs count="416">
    <xf numFmtId="0" fontId="0" fillId="0" borderId="0" xfId="0"/>
    <xf numFmtId="0" fontId="0" fillId="0" borderId="0" xfId="0" applyAlignment="1">
      <alignment horizontal="center"/>
    </xf>
    <xf numFmtId="0" fontId="0" fillId="0" borderId="0" xfId="0" applyAlignment="1">
      <alignment horizontal="left"/>
    </xf>
    <xf numFmtId="20" fontId="0" fillId="0" borderId="0" xfId="0" applyNumberFormat="1" applyAlignment="1">
      <alignment horizontal="left"/>
    </xf>
    <xf numFmtId="0" fontId="0" fillId="0" borderId="1" xfId="0" applyBorder="1" applyAlignment="1">
      <alignment horizontal="center"/>
    </xf>
    <xf numFmtId="0" fontId="0" fillId="0" borderId="2" xfId="0" applyBorder="1" applyAlignment="1">
      <alignment horizontal="center"/>
    </xf>
    <xf numFmtId="0" fontId="1" fillId="0" borderId="0" xfId="0" applyFont="1" applyAlignment="1">
      <alignment horizontal="left"/>
    </xf>
    <xf numFmtId="0" fontId="6" fillId="0" borderId="0" xfId="0" applyFont="1" applyAlignment="1">
      <alignment horizontal="center"/>
    </xf>
    <xf numFmtId="0" fontId="7" fillId="0" borderId="0" xfId="0" applyFont="1" applyAlignment="1">
      <alignment horizontal="center"/>
    </xf>
    <xf numFmtId="0" fontId="8" fillId="0" borderId="0" xfId="0" applyFont="1" applyAlignment="1">
      <alignment horizontal="center"/>
    </xf>
    <xf numFmtId="0" fontId="1" fillId="0" borderId="5" xfId="0" applyFont="1" applyBorder="1" applyAlignment="1">
      <alignment horizontal="center"/>
    </xf>
    <xf numFmtId="0" fontId="1" fillId="0" borderId="6" xfId="0" applyFont="1" applyBorder="1" applyAlignment="1">
      <alignment horizontal="center"/>
    </xf>
    <xf numFmtId="0" fontId="11" fillId="0" borderId="0" xfId="0" applyFont="1"/>
    <xf numFmtId="0" fontId="12" fillId="0" borderId="5" xfId="0" applyFont="1" applyBorder="1" applyAlignment="1">
      <alignment horizontal="center"/>
    </xf>
    <xf numFmtId="0" fontId="12" fillId="0" borderId="6" xfId="0" applyFont="1" applyBorder="1" applyAlignment="1">
      <alignment horizontal="center"/>
    </xf>
    <xf numFmtId="0" fontId="10" fillId="0" borderId="0" xfId="0" applyFont="1"/>
    <xf numFmtId="165" fontId="18" fillId="0" borderId="7" xfId="1" applyNumberFormat="1" applyFont="1" applyBorder="1" applyAlignment="1" applyProtection="1">
      <alignment horizontal="center" vertical="center"/>
      <protection hidden="1"/>
    </xf>
    <xf numFmtId="0" fontId="18" fillId="0" borderId="7" xfId="1" applyFont="1" applyBorder="1" applyAlignment="1" applyProtection="1">
      <alignment horizontal="center" vertical="center"/>
      <protection hidden="1"/>
    </xf>
    <xf numFmtId="0" fontId="18" fillId="0" borderId="8" xfId="1" applyFont="1" applyBorder="1" applyAlignment="1" applyProtection="1">
      <alignment horizontal="center" vertical="center"/>
      <protection hidden="1"/>
    </xf>
    <xf numFmtId="0" fontId="18" fillId="0" borderId="10" xfId="1" applyFont="1" applyBorder="1" applyAlignment="1" applyProtection="1">
      <alignment horizontal="center" vertical="center"/>
      <protection hidden="1"/>
    </xf>
    <xf numFmtId="0" fontId="19" fillId="0" borderId="0" xfId="0" applyFont="1" applyAlignment="1">
      <alignment horizontal="left"/>
    </xf>
    <xf numFmtId="0" fontId="19" fillId="0" borderId="0" xfId="0" applyFont="1"/>
    <xf numFmtId="0" fontId="20" fillId="0" borderId="0" xfId="0" applyFont="1" applyAlignment="1">
      <alignment horizontal="left"/>
    </xf>
    <xf numFmtId="0" fontId="21" fillId="0" borderId="0" xfId="0" applyFont="1" applyAlignment="1">
      <alignment horizontal="left"/>
    </xf>
    <xf numFmtId="0" fontId="21" fillId="0" borderId="0" xfId="0" applyFont="1"/>
    <xf numFmtId="20" fontId="17" fillId="0" borderId="0" xfId="0" applyNumberFormat="1" applyFont="1" applyAlignment="1">
      <alignment horizontal="center"/>
    </xf>
    <xf numFmtId="20" fontId="22" fillId="0" borderId="0" xfId="0" applyNumberFormat="1" applyFont="1" applyAlignment="1">
      <alignment horizontal="center"/>
    </xf>
    <xf numFmtId="0" fontId="17" fillId="0" borderId="0" xfId="0" applyFont="1"/>
    <xf numFmtId="20" fontId="18" fillId="0" borderId="7" xfId="0" applyNumberFormat="1" applyFont="1" applyBorder="1" applyAlignment="1">
      <alignment horizontal="center"/>
    </xf>
    <xf numFmtId="0" fontId="18" fillId="0" borderId="10" xfId="1" applyFont="1" applyBorder="1" applyAlignment="1" applyProtection="1">
      <alignment horizontal="center" vertical="center" wrapText="1"/>
      <protection hidden="1"/>
    </xf>
    <xf numFmtId="0" fontId="11" fillId="0" borderId="0" xfId="0" applyFont="1" applyAlignment="1">
      <alignment horizontal="left"/>
    </xf>
    <xf numFmtId="0" fontId="26" fillId="0" borderId="19" xfId="0" applyFont="1" applyBorder="1" applyAlignment="1" applyProtection="1">
      <alignment horizontal="left"/>
      <protection hidden="1"/>
    </xf>
    <xf numFmtId="0" fontId="0" fillId="0" borderId="19" xfId="0" applyBorder="1" applyProtection="1">
      <protection hidden="1"/>
    </xf>
    <xf numFmtId="0" fontId="0" fillId="0" borderId="19" xfId="0" applyBorder="1"/>
    <xf numFmtId="0" fontId="26" fillId="0" borderId="0" xfId="0" applyFont="1" applyAlignment="1" applyProtection="1">
      <alignment horizontal="left"/>
      <protection hidden="1"/>
    </xf>
    <xf numFmtId="0" fontId="0" fillId="0" borderId="0" xfId="0" applyProtection="1">
      <protection hidden="1"/>
    </xf>
    <xf numFmtId="0" fontId="27" fillId="0" borderId="0" xfId="0" applyFont="1" applyProtection="1">
      <protection hidden="1"/>
    </xf>
    <xf numFmtId="0" fontId="27" fillId="0" borderId="0" xfId="0" applyFont="1" applyAlignment="1" applyProtection="1">
      <alignment horizontal="left"/>
      <protection hidden="1"/>
    </xf>
    <xf numFmtId="0" fontId="7" fillId="0" borderId="0" xfId="0" applyFont="1" applyAlignment="1" applyProtection="1">
      <alignment vertical="top" wrapText="1"/>
      <protection hidden="1"/>
    </xf>
    <xf numFmtId="0" fontId="0" fillId="0" borderId="21" xfId="0" applyBorder="1" applyAlignment="1">
      <alignment horizontal="center"/>
    </xf>
    <xf numFmtId="0" fontId="29" fillId="0" borderId="20" xfId="0" applyFont="1" applyBorder="1" applyAlignment="1">
      <alignment horizontal="center"/>
    </xf>
    <xf numFmtId="0" fontId="12" fillId="0" borderId="20" xfId="0" applyFont="1" applyBorder="1" applyAlignment="1">
      <alignment horizontal="center"/>
    </xf>
    <xf numFmtId="0" fontId="30" fillId="0" borderId="5" xfId="0" applyFont="1" applyBorder="1" applyAlignment="1">
      <alignment horizontal="center"/>
    </xf>
    <xf numFmtId="0" fontId="31" fillId="0" borderId="0" xfId="1" applyFont="1" applyAlignment="1" applyProtection="1">
      <alignment horizontal="right" vertical="top"/>
      <protection hidden="1"/>
    </xf>
    <xf numFmtId="0" fontId="16" fillId="0" borderId="0" xfId="0" applyFont="1"/>
    <xf numFmtId="0" fontId="16" fillId="0" borderId="0" xfId="0" applyFont="1" applyAlignment="1">
      <alignment horizontal="left" vertical="center"/>
    </xf>
    <xf numFmtId="166" fontId="16" fillId="0" borderId="0" xfId="0" applyNumberFormat="1" applyFont="1" applyAlignment="1">
      <alignment horizontal="left" vertical="center"/>
    </xf>
    <xf numFmtId="0" fontId="0" fillId="0" borderId="0" xfId="0" applyAlignment="1">
      <alignment horizontal="left" vertical="center"/>
    </xf>
    <xf numFmtId="0" fontId="0" fillId="0" borderId="24" xfId="0" applyBorder="1"/>
    <xf numFmtId="0" fontId="0" fillId="0" borderId="25" xfId="0" applyBorder="1"/>
    <xf numFmtId="0" fontId="0" fillId="0" borderId="26" xfId="0" applyBorder="1"/>
    <xf numFmtId="0" fontId="0" fillId="0" borderId="27" xfId="0" applyBorder="1"/>
    <xf numFmtId="0" fontId="0" fillId="0" borderId="28" xfId="0" applyBorder="1"/>
    <xf numFmtId="0" fontId="0" fillId="0" borderId="29" xfId="0" applyBorder="1"/>
    <xf numFmtId="0" fontId="0" fillId="0" borderId="30" xfId="0" applyBorder="1"/>
    <xf numFmtId="0" fontId="0" fillId="0" borderId="14" xfId="0" applyBorder="1"/>
    <xf numFmtId="0" fontId="0" fillId="0" borderId="17" xfId="0" applyBorder="1"/>
    <xf numFmtId="0" fontId="0" fillId="0" borderId="13" xfId="0" applyBorder="1"/>
    <xf numFmtId="0" fontId="0" fillId="0" borderId="15" xfId="0" applyBorder="1"/>
    <xf numFmtId="0" fontId="0" fillId="0" borderId="16" xfId="0" applyBorder="1"/>
    <xf numFmtId="0" fontId="0" fillId="0" borderId="18" xfId="0" applyBorder="1"/>
    <xf numFmtId="164" fontId="36" fillId="0" borderId="0" xfId="0" applyNumberFormat="1" applyFont="1" applyAlignment="1">
      <alignment horizontal="left"/>
    </xf>
    <xf numFmtId="0" fontId="10" fillId="0" borderId="19" xfId="0" applyFont="1" applyBorder="1"/>
    <xf numFmtId="0" fontId="0" fillId="0" borderId="19" xfId="0" applyBorder="1" applyAlignment="1">
      <alignment horizontal="left"/>
    </xf>
    <xf numFmtId="0" fontId="10" fillId="0" borderId="0" xfId="0" applyFont="1" applyAlignment="1">
      <alignment vertical="top"/>
    </xf>
    <xf numFmtId="0" fontId="0" fillId="0" borderId="32" xfId="0" applyBorder="1" applyAlignment="1">
      <alignment horizontal="left"/>
    </xf>
    <xf numFmtId="0" fontId="10" fillId="2" borderId="11" xfId="0" applyFont="1" applyFill="1" applyBorder="1"/>
    <xf numFmtId="0" fontId="10" fillId="2" borderId="9" xfId="0" applyFont="1" applyFill="1" applyBorder="1"/>
    <xf numFmtId="0" fontId="1" fillId="2" borderId="11" xfId="0" applyFont="1" applyFill="1" applyBorder="1" applyAlignment="1">
      <alignment horizontal="left"/>
    </xf>
    <xf numFmtId="0" fontId="1" fillId="2" borderId="9" xfId="0" applyFont="1" applyFill="1" applyBorder="1" applyAlignment="1">
      <alignment horizontal="left"/>
    </xf>
    <xf numFmtId="0" fontId="1" fillId="2" borderId="12" xfId="0" applyFont="1" applyFill="1" applyBorder="1" applyAlignment="1">
      <alignment horizontal="left"/>
    </xf>
    <xf numFmtId="0" fontId="10" fillId="2" borderId="12" xfId="0" applyFont="1" applyFill="1" applyBorder="1" applyAlignment="1">
      <alignment vertical="top"/>
    </xf>
    <xf numFmtId="0" fontId="10" fillId="2" borderId="12" xfId="0" applyFont="1" applyFill="1" applyBorder="1"/>
    <xf numFmtId="0" fontId="10" fillId="2" borderId="33" xfId="0" applyFont="1" applyFill="1" applyBorder="1"/>
    <xf numFmtId="0" fontId="32" fillId="0" borderId="0" xfId="1" applyFont="1" applyAlignment="1" applyProtection="1">
      <alignment horizontal="right"/>
      <protection hidden="1"/>
    </xf>
    <xf numFmtId="0" fontId="32" fillId="0" borderId="0" xfId="1" applyFont="1" applyAlignment="1" applyProtection="1">
      <alignment horizontal="left"/>
      <protection hidden="1"/>
    </xf>
    <xf numFmtId="0" fontId="33" fillId="0" borderId="0" xfId="1" applyFont="1" applyAlignment="1" applyProtection="1">
      <alignment horizontal="left" vertical="center"/>
      <protection hidden="1"/>
    </xf>
    <xf numFmtId="0" fontId="32" fillId="0" borderId="0" xfId="1" applyFont="1" applyAlignment="1" applyProtection="1">
      <alignment vertical="top" wrapText="1"/>
      <protection hidden="1"/>
    </xf>
    <xf numFmtId="0" fontId="34" fillId="0" borderId="34" xfId="1" applyFont="1" applyBorder="1" applyAlignment="1" applyProtection="1">
      <alignment horizontal="center" vertical="center"/>
      <protection hidden="1"/>
    </xf>
    <xf numFmtId="0" fontId="34" fillId="0" borderId="35" xfId="1" applyFont="1" applyBorder="1" applyAlignment="1" applyProtection="1">
      <alignment horizontal="center" vertical="center"/>
      <protection hidden="1"/>
    </xf>
    <xf numFmtId="0" fontId="34" fillId="0" borderId="36" xfId="1" applyFont="1" applyBorder="1" applyAlignment="1" applyProtection="1">
      <alignment horizontal="center" vertical="center"/>
      <protection hidden="1"/>
    </xf>
    <xf numFmtId="0" fontId="7" fillId="0" borderId="0" xfId="0" applyFont="1"/>
    <xf numFmtId="0" fontId="28" fillId="0" borderId="0" xfId="0" applyFont="1"/>
    <xf numFmtId="0" fontId="0" fillId="0" borderId="37" xfId="0" applyBorder="1" applyAlignment="1">
      <alignment horizontal="center"/>
    </xf>
    <xf numFmtId="0" fontId="28" fillId="0" borderId="0" xfId="0" applyFont="1" applyAlignment="1">
      <alignment horizontal="center"/>
    </xf>
    <xf numFmtId="20" fontId="0" fillId="0" borderId="0" xfId="0" applyNumberFormat="1"/>
    <xf numFmtId="0" fontId="10" fillId="0" borderId="0" xfId="0" applyFont="1" applyAlignment="1">
      <alignment horizontal="left"/>
    </xf>
    <xf numFmtId="20" fontId="26" fillId="0" borderId="19" xfId="0" applyNumberFormat="1" applyFont="1" applyBorder="1" applyAlignment="1">
      <alignment horizontal="left"/>
    </xf>
    <xf numFmtId="0" fontId="10" fillId="0" borderId="0" xfId="0" applyFont="1" applyAlignment="1">
      <alignment horizontal="center"/>
    </xf>
    <xf numFmtId="0" fontId="10" fillId="0" borderId="0" xfId="0" applyFont="1" applyAlignment="1">
      <alignment horizontal="center" vertical="center"/>
    </xf>
    <xf numFmtId="1" fontId="36" fillId="3" borderId="37" xfId="0" applyNumberFormat="1" applyFont="1" applyFill="1" applyBorder="1" applyAlignment="1">
      <alignment horizontal="center" vertical="center"/>
    </xf>
    <xf numFmtId="1" fontId="36" fillId="4" borderId="37" xfId="0" applyNumberFormat="1" applyFont="1" applyFill="1" applyBorder="1" applyAlignment="1">
      <alignment horizontal="center" vertical="center"/>
    </xf>
    <xf numFmtId="1" fontId="36" fillId="4" borderId="31" xfId="0" applyNumberFormat="1" applyFont="1" applyFill="1" applyBorder="1" applyAlignment="1">
      <alignment horizontal="center" vertical="center"/>
    </xf>
    <xf numFmtId="1" fontId="35" fillId="0" borderId="39" xfId="0" applyNumberFormat="1" applyFont="1" applyBorder="1" applyAlignment="1">
      <alignment horizontal="center" vertical="center"/>
    </xf>
    <xf numFmtId="1" fontId="36" fillId="2" borderId="37" xfId="0" applyNumberFormat="1" applyFont="1" applyFill="1" applyBorder="1" applyAlignment="1">
      <alignment horizontal="center" vertical="center"/>
    </xf>
    <xf numFmtId="1" fontId="36" fillId="5" borderId="37" xfId="0" applyNumberFormat="1" applyFont="1" applyFill="1" applyBorder="1" applyAlignment="1">
      <alignment horizontal="center" vertical="center"/>
    </xf>
    <xf numFmtId="1" fontId="36" fillId="3" borderId="31" xfId="0" applyNumberFormat="1" applyFont="1" applyFill="1" applyBorder="1" applyAlignment="1">
      <alignment horizontal="center" vertical="center"/>
    </xf>
    <xf numFmtId="0" fontId="40" fillId="0" borderId="0" xfId="0" applyFont="1" applyAlignment="1">
      <alignment horizontal="center" vertical="center" textRotation="90"/>
    </xf>
    <xf numFmtId="0" fontId="10" fillId="0" borderId="40" xfId="0" applyFont="1" applyBorder="1" applyAlignment="1">
      <alignment horizontal="center" vertical="center"/>
    </xf>
    <xf numFmtId="1" fontId="35" fillId="0" borderId="41" xfId="0" applyNumberFormat="1" applyFont="1" applyBorder="1" applyAlignment="1">
      <alignment horizontal="center" vertical="center"/>
    </xf>
    <xf numFmtId="1" fontId="24" fillId="0" borderId="38" xfId="0" applyNumberFormat="1" applyFont="1" applyBorder="1" applyAlignment="1">
      <alignment horizontal="center" vertical="center"/>
    </xf>
    <xf numFmtId="0" fontId="0" fillId="0" borderId="42" xfId="0" applyBorder="1"/>
    <xf numFmtId="1" fontId="35" fillId="0" borderId="0" xfId="0" applyNumberFormat="1" applyFont="1" applyAlignment="1">
      <alignment horizontal="center" vertical="center"/>
    </xf>
    <xf numFmtId="1" fontId="24" fillId="0" borderId="0" xfId="0" applyNumberFormat="1" applyFont="1" applyAlignment="1">
      <alignment horizontal="center" vertical="center"/>
    </xf>
    <xf numFmtId="0" fontId="39" fillId="0" borderId="0" xfId="0" applyFont="1" applyAlignment="1">
      <alignment horizontal="center" vertical="center" textRotation="90"/>
    </xf>
    <xf numFmtId="1" fontId="36" fillId="0" borderId="0" xfId="0" applyNumberFormat="1" applyFont="1" applyAlignment="1">
      <alignment horizontal="center" vertical="center"/>
    </xf>
    <xf numFmtId="0" fontId="16" fillId="2" borderId="11" xfId="0" applyFont="1" applyFill="1" applyBorder="1" applyAlignment="1">
      <alignment horizontal="center" vertical="center"/>
    </xf>
    <xf numFmtId="0" fontId="16" fillId="2" borderId="9" xfId="0" applyFont="1" applyFill="1" applyBorder="1" applyAlignment="1">
      <alignment horizontal="center" vertical="center"/>
    </xf>
    <xf numFmtId="0" fontId="16" fillId="2" borderId="12" xfId="0" applyFont="1" applyFill="1" applyBorder="1" applyAlignment="1">
      <alignment horizontal="center" vertical="center"/>
    </xf>
    <xf numFmtId="20" fontId="0" fillId="0" borderId="34" xfId="0" applyNumberFormat="1" applyBorder="1" applyAlignment="1">
      <alignment horizontal="center" vertical="center"/>
    </xf>
    <xf numFmtId="20" fontId="0" fillId="0" borderId="35" xfId="0" applyNumberFormat="1" applyBorder="1" applyAlignment="1">
      <alignment horizontal="center" vertical="center"/>
    </xf>
    <xf numFmtId="20" fontId="0" fillId="0" borderId="36" xfId="0" applyNumberFormat="1" applyBorder="1" applyAlignment="1">
      <alignment horizontal="center" vertical="center"/>
    </xf>
    <xf numFmtId="20" fontId="38" fillId="0" borderId="19" xfId="0" applyNumberFormat="1" applyFont="1" applyBorder="1" applyAlignment="1">
      <alignment vertical="center"/>
    </xf>
    <xf numFmtId="0" fontId="4" fillId="0" borderId="3" xfId="0" applyFont="1" applyBorder="1"/>
    <xf numFmtId="0" fontId="0" fillId="0" borderId="34" xfId="0" applyBorder="1"/>
    <xf numFmtId="0" fontId="0" fillId="0" borderId="35" xfId="0" applyBorder="1"/>
    <xf numFmtId="0" fontId="0" fillId="0" borderId="36" xfId="0" applyBorder="1"/>
    <xf numFmtId="0" fontId="42" fillId="0" borderId="0" xfId="0" applyFont="1"/>
    <xf numFmtId="0" fontId="43" fillId="0" borderId="0" xfId="0" applyFont="1"/>
    <xf numFmtId="0" fontId="43" fillId="0" borderId="0" xfId="0" applyFont="1" applyAlignment="1">
      <alignment horizontal="left"/>
    </xf>
    <xf numFmtId="0" fontId="42" fillId="0" borderId="0" xfId="0" applyFont="1" applyAlignment="1">
      <alignment horizontal="left"/>
    </xf>
    <xf numFmtId="0" fontId="26" fillId="0" borderId="19" xfId="0" applyFont="1" applyBorder="1"/>
    <xf numFmtId="0" fontId="34" fillId="0" borderId="0" xfId="0" applyFont="1" applyAlignment="1" applyProtection="1">
      <alignment horizontal="left" vertical="top" wrapText="1"/>
      <protection hidden="1"/>
    </xf>
    <xf numFmtId="0" fontId="7" fillId="0" borderId="0" xfId="0" applyFont="1" applyAlignment="1">
      <alignment horizontal="center" vertical="center"/>
    </xf>
    <xf numFmtId="0" fontId="41" fillId="0" borderId="0" xfId="0" applyFont="1" applyAlignment="1">
      <alignment horizontal="right"/>
    </xf>
    <xf numFmtId="0" fontId="10" fillId="0" borderId="43" xfId="0" applyFont="1" applyBorder="1" applyAlignment="1">
      <alignment vertical="center" wrapText="1"/>
    </xf>
    <xf numFmtId="0" fontId="10" fillId="0" borderId="45" xfId="0" applyFont="1" applyBorder="1" applyAlignment="1">
      <alignment vertical="center" wrapText="1"/>
    </xf>
    <xf numFmtId="0" fontId="10" fillId="0" borderId="45" xfId="0" applyFont="1" applyBorder="1" applyAlignment="1">
      <alignment horizontal="left" vertical="center" wrapText="1"/>
    </xf>
    <xf numFmtId="166" fontId="17" fillId="0" borderId="43" xfId="0" applyNumberFormat="1" applyFont="1" applyBorder="1" applyAlignment="1" applyProtection="1">
      <alignment vertical="center"/>
      <protection hidden="1"/>
    </xf>
    <xf numFmtId="0" fontId="0" fillId="0" borderId="43" xfId="0" applyBorder="1"/>
    <xf numFmtId="0" fontId="10" fillId="0" borderId="43" xfId="0" applyFont="1" applyBorder="1" applyAlignment="1" applyProtection="1">
      <alignment vertical="center"/>
      <protection hidden="1"/>
    </xf>
    <xf numFmtId="0" fontId="0" fillId="0" borderId="43" xfId="0" applyBorder="1" applyAlignment="1" applyProtection="1">
      <alignment vertical="center"/>
      <protection hidden="1"/>
    </xf>
    <xf numFmtId="166" fontId="17" fillId="0" borderId="43" xfId="0" applyNumberFormat="1" applyFont="1" applyBorder="1" applyAlignment="1" applyProtection="1">
      <alignment horizontal="right" vertical="center"/>
      <protection hidden="1"/>
    </xf>
    <xf numFmtId="0" fontId="0" fillId="0" borderId="45" xfId="0" applyBorder="1"/>
    <xf numFmtId="16" fontId="18" fillId="0" borderId="7" xfId="1" applyNumberFormat="1" applyFont="1" applyBorder="1" applyAlignment="1" applyProtection="1">
      <alignment horizontal="center" vertical="center" wrapText="1"/>
      <protection hidden="1"/>
    </xf>
    <xf numFmtId="0" fontId="18" fillId="0" borderId="7" xfId="1" applyFont="1" applyBorder="1" applyAlignment="1" applyProtection="1">
      <alignment horizontal="center" vertical="center" wrapText="1"/>
      <protection hidden="1"/>
    </xf>
    <xf numFmtId="0" fontId="11" fillId="0" borderId="1" xfId="0" applyFont="1" applyBorder="1" applyAlignment="1">
      <alignment horizontal="center" vertical="center" textRotation="45"/>
    </xf>
    <xf numFmtId="0" fontId="44" fillId="0" borderId="0" xfId="0" applyFont="1" applyAlignment="1">
      <alignment horizontal="center"/>
    </xf>
    <xf numFmtId="0" fontId="11" fillId="0" borderId="2" xfId="0" applyFont="1" applyBorder="1" applyAlignment="1">
      <alignment horizontal="center" vertical="center" textRotation="45"/>
    </xf>
    <xf numFmtId="0" fontId="11" fillId="0" borderId="21" xfId="0" applyFont="1" applyBorder="1" applyAlignment="1">
      <alignment horizontal="center" vertical="center" textRotation="45"/>
    </xf>
    <xf numFmtId="0" fontId="11" fillId="0" borderId="0" xfId="0" applyFont="1" applyAlignment="1">
      <alignment horizontal="center" vertical="center" textRotation="45" wrapText="1"/>
    </xf>
    <xf numFmtId="0" fontId="27" fillId="0" borderId="0" xfId="0" applyFont="1" applyAlignment="1">
      <alignment horizontal="center" vertical="center" textRotation="45"/>
    </xf>
    <xf numFmtId="0" fontId="11" fillId="0" borderId="0" xfId="0" applyFont="1" applyAlignment="1">
      <alignment horizontal="center" vertical="center" textRotation="45"/>
    </xf>
    <xf numFmtId="0" fontId="45" fillId="0" borderId="0" xfId="0" applyFont="1"/>
    <xf numFmtId="0" fontId="0" fillId="0" borderId="30" xfId="0" applyBorder="1" applyAlignment="1">
      <alignment horizontal="left"/>
    </xf>
    <xf numFmtId="20" fontId="0" fillId="0" borderId="27" xfId="0" applyNumberFormat="1" applyBorder="1"/>
    <xf numFmtId="20" fontId="0" fillId="0" borderId="29" xfId="0" applyNumberFormat="1" applyBorder="1"/>
    <xf numFmtId="0" fontId="0" fillId="0" borderId="11" xfId="0" applyBorder="1" applyAlignment="1">
      <alignment horizontal="center"/>
    </xf>
    <xf numFmtId="0" fontId="0" fillId="0" borderId="9" xfId="0" applyBorder="1" applyAlignment="1">
      <alignment horizontal="center"/>
    </xf>
    <xf numFmtId="0" fontId="0" fillId="0" borderId="12" xfId="0" applyBorder="1" applyAlignment="1">
      <alignment horizontal="center"/>
    </xf>
    <xf numFmtId="0" fontId="40" fillId="0" borderId="0" xfId="0" applyFont="1" applyAlignment="1">
      <alignment horizontal="left" vertical="center"/>
    </xf>
    <xf numFmtId="0" fontId="0" fillId="0" borderId="0" xfId="0" applyAlignment="1">
      <alignment vertical="center"/>
    </xf>
    <xf numFmtId="0" fontId="41" fillId="0" borderId="44" xfId="0" applyFont="1" applyBorder="1" applyAlignment="1">
      <alignment horizontal="right" vertical="center"/>
    </xf>
    <xf numFmtId="0" fontId="42" fillId="0" borderId="0" xfId="0" applyFont="1" applyAlignment="1">
      <alignment vertical="center"/>
    </xf>
    <xf numFmtId="0" fontId="43" fillId="0" borderId="0" xfId="0" applyFont="1" applyAlignment="1">
      <alignment vertical="center"/>
    </xf>
    <xf numFmtId="0" fontId="43" fillId="0" borderId="0" xfId="0" applyFont="1" applyAlignment="1">
      <alignment horizontal="left" vertical="center"/>
    </xf>
    <xf numFmtId="0" fontId="42" fillId="0" borderId="0" xfId="0" applyFont="1" applyAlignment="1">
      <alignment horizontal="left" vertical="center"/>
    </xf>
    <xf numFmtId="0" fontId="40" fillId="0" borderId="0" xfId="0" applyFont="1"/>
    <xf numFmtId="0" fontId="38" fillId="0" borderId="0" xfId="0" applyFont="1" applyAlignment="1">
      <alignment horizontal="left"/>
    </xf>
    <xf numFmtId="20" fontId="26" fillId="0" borderId="0" xfId="0" applyNumberFormat="1" applyFont="1" applyAlignment="1">
      <alignment horizontal="left"/>
    </xf>
    <xf numFmtId="0" fontId="39" fillId="0" borderId="0" xfId="0" applyFont="1" applyAlignment="1">
      <alignment vertical="center" textRotation="90"/>
    </xf>
    <xf numFmtId="0" fontId="26" fillId="0" borderId="0" xfId="0" applyFont="1"/>
    <xf numFmtId="0" fontId="38" fillId="0" borderId="0" xfId="0" applyFont="1"/>
    <xf numFmtId="0" fontId="17" fillId="0" borderId="42" xfId="0" applyFont="1" applyBorder="1" applyAlignment="1" applyProtection="1">
      <alignment horizontal="left" vertical="top"/>
      <protection hidden="1"/>
    </xf>
    <xf numFmtId="0" fontId="17" fillId="0" borderId="42" xfId="0" applyFont="1" applyBorder="1" applyAlignment="1" applyProtection="1">
      <alignment horizontal="left" vertical="center"/>
      <protection hidden="1"/>
    </xf>
    <xf numFmtId="1" fontId="0" fillId="0" borderId="24" xfId="0" applyNumberFormat="1" applyBorder="1" applyAlignment="1">
      <alignment horizontal="right"/>
    </xf>
    <xf numFmtId="0" fontId="0" fillId="0" borderId="26" xfId="0" applyBorder="1" applyAlignment="1">
      <alignment horizontal="right"/>
    </xf>
    <xf numFmtId="0" fontId="0" fillId="0" borderId="28" xfId="0" applyBorder="1" applyAlignment="1">
      <alignment horizontal="right"/>
    </xf>
    <xf numFmtId="0" fontId="0" fillId="0" borderId="31" xfId="0" applyBorder="1"/>
    <xf numFmtId="0" fontId="0" fillId="0" borderId="46" xfId="0" applyBorder="1"/>
    <xf numFmtId="16" fontId="18" fillId="0" borderId="8" xfId="1" applyNumberFormat="1" applyFont="1" applyBorder="1" applyAlignment="1" applyProtection="1">
      <alignment horizontal="center" vertical="center" wrapText="1"/>
      <protection hidden="1"/>
    </xf>
    <xf numFmtId="1" fontId="36" fillId="0" borderId="37" xfId="0" applyNumberFormat="1" applyFont="1" applyBorder="1" applyAlignment="1">
      <alignment horizontal="center" vertical="center"/>
    </xf>
    <xf numFmtId="1" fontId="51" fillId="0" borderId="38" xfId="0" applyNumberFormat="1" applyFont="1" applyBorder="1" applyAlignment="1">
      <alignment horizontal="center" vertical="center"/>
    </xf>
    <xf numFmtId="1" fontId="49" fillId="0" borderId="48" xfId="0" applyNumberFormat="1" applyFont="1" applyBorder="1" applyAlignment="1">
      <alignment horizontal="center" vertical="center"/>
    </xf>
    <xf numFmtId="1" fontId="49" fillId="0" borderId="49" xfId="0" applyNumberFormat="1" applyFont="1" applyBorder="1" applyAlignment="1">
      <alignment horizontal="center" vertical="center"/>
    </xf>
    <xf numFmtId="1" fontId="17" fillId="6" borderId="47" xfId="0" applyNumberFormat="1" applyFont="1" applyFill="1" applyBorder="1" applyAlignment="1">
      <alignment horizontal="center" vertical="center"/>
    </xf>
    <xf numFmtId="1" fontId="17" fillId="5" borderId="47" xfId="0" applyNumberFormat="1" applyFont="1" applyFill="1" applyBorder="1" applyAlignment="1">
      <alignment horizontal="center" vertical="center"/>
    </xf>
    <xf numFmtId="0" fontId="52" fillId="0" borderId="38" xfId="0" applyFont="1" applyBorder="1" applyAlignment="1" applyProtection="1">
      <alignment horizontal="center" vertical="center" wrapText="1"/>
      <protection hidden="1"/>
    </xf>
    <xf numFmtId="0" fontId="46" fillId="0" borderId="0" xfId="0" applyFont="1"/>
    <xf numFmtId="0" fontId="2" fillId="0" borderId="3" xfId="0" applyFont="1" applyBorder="1"/>
    <xf numFmtId="0" fontId="3" fillId="0" borderId="4" xfId="0" applyFont="1" applyBorder="1"/>
    <xf numFmtId="0" fontId="53" fillId="0" borderId="0" xfId="0" applyFont="1"/>
    <xf numFmtId="0" fontId="0" fillId="0" borderId="24" xfId="0" applyBorder="1" applyAlignment="1">
      <alignment horizontal="center"/>
    </xf>
    <xf numFmtId="0" fontId="0" fillId="0" borderId="30" xfId="0" applyBorder="1" applyAlignment="1">
      <alignment horizontal="center"/>
    </xf>
    <xf numFmtId="0" fontId="0" fillId="0" borderId="26" xfId="0" applyBorder="1" applyAlignment="1">
      <alignment horizontal="center"/>
    </xf>
    <xf numFmtId="0" fontId="0" fillId="0" borderId="28" xfId="0" applyBorder="1" applyAlignment="1">
      <alignment horizontal="center"/>
    </xf>
    <xf numFmtId="0" fontId="0" fillId="0" borderId="19" xfId="0" applyBorder="1" applyAlignment="1">
      <alignment horizontal="center"/>
    </xf>
    <xf numFmtId="0" fontId="0" fillId="0" borderId="0" xfId="0" applyAlignment="1">
      <alignment horizontal="right"/>
    </xf>
    <xf numFmtId="0" fontId="10" fillId="0" borderId="0" xfId="0" applyFont="1" applyAlignment="1">
      <alignment horizontal="right"/>
    </xf>
    <xf numFmtId="0" fontId="24" fillId="0" borderId="0" xfId="0" applyFont="1" applyAlignment="1">
      <alignment horizontal="right"/>
    </xf>
    <xf numFmtId="0" fontId="54" fillId="0" borderId="0" xfId="0" applyFont="1" applyAlignment="1">
      <alignment horizontal="center"/>
    </xf>
    <xf numFmtId="0" fontId="0" fillId="0" borderId="21" xfId="0" applyBorder="1" applyAlignment="1">
      <alignment horizontal="center" vertical="center"/>
    </xf>
    <xf numFmtId="0" fontId="10" fillId="0" borderId="21" xfId="0" applyFont="1" applyBorder="1" applyAlignment="1">
      <alignment horizontal="center" vertical="center"/>
    </xf>
    <xf numFmtId="0" fontId="10" fillId="0" borderId="50" xfId="0" applyFont="1" applyBorder="1" applyAlignment="1">
      <alignment horizontal="center" vertical="center"/>
    </xf>
    <xf numFmtId="0" fontId="10" fillId="0" borderId="51" xfId="0" applyFont="1" applyBorder="1" applyAlignment="1">
      <alignment horizontal="center" vertical="center"/>
    </xf>
    <xf numFmtId="0" fontId="10" fillId="0" borderId="52" xfId="0" applyFont="1" applyBorder="1" applyAlignment="1">
      <alignment horizontal="center" vertical="center"/>
    </xf>
    <xf numFmtId="0" fontId="10" fillId="0" borderId="53" xfId="0" applyFont="1" applyBorder="1" applyAlignment="1">
      <alignment horizontal="center" vertical="center"/>
    </xf>
    <xf numFmtId="0" fontId="10" fillId="0" borderId="37" xfId="0" applyFont="1" applyBorder="1" applyAlignment="1">
      <alignment horizontal="center" vertical="center"/>
    </xf>
    <xf numFmtId="167" fontId="31" fillId="0" borderId="0" xfId="1" applyNumberFormat="1" applyFont="1" applyAlignment="1" applyProtection="1">
      <alignment horizontal="right" vertical="top"/>
      <protection hidden="1"/>
    </xf>
    <xf numFmtId="0" fontId="0" fillId="0" borderId="25" xfId="0" applyBorder="1" applyAlignment="1">
      <alignment horizontal="center"/>
    </xf>
    <xf numFmtId="0" fontId="0" fillId="0" borderId="27" xfId="0" applyBorder="1" applyAlignment="1">
      <alignment horizontal="center"/>
    </xf>
    <xf numFmtId="0" fontId="0" fillId="0" borderId="29" xfId="0" applyBorder="1" applyAlignment="1">
      <alignment horizontal="center"/>
    </xf>
    <xf numFmtId="0" fontId="23" fillId="0" borderId="22" xfId="0" applyFont="1" applyBorder="1" applyAlignment="1">
      <alignment horizontal="center"/>
    </xf>
    <xf numFmtId="0" fontId="23" fillId="0" borderId="0" xfId="0" applyFont="1" applyAlignment="1">
      <alignment horizontal="center"/>
    </xf>
    <xf numFmtId="0" fontId="23" fillId="0" borderId="23" xfId="0" applyFont="1" applyBorder="1" applyAlignment="1">
      <alignment horizontal="center"/>
    </xf>
    <xf numFmtId="20" fontId="0" fillId="0" borderId="34" xfId="0" applyNumberFormat="1" applyBorder="1"/>
    <xf numFmtId="20" fontId="0" fillId="0" borderId="35" xfId="0" applyNumberFormat="1" applyBorder="1"/>
    <xf numFmtId="20" fontId="0" fillId="0" borderId="36" xfId="0" applyNumberFormat="1" applyBorder="1"/>
    <xf numFmtId="0" fontId="0" fillId="0" borderId="58" xfId="0" applyBorder="1"/>
    <xf numFmtId="168" fontId="0" fillId="0" borderId="0" xfId="6" applyNumberFormat="1" applyFont="1"/>
    <xf numFmtId="168" fontId="0" fillId="0" borderId="0" xfId="6" applyNumberFormat="1" applyFont="1" applyBorder="1"/>
    <xf numFmtId="168" fontId="0" fillId="0" borderId="27" xfId="6" applyNumberFormat="1" applyFont="1" applyBorder="1"/>
    <xf numFmtId="168" fontId="0" fillId="0" borderId="19" xfId="6" applyNumberFormat="1" applyFont="1" applyBorder="1"/>
    <xf numFmtId="168" fontId="0" fillId="0" borderId="29" xfId="6" applyNumberFormat="1" applyFont="1" applyBorder="1"/>
    <xf numFmtId="0" fontId="63" fillId="0" borderId="19" xfId="0" applyFont="1" applyBorder="1" applyAlignment="1" applyProtection="1">
      <alignment horizontal="left"/>
      <protection hidden="1"/>
    </xf>
    <xf numFmtId="0" fontId="64" fillId="0" borderId="19" xfId="0" applyFont="1" applyBorder="1" applyProtection="1">
      <protection hidden="1"/>
    </xf>
    <xf numFmtId="0" fontId="64" fillId="0" borderId="19" xfId="0" applyFont="1" applyBorder="1"/>
    <xf numFmtId="0" fontId="45" fillId="0" borderId="0" xfId="0" applyFont="1" applyAlignment="1">
      <alignment horizontal="left"/>
    </xf>
    <xf numFmtId="0" fontId="65" fillId="0" borderId="0" xfId="0" applyFont="1"/>
    <xf numFmtId="0" fontId="66" fillId="0" borderId="19" xfId="0" applyFont="1" applyBorder="1" applyAlignment="1" applyProtection="1">
      <alignment horizontal="left"/>
      <protection hidden="1"/>
    </xf>
    <xf numFmtId="0" fontId="67" fillId="0" borderId="19" xfId="0" applyFont="1" applyBorder="1" applyProtection="1">
      <protection hidden="1"/>
    </xf>
    <xf numFmtId="0" fontId="67" fillId="0" borderId="19" xfId="0" applyFont="1" applyBorder="1"/>
    <xf numFmtId="0" fontId="68" fillId="0" borderId="0" xfId="0" applyFont="1"/>
    <xf numFmtId="0" fontId="69" fillId="0" borderId="0" xfId="0" applyFont="1"/>
    <xf numFmtId="0" fontId="70" fillId="0" borderId="0" xfId="0" applyFont="1"/>
    <xf numFmtId="0" fontId="71" fillId="0" borderId="0" xfId="0" applyFont="1" applyAlignment="1">
      <alignment horizontal="left"/>
    </xf>
    <xf numFmtId="0" fontId="72" fillId="0" borderId="0" xfId="0" applyFont="1"/>
    <xf numFmtId="0" fontId="73" fillId="0" borderId="0" xfId="0" applyFont="1" applyAlignment="1">
      <alignment horizontal="left"/>
    </xf>
    <xf numFmtId="0" fontId="73" fillId="0" borderId="0" xfId="0" applyFont="1"/>
    <xf numFmtId="0" fontId="74" fillId="0" borderId="0" xfId="0" applyFont="1" applyAlignment="1">
      <alignment horizontal="center"/>
    </xf>
    <xf numFmtId="0" fontId="75" fillId="0" borderId="0" xfId="0" applyFont="1" applyAlignment="1">
      <alignment horizontal="center"/>
    </xf>
    <xf numFmtId="0" fontId="76" fillId="0" borderId="0" xfId="0" applyFont="1" applyAlignment="1">
      <alignment horizontal="center"/>
    </xf>
    <xf numFmtId="0" fontId="77" fillId="0" borderId="0" xfId="0" applyFont="1" applyAlignment="1">
      <alignment horizontal="center"/>
    </xf>
    <xf numFmtId="0" fontId="78" fillId="0" borderId="0" xfId="0" applyFont="1" applyAlignment="1">
      <alignment horizontal="center"/>
    </xf>
    <xf numFmtId="0" fontId="74" fillId="0" borderId="0" xfId="0" applyFont="1" applyAlignment="1">
      <alignment horizontal="center" vertical="center"/>
    </xf>
    <xf numFmtId="0" fontId="75" fillId="0" borderId="0" xfId="0" applyFont="1" applyAlignment="1">
      <alignment horizontal="center" vertical="center"/>
    </xf>
    <xf numFmtId="0" fontId="76" fillId="0" borderId="0" xfId="0" applyFont="1" applyAlignment="1">
      <alignment horizontal="center" vertical="center"/>
    </xf>
    <xf numFmtId="0" fontId="77" fillId="0" borderId="0" xfId="0" applyFont="1" applyAlignment="1">
      <alignment horizontal="center" vertical="center"/>
    </xf>
    <xf numFmtId="0" fontId="78" fillId="0" borderId="0" xfId="0" applyFont="1" applyAlignment="1">
      <alignment horizontal="center" vertical="center"/>
    </xf>
    <xf numFmtId="0" fontId="54" fillId="0" borderId="0" xfId="0" applyFont="1" applyAlignment="1">
      <alignment horizontal="center" vertical="center"/>
    </xf>
    <xf numFmtId="1" fontId="49" fillId="0" borderId="0" xfId="0" applyNumberFormat="1" applyFont="1" applyAlignment="1">
      <alignment horizontal="center" vertical="center"/>
    </xf>
    <xf numFmtId="1" fontId="51" fillId="0" borderId="0" xfId="0" applyNumberFormat="1" applyFont="1" applyAlignment="1">
      <alignment horizontal="center" vertical="center"/>
    </xf>
    <xf numFmtId="1" fontId="17" fillId="0" borderId="0" xfId="0" applyNumberFormat="1" applyFont="1" applyAlignment="1">
      <alignment horizontal="center" vertical="center"/>
    </xf>
    <xf numFmtId="0" fontId="28" fillId="0" borderId="38" xfId="0" applyFont="1" applyBorder="1" applyAlignment="1">
      <alignment horizontal="center"/>
    </xf>
    <xf numFmtId="0" fontId="0" fillId="0" borderId="0" xfId="0" applyAlignment="1">
      <alignment horizontal="left" vertical="top" wrapText="1"/>
    </xf>
    <xf numFmtId="0" fontId="0" fillId="0" borderId="0" xfId="0" applyAlignment="1" applyProtection="1">
      <alignment horizontal="left" vertical="top" wrapText="1"/>
      <protection hidden="1"/>
    </xf>
    <xf numFmtId="0" fontId="36" fillId="0" borderId="0" xfId="0" applyFont="1" applyAlignment="1" applyProtection="1">
      <alignment horizontal="left" vertical="top" wrapText="1"/>
      <protection hidden="1"/>
    </xf>
    <xf numFmtId="0" fontId="0" fillId="0" borderId="0" xfId="0" applyAlignment="1">
      <alignment horizontal="center" vertical="center"/>
    </xf>
    <xf numFmtId="0" fontId="11" fillId="0" borderId="0" xfId="0" applyFont="1" applyAlignment="1">
      <alignment vertical="center"/>
    </xf>
    <xf numFmtId="0" fontId="0" fillId="0" borderId="35" xfId="0" applyBorder="1" applyAlignment="1">
      <alignment horizontal="center"/>
    </xf>
    <xf numFmtId="0" fontId="34" fillId="0" borderId="34" xfId="1" applyFont="1" applyBorder="1" applyProtection="1">
      <protection hidden="1"/>
    </xf>
    <xf numFmtId="0" fontId="34" fillId="0" borderId="35" xfId="1" applyFont="1" applyBorder="1" applyProtection="1">
      <protection hidden="1"/>
    </xf>
    <xf numFmtId="0" fontId="34" fillId="0" borderId="36" xfId="1" applyFont="1" applyBorder="1" applyProtection="1">
      <protection hidden="1"/>
    </xf>
    <xf numFmtId="0" fontId="87" fillId="0" borderId="0" xfId="0" applyFont="1" applyAlignment="1">
      <alignment horizontal="right"/>
    </xf>
    <xf numFmtId="0" fontId="87" fillId="0" borderId="0" xfId="0" applyFont="1" applyAlignment="1">
      <alignment horizontal="left"/>
    </xf>
    <xf numFmtId="0" fontId="88" fillId="0" borderId="0" xfId="0" applyFont="1" applyAlignment="1">
      <alignment horizontal="left"/>
    </xf>
    <xf numFmtId="0" fontId="88" fillId="0" borderId="0" xfId="0" applyFont="1" applyAlignment="1">
      <alignment horizontal="right"/>
    </xf>
    <xf numFmtId="0" fontId="89" fillId="0" borderId="0" xfId="0" applyFont="1" applyAlignment="1">
      <alignment horizontal="right"/>
    </xf>
    <xf numFmtId="0" fontId="89" fillId="0" borderId="0" xfId="0" applyFont="1" applyAlignment="1">
      <alignment horizontal="left"/>
    </xf>
    <xf numFmtId="0" fontId="90" fillId="0" borderId="0" xfId="0" applyFont="1" applyAlignment="1">
      <alignment horizontal="right"/>
    </xf>
    <xf numFmtId="0" fontId="91" fillId="0" borderId="0" xfId="0" applyFont="1" applyAlignment="1">
      <alignment horizontal="right"/>
    </xf>
    <xf numFmtId="0" fontId="92" fillId="0" borderId="0" xfId="0" applyFont="1" applyAlignment="1">
      <alignment horizontal="right"/>
    </xf>
    <xf numFmtId="0" fontId="90" fillId="0" borderId="0" xfId="0" applyFont="1" applyAlignment="1">
      <alignment horizontal="left"/>
    </xf>
    <xf numFmtId="0" fontId="90" fillId="0" borderId="0" xfId="0" applyFont="1"/>
    <xf numFmtId="0" fontId="91" fillId="0" borderId="0" xfId="0" applyFont="1" applyAlignment="1">
      <alignment horizontal="left"/>
    </xf>
    <xf numFmtId="0" fontId="91" fillId="0" borderId="0" xfId="0" applyFont="1"/>
    <xf numFmtId="0" fontId="92" fillId="0" borderId="0" xfId="0" applyFont="1"/>
    <xf numFmtId="0" fontId="92" fillId="0" borderId="0" xfId="0" applyFont="1" applyAlignment="1">
      <alignment horizontal="left"/>
    </xf>
    <xf numFmtId="0" fontId="87" fillId="0" borderId="0" xfId="0" applyFont="1"/>
    <xf numFmtId="0" fontId="88" fillId="0" borderId="0" xfId="0" applyFont="1"/>
    <xf numFmtId="0" fontId="89" fillId="0" borderId="0" xfId="0" applyFont="1"/>
    <xf numFmtId="0" fontId="93" fillId="0" borderId="0" xfId="0" applyFont="1" applyAlignment="1">
      <alignment horizontal="center"/>
    </xf>
    <xf numFmtId="0" fontId="0" fillId="0" borderId="61" xfId="0" applyBorder="1" applyAlignment="1">
      <alignment horizontal="center"/>
    </xf>
    <xf numFmtId="0" fontId="11" fillId="0" borderId="61" xfId="0" applyFont="1" applyBorder="1" applyAlignment="1">
      <alignment horizontal="center" vertical="center" textRotation="45" wrapText="1"/>
    </xf>
    <xf numFmtId="0" fontId="0" fillId="0" borderId="62" xfId="0" applyBorder="1" applyAlignment="1">
      <alignment horizontal="center"/>
    </xf>
    <xf numFmtId="0" fontId="1" fillId="0" borderId="38" xfId="0" applyFont="1" applyBorder="1" applyAlignment="1">
      <alignment horizontal="center"/>
    </xf>
    <xf numFmtId="0" fontId="12" fillId="0" borderId="38" xfId="0" applyFont="1" applyBorder="1" applyAlignment="1">
      <alignment horizontal="center"/>
    </xf>
    <xf numFmtId="0" fontId="0" fillId="0" borderId="63" xfId="0" applyBorder="1" applyAlignment="1">
      <alignment horizontal="center"/>
    </xf>
    <xf numFmtId="0" fontId="0" fillId="0" borderId="64" xfId="0" applyBorder="1" applyAlignment="1">
      <alignment horizontal="center"/>
    </xf>
    <xf numFmtId="0" fontId="9" fillId="0" borderId="0" xfId="0" applyFont="1"/>
    <xf numFmtId="0" fontId="9" fillId="0" borderId="0" xfId="0" applyFont="1" applyAlignment="1">
      <alignment vertical="top"/>
    </xf>
    <xf numFmtId="0" fontId="9" fillId="0" borderId="0" xfId="0" applyFont="1" applyAlignment="1">
      <alignment vertical="center"/>
    </xf>
    <xf numFmtId="0" fontId="27" fillId="0" borderId="0" xfId="0" applyFont="1"/>
    <xf numFmtId="0" fontId="27" fillId="0" borderId="0" xfId="0" applyFont="1" applyAlignment="1">
      <alignment vertical="center"/>
    </xf>
    <xf numFmtId="1" fontId="80" fillId="0" borderId="0" xfId="0" applyNumberFormat="1" applyFont="1" applyAlignment="1">
      <alignment horizontal="center" vertical="center"/>
    </xf>
    <xf numFmtId="0" fontId="62" fillId="0" borderId="0" xfId="0" applyFont="1" applyAlignment="1">
      <alignment horizontal="right"/>
    </xf>
    <xf numFmtId="0" fontId="55" fillId="0" borderId="0" xfId="0" applyFont="1"/>
    <xf numFmtId="0" fontId="0" fillId="0" borderId="0" xfId="0" applyAlignment="1">
      <alignment vertical="center" textRotation="90"/>
    </xf>
    <xf numFmtId="0" fontId="0" fillId="0" borderId="0" xfId="0" applyAlignment="1">
      <alignment wrapText="1"/>
    </xf>
    <xf numFmtId="0" fontId="94" fillId="0" borderId="65" xfId="0" applyFont="1" applyBorder="1"/>
    <xf numFmtId="0" fontId="95" fillId="0" borderId="65" xfId="0" applyFont="1" applyBorder="1"/>
    <xf numFmtId="0" fontId="96" fillId="0" borderId="65" xfId="0" applyFont="1" applyBorder="1"/>
    <xf numFmtId="0" fontId="97" fillId="0" borderId="65" xfId="0" applyFont="1" applyBorder="1"/>
    <xf numFmtId="0" fontId="98" fillId="0" borderId="65" xfId="0" applyFont="1" applyBorder="1"/>
    <xf numFmtId="0" fontId="99" fillId="0" borderId="66" xfId="0" applyFont="1" applyBorder="1"/>
    <xf numFmtId="0" fontId="100" fillId="0" borderId="69" xfId="0" applyFont="1" applyBorder="1" applyAlignment="1">
      <alignment horizontal="right"/>
    </xf>
    <xf numFmtId="0" fontId="102" fillId="0" borderId="0" xfId="0" applyFont="1"/>
    <xf numFmtId="0" fontId="101" fillId="0" borderId="70" xfId="0" applyFont="1" applyBorder="1" applyAlignment="1">
      <alignment horizontal="right"/>
    </xf>
    <xf numFmtId="0" fontId="102" fillId="0" borderId="65" xfId="0" applyFont="1" applyBorder="1" applyAlignment="1">
      <alignment horizontal="right"/>
    </xf>
    <xf numFmtId="0" fontId="102" fillId="0" borderId="65" xfId="0" applyFont="1" applyBorder="1" applyAlignment="1">
      <alignment horizontal="left"/>
    </xf>
    <xf numFmtId="0" fontId="53" fillId="0" borderId="65" xfId="0" applyFont="1" applyBorder="1" applyAlignment="1">
      <alignment horizontal="right"/>
    </xf>
    <xf numFmtId="0" fontId="53" fillId="0" borderId="65" xfId="0" applyFont="1" applyBorder="1" applyAlignment="1">
      <alignment horizontal="left" indent="1"/>
    </xf>
    <xf numFmtId="0" fontId="102" fillId="0" borderId="71" xfId="0" applyFont="1" applyBorder="1" applyAlignment="1">
      <alignment horizontal="right"/>
    </xf>
    <xf numFmtId="0" fontId="102" fillId="0" borderId="0" xfId="0" applyFont="1" applyAlignment="1">
      <alignment horizontal="left"/>
    </xf>
    <xf numFmtId="0" fontId="53" fillId="0" borderId="72" xfId="0" applyFont="1" applyBorder="1" applyAlignment="1">
      <alignment horizontal="right"/>
    </xf>
    <xf numFmtId="0" fontId="53" fillId="0" borderId="0" xfId="0" applyFont="1" applyAlignment="1">
      <alignment horizontal="left" indent="1"/>
    </xf>
    <xf numFmtId="1" fontId="79" fillId="0" borderId="0" xfId="0" applyNumberFormat="1" applyFont="1" applyAlignment="1">
      <alignment horizontal="left"/>
    </xf>
    <xf numFmtId="0" fontId="94" fillId="0" borderId="0" xfId="0" applyFont="1"/>
    <xf numFmtId="0" fontId="95" fillId="0" borderId="0" xfId="0" applyFont="1"/>
    <xf numFmtId="0" fontId="100" fillId="0" borderId="67" xfId="0" applyFont="1" applyBorder="1" applyAlignment="1">
      <alignment horizontal="left"/>
    </xf>
    <xf numFmtId="0" fontId="100" fillId="0" borderId="0" xfId="0" applyFont="1" applyAlignment="1">
      <alignment horizontal="left"/>
    </xf>
    <xf numFmtId="0" fontId="101" fillId="0" borderId="68" xfId="0" applyFont="1" applyBorder="1" applyAlignment="1">
      <alignment horizontal="left"/>
    </xf>
    <xf numFmtId="0" fontId="55" fillId="0" borderId="65" xfId="0" applyFont="1" applyBorder="1" applyAlignment="1">
      <alignment horizontal="left" vertical="center"/>
    </xf>
    <xf numFmtId="0" fontId="0" fillId="0" borderId="0" xfId="0" applyAlignment="1">
      <alignment horizontal="left" vertical="top" wrapText="1"/>
    </xf>
    <xf numFmtId="0" fontId="81" fillId="0" borderId="54" xfId="0" applyFont="1" applyBorder="1" applyAlignment="1">
      <alignment horizontal="center" vertical="center"/>
    </xf>
    <xf numFmtId="0" fontId="81" fillId="0" borderId="55" xfId="0" applyFont="1" applyBorder="1" applyAlignment="1">
      <alignment horizontal="center" vertical="center"/>
    </xf>
    <xf numFmtId="0" fontId="81" fillId="0" borderId="56" xfId="0" applyFont="1" applyBorder="1" applyAlignment="1">
      <alignment horizontal="center" vertical="center"/>
    </xf>
    <xf numFmtId="0" fontId="81" fillId="0" borderId="57" xfId="0" applyFont="1" applyBorder="1" applyAlignment="1">
      <alignment horizontal="center" vertical="center"/>
    </xf>
    <xf numFmtId="0" fontId="60" fillId="0" borderId="54" xfId="0" applyFont="1" applyBorder="1" applyAlignment="1">
      <alignment horizontal="center" vertical="center"/>
    </xf>
    <xf numFmtId="0" fontId="60" fillId="0" borderId="55" xfId="0" applyFont="1" applyBorder="1" applyAlignment="1">
      <alignment horizontal="center" vertical="center"/>
    </xf>
    <xf numFmtId="0" fontId="60" fillId="0" borderId="56" xfId="0" applyFont="1" applyBorder="1" applyAlignment="1">
      <alignment horizontal="center" vertical="center"/>
    </xf>
    <xf numFmtId="0" fontId="60" fillId="0" borderId="57" xfId="0" applyFont="1" applyBorder="1" applyAlignment="1">
      <alignment horizontal="center" vertical="center"/>
    </xf>
    <xf numFmtId="0" fontId="60" fillId="0" borderId="59" xfId="0" applyFont="1" applyBorder="1" applyAlignment="1">
      <alignment horizontal="center" vertical="center"/>
    </xf>
    <xf numFmtId="0" fontId="60" fillId="0" borderId="60" xfId="0" applyFont="1" applyBorder="1" applyAlignment="1">
      <alignment horizontal="center" vertical="center"/>
    </xf>
    <xf numFmtId="0" fontId="83" fillId="0" borderId="54" xfId="0" applyFont="1" applyBorder="1" applyAlignment="1">
      <alignment horizontal="center" vertical="center"/>
    </xf>
    <xf numFmtId="0" fontId="83" fillId="0" borderId="55" xfId="0" applyFont="1" applyBorder="1" applyAlignment="1">
      <alignment horizontal="center" vertical="center"/>
    </xf>
    <xf numFmtId="0" fontId="83" fillId="0" borderId="56" xfId="0" applyFont="1" applyBorder="1" applyAlignment="1">
      <alignment horizontal="center" vertical="center"/>
    </xf>
    <xf numFmtId="0" fontId="83" fillId="0" borderId="57" xfId="0" applyFont="1" applyBorder="1" applyAlignment="1">
      <alignment horizontal="center" vertical="center"/>
    </xf>
    <xf numFmtId="0" fontId="58" fillId="0" borderId="54" xfId="0" applyFont="1" applyBorder="1" applyAlignment="1">
      <alignment horizontal="center" vertical="center"/>
    </xf>
    <xf numFmtId="0" fontId="58" fillId="0" borderId="55" xfId="0" applyFont="1" applyBorder="1" applyAlignment="1">
      <alignment horizontal="center" vertical="center"/>
    </xf>
    <xf numFmtId="0" fontId="58" fillId="0" borderId="56" xfId="0" applyFont="1" applyBorder="1" applyAlignment="1">
      <alignment horizontal="center" vertical="center"/>
    </xf>
    <xf numFmtId="0" fontId="58" fillId="0" borderId="57" xfId="0" applyFont="1" applyBorder="1" applyAlignment="1">
      <alignment horizontal="center" vertical="center"/>
    </xf>
    <xf numFmtId="0" fontId="58" fillId="0" borderId="59" xfId="0" applyFont="1" applyBorder="1" applyAlignment="1">
      <alignment horizontal="center" vertical="center"/>
    </xf>
    <xf numFmtId="0" fontId="58" fillId="0" borderId="60" xfId="0" applyFont="1" applyBorder="1" applyAlignment="1">
      <alignment horizontal="center" vertical="center"/>
    </xf>
    <xf numFmtId="0" fontId="84" fillId="0" borderId="54" xfId="0" applyFont="1" applyBorder="1" applyAlignment="1">
      <alignment horizontal="center" vertical="center"/>
    </xf>
    <xf numFmtId="0" fontId="84" fillId="0" borderId="55" xfId="0" applyFont="1" applyBorder="1" applyAlignment="1">
      <alignment horizontal="center" vertical="center"/>
    </xf>
    <xf numFmtId="0" fontId="84" fillId="0" borderId="56" xfId="0" applyFont="1" applyBorder="1" applyAlignment="1">
      <alignment horizontal="center" vertical="center"/>
    </xf>
    <xf numFmtId="0" fontId="84" fillId="0" borderId="57" xfId="0" applyFont="1" applyBorder="1" applyAlignment="1">
      <alignment horizontal="center" vertical="center"/>
    </xf>
    <xf numFmtId="0" fontId="57" fillId="0" borderId="54" xfId="0" applyFont="1" applyBorder="1" applyAlignment="1">
      <alignment horizontal="center" vertical="center"/>
    </xf>
    <xf numFmtId="0" fontId="57" fillId="0" borderId="55" xfId="0" applyFont="1" applyBorder="1" applyAlignment="1">
      <alignment horizontal="center" vertical="center"/>
    </xf>
    <xf numFmtId="0" fontId="57" fillId="0" borderId="56" xfId="0" applyFont="1" applyBorder="1" applyAlignment="1">
      <alignment horizontal="center" vertical="center"/>
    </xf>
    <xf numFmtId="0" fontId="57" fillId="0" borderId="57" xfId="0" applyFont="1" applyBorder="1" applyAlignment="1">
      <alignment horizontal="center" vertical="center"/>
    </xf>
    <xf numFmtId="0" fontId="57" fillId="0" borderId="59" xfId="0" applyFont="1" applyBorder="1" applyAlignment="1">
      <alignment horizontal="center" vertical="center"/>
    </xf>
    <xf numFmtId="0" fontId="57" fillId="0" borderId="60" xfId="0" applyFont="1" applyBorder="1" applyAlignment="1">
      <alignment horizontal="center" vertical="center"/>
    </xf>
    <xf numFmtId="0" fontId="11" fillId="0" borderId="0" xfId="0" applyFont="1" applyAlignment="1">
      <alignment horizontal="left" vertical="center"/>
    </xf>
    <xf numFmtId="0" fontId="0" fillId="0" borderId="45" xfId="0" applyBorder="1" applyAlignment="1">
      <alignment horizontal="right" vertical="center" wrapText="1"/>
    </xf>
    <xf numFmtId="0" fontId="0" fillId="0" borderId="43" xfId="0" applyBorder="1" applyAlignment="1">
      <alignment horizontal="right" vertical="center" wrapText="1"/>
    </xf>
    <xf numFmtId="0" fontId="0" fillId="0" borderId="43" xfId="0" applyBorder="1" applyAlignment="1">
      <alignment horizontal="left" vertical="top" wrapText="1"/>
    </xf>
    <xf numFmtId="0" fontId="11" fillId="0" borderId="0" xfId="0" applyFont="1" applyAlignment="1">
      <alignment horizontal="left" vertical="top" wrapText="1"/>
    </xf>
    <xf numFmtId="164" fontId="11" fillId="0" borderId="0" xfId="0" applyNumberFormat="1" applyFont="1" applyAlignment="1">
      <alignment horizontal="left" vertical="center"/>
    </xf>
    <xf numFmtId="0" fontId="16" fillId="0" borderId="13" xfId="0" applyFont="1" applyBorder="1" applyAlignment="1">
      <alignment horizontal="left" vertical="top"/>
    </xf>
    <xf numFmtId="0" fontId="16" fillId="0" borderId="22" xfId="0" applyFont="1" applyBorder="1" applyAlignment="1">
      <alignment horizontal="left" vertical="top"/>
    </xf>
    <xf numFmtId="0" fontId="16" fillId="0" borderId="14" xfId="0" applyFont="1" applyBorder="1" applyAlignment="1">
      <alignment horizontal="left" vertical="top"/>
    </xf>
    <xf numFmtId="0" fontId="16" fillId="0" borderId="15" xfId="0" applyFont="1" applyBorder="1" applyAlignment="1">
      <alignment horizontal="left" vertical="top"/>
    </xf>
    <xf numFmtId="0" fontId="16" fillId="0" borderId="0" xfId="0" applyFont="1" applyAlignment="1">
      <alignment horizontal="left" vertical="top"/>
    </xf>
    <xf numFmtId="0" fontId="16" fillId="0" borderId="16" xfId="0" applyFont="1" applyBorder="1" applyAlignment="1">
      <alignment horizontal="left" vertical="top"/>
    </xf>
    <xf numFmtId="0" fontId="16" fillId="0" borderId="17" xfId="0" applyFont="1" applyBorder="1" applyAlignment="1">
      <alignment horizontal="left" vertical="top"/>
    </xf>
    <xf numFmtId="0" fontId="16" fillId="0" borderId="23" xfId="0" applyFont="1" applyBorder="1" applyAlignment="1">
      <alignment horizontal="left" vertical="top"/>
    </xf>
    <xf numFmtId="0" fontId="16" fillId="0" borderId="18" xfId="0" applyFont="1" applyBorder="1" applyAlignment="1">
      <alignment horizontal="left" vertical="top"/>
    </xf>
    <xf numFmtId="0" fontId="85" fillId="0" borderId="54" xfId="0" applyFont="1" applyBorder="1" applyAlignment="1">
      <alignment horizontal="center" vertical="center"/>
    </xf>
    <xf numFmtId="0" fontId="85" fillId="0" borderId="55" xfId="0" applyFont="1" applyBorder="1" applyAlignment="1">
      <alignment horizontal="center" vertical="center"/>
    </xf>
    <xf numFmtId="0" fontId="85" fillId="0" borderId="56" xfId="0" applyFont="1" applyBorder="1" applyAlignment="1">
      <alignment horizontal="center" vertical="center"/>
    </xf>
    <xf numFmtId="0" fontId="85" fillId="0" borderId="57" xfId="0" applyFont="1" applyBorder="1" applyAlignment="1">
      <alignment horizontal="center" vertical="center"/>
    </xf>
    <xf numFmtId="0" fontId="86" fillId="0" borderId="54" xfId="0" applyFont="1" applyBorder="1" applyAlignment="1">
      <alignment horizontal="center" vertical="center"/>
    </xf>
    <xf numFmtId="0" fontId="86" fillId="0" borderId="55" xfId="0" applyFont="1" applyBorder="1" applyAlignment="1">
      <alignment horizontal="center" vertical="center"/>
    </xf>
    <xf numFmtId="0" fontId="86" fillId="0" borderId="56" xfId="0" applyFont="1" applyBorder="1" applyAlignment="1">
      <alignment horizontal="center" vertical="center"/>
    </xf>
    <xf numFmtId="0" fontId="86" fillId="0" borderId="57" xfId="0" applyFont="1" applyBorder="1" applyAlignment="1">
      <alignment horizontal="center" vertical="center"/>
    </xf>
    <xf numFmtId="0" fontId="56" fillId="0" borderId="59" xfId="0" applyFont="1" applyBorder="1" applyAlignment="1">
      <alignment horizontal="center" vertical="center"/>
    </xf>
    <xf numFmtId="0" fontId="56" fillId="0" borderId="60" xfId="0" applyFont="1" applyBorder="1" applyAlignment="1">
      <alignment horizontal="center" vertical="center"/>
    </xf>
    <xf numFmtId="0" fontId="56" fillId="0" borderId="54" xfId="0" applyFont="1" applyBorder="1" applyAlignment="1">
      <alignment horizontal="center" vertical="center"/>
    </xf>
    <xf numFmtId="0" fontId="56" fillId="0" borderId="55" xfId="0" applyFont="1" applyBorder="1" applyAlignment="1">
      <alignment horizontal="center" vertical="center"/>
    </xf>
    <xf numFmtId="0" fontId="56" fillId="0" borderId="56" xfId="0" applyFont="1" applyBorder="1" applyAlignment="1">
      <alignment horizontal="center" vertical="center"/>
    </xf>
    <xf numFmtId="0" fontId="56" fillId="0" borderId="57" xfId="0" applyFont="1" applyBorder="1" applyAlignment="1">
      <alignment horizontal="center" vertical="center"/>
    </xf>
    <xf numFmtId="0" fontId="59" fillId="0" borderId="59" xfId="0" applyFont="1" applyBorder="1" applyAlignment="1">
      <alignment horizontal="center" vertical="center"/>
    </xf>
    <xf numFmtId="0" fontId="59" fillId="0" borderId="60" xfId="0" applyFont="1" applyBorder="1" applyAlignment="1">
      <alignment horizontal="center" vertical="center"/>
    </xf>
    <xf numFmtId="0" fontId="7" fillId="0" borderId="38" xfId="0" applyFont="1" applyBorder="1" applyAlignment="1" applyProtection="1">
      <alignment horizontal="left" vertical="center" wrapText="1"/>
      <protection hidden="1"/>
    </xf>
    <xf numFmtId="0" fontId="61" fillId="0" borderId="54" xfId="0" applyFont="1" applyBorder="1" applyAlignment="1">
      <alignment horizontal="center" vertical="center"/>
    </xf>
    <xf numFmtId="0" fontId="61" fillId="0" borderId="55" xfId="0" applyFont="1" applyBorder="1" applyAlignment="1">
      <alignment horizontal="center" vertical="center"/>
    </xf>
    <xf numFmtId="0" fontId="61" fillId="0" borderId="56" xfId="0" applyFont="1" applyBorder="1" applyAlignment="1">
      <alignment horizontal="center" vertical="center"/>
    </xf>
    <xf numFmtId="0" fontId="61" fillId="0" borderId="57" xfId="0" applyFont="1" applyBorder="1" applyAlignment="1">
      <alignment horizontal="center" vertical="center"/>
    </xf>
    <xf numFmtId="0" fontId="61" fillId="0" borderId="59" xfId="0" applyFont="1" applyBorder="1" applyAlignment="1">
      <alignment horizontal="center" vertical="center"/>
    </xf>
    <xf numFmtId="0" fontId="61" fillId="0" borderId="60" xfId="0" applyFont="1" applyBorder="1" applyAlignment="1">
      <alignment horizontal="center" vertical="center"/>
    </xf>
    <xf numFmtId="0" fontId="36" fillId="0" borderId="0" xfId="0" applyFont="1" applyAlignment="1" applyProtection="1">
      <alignment horizontal="left" vertical="top" wrapText="1"/>
      <protection hidden="1"/>
    </xf>
    <xf numFmtId="0" fontId="28" fillId="0" borderId="38" xfId="0" applyFont="1" applyBorder="1" applyAlignment="1">
      <alignment horizontal="center"/>
    </xf>
    <xf numFmtId="166" fontId="0" fillId="0" borderId="43" xfId="0" applyNumberFormat="1" applyBorder="1" applyAlignment="1" applyProtection="1">
      <alignment horizontal="right" vertical="center"/>
      <protection hidden="1"/>
    </xf>
    <xf numFmtId="0" fontId="17" fillId="0" borderId="45" xfId="0" applyFont="1" applyBorder="1" applyAlignment="1" applyProtection="1">
      <alignment horizontal="left" vertical="center"/>
      <protection hidden="1"/>
    </xf>
    <xf numFmtId="0" fontId="7" fillId="0" borderId="38" xfId="0" applyFont="1" applyBorder="1" applyAlignment="1">
      <alignment horizontal="left" vertical="center" wrapText="1"/>
    </xf>
    <xf numFmtId="0" fontId="7" fillId="0" borderId="38" xfId="0" applyFont="1" applyBorder="1" applyAlignment="1">
      <alignment horizontal="left" vertical="center"/>
    </xf>
    <xf numFmtId="0" fontId="7" fillId="0" borderId="38" xfId="0" applyFont="1" applyBorder="1" applyAlignment="1">
      <alignment horizontal="center" vertical="center"/>
    </xf>
    <xf numFmtId="0" fontId="11" fillId="0" borderId="0" xfId="0" applyFont="1" applyAlignment="1">
      <alignment horizontal="left"/>
    </xf>
    <xf numFmtId="0" fontId="0" fillId="0" borderId="0" xfId="0" applyAlignment="1" applyProtection="1">
      <alignment horizontal="left" vertical="top" wrapText="1"/>
      <protection hidden="1"/>
    </xf>
    <xf numFmtId="0" fontId="25" fillId="0" borderId="0" xfId="0" applyFont="1" applyAlignment="1">
      <alignment horizontal="right" vertical="top"/>
    </xf>
    <xf numFmtId="0" fontId="82" fillId="0" borderId="54" xfId="0" applyFont="1" applyBorder="1" applyAlignment="1">
      <alignment horizontal="center" vertical="center"/>
    </xf>
    <xf numFmtId="0" fontId="82" fillId="0" borderId="55" xfId="0" applyFont="1" applyBorder="1" applyAlignment="1">
      <alignment horizontal="center" vertical="center"/>
    </xf>
    <xf numFmtId="0" fontId="82" fillId="0" borderId="56" xfId="0" applyFont="1" applyBorder="1" applyAlignment="1">
      <alignment horizontal="center" vertical="center"/>
    </xf>
    <xf numFmtId="0" fontId="82" fillId="0" borderId="57" xfId="0" applyFont="1" applyBorder="1" applyAlignment="1">
      <alignment horizontal="center" vertical="center"/>
    </xf>
    <xf numFmtId="0" fontId="59" fillId="0" borderId="54" xfId="0" applyFont="1" applyBorder="1" applyAlignment="1">
      <alignment horizontal="center" vertical="center"/>
    </xf>
    <xf numFmtId="0" fontId="59" fillId="0" borderId="55" xfId="0" applyFont="1" applyBorder="1" applyAlignment="1">
      <alignment horizontal="center" vertical="center"/>
    </xf>
    <xf numFmtId="0" fontId="59" fillId="0" borderId="56" xfId="0" applyFont="1" applyBorder="1" applyAlignment="1">
      <alignment horizontal="center" vertical="center"/>
    </xf>
    <xf numFmtId="0" fontId="59" fillId="0" borderId="57" xfId="0" applyFont="1" applyBorder="1" applyAlignment="1">
      <alignment horizontal="center" vertical="center"/>
    </xf>
    <xf numFmtId="0" fontId="42" fillId="0" borderId="0" xfId="0" applyFont="1" applyAlignment="1">
      <alignment horizontal="left" vertical="center"/>
    </xf>
    <xf numFmtId="0" fontId="43" fillId="0" borderId="0" xfId="0" applyFont="1" applyAlignment="1">
      <alignment horizontal="left" vertical="center"/>
    </xf>
    <xf numFmtId="164" fontId="42" fillId="0" borderId="0" xfId="0" applyNumberFormat="1" applyFont="1" applyAlignment="1">
      <alignment horizontal="left" vertical="center"/>
    </xf>
    <xf numFmtId="20" fontId="38" fillId="0" borderId="19" xfId="0" applyNumberFormat="1" applyFont="1" applyBorder="1" applyAlignment="1">
      <alignment horizontal="left" vertical="center"/>
    </xf>
    <xf numFmtId="0" fontId="47" fillId="0" borderId="30" xfId="0" applyFont="1" applyBorder="1" applyAlignment="1">
      <alignment horizontal="left" vertical="top" wrapText="1"/>
    </xf>
    <xf numFmtId="0" fontId="48" fillId="0" borderId="30" xfId="0" applyFont="1" applyBorder="1" applyAlignment="1">
      <alignment horizontal="left" vertical="top" wrapText="1"/>
    </xf>
    <xf numFmtId="0" fontId="42" fillId="0" borderId="0" xfId="0" applyFont="1" applyAlignment="1">
      <alignment horizontal="left"/>
    </xf>
    <xf numFmtId="164" fontId="42" fillId="0" borderId="0" xfId="0" applyNumberFormat="1" applyFont="1" applyAlignment="1">
      <alignment horizontal="left"/>
    </xf>
    <xf numFmtId="0" fontId="43" fillId="0" borderId="0" xfId="0" applyFont="1" applyAlignment="1">
      <alignment horizontal="left"/>
    </xf>
    <xf numFmtId="0" fontId="43" fillId="0" borderId="0" xfId="0" applyFont="1" applyAlignment="1">
      <alignment horizontal="left" vertical="top"/>
    </xf>
    <xf numFmtId="0" fontId="39" fillId="0" borderId="0" xfId="0" applyFont="1" applyAlignment="1">
      <alignment horizontal="center" vertical="center" textRotation="90"/>
    </xf>
    <xf numFmtId="20" fontId="38" fillId="0" borderId="0" xfId="0" applyNumberFormat="1" applyFont="1" applyAlignment="1">
      <alignment horizontal="left" vertical="center"/>
    </xf>
    <xf numFmtId="20" fontId="50" fillId="0" borderId="0" xfId="0" applyNumberFormat="1" applyFont="1" applyAlignment="1">
      <alignment horizontal="left" vertical="center"/>
    </xf>
    <xf numFmtId="166" fontId="0" fillId="0" borderId="43" xfId="0" applyNumberFormat="1" applyBorder="1" applyAlignment="1" applyProtection="1">
      <alignment horizontal="center"/>
      <protection hidden="1"/>
    </xf>
    <xf numFmtId="0" fontId="37" fillId="0" borderId="0" xfId="1" applyFont="1" applyAlignment="1" applyProtection="1">
      <alignment horizontal="center" wrapText="1"/>
      <protection hidden="1"/>
    </xf>
    <xf numFmtId="0" fontId="28" fillId="0" borderId="19" xfId="0" applyFont="1" applyBorder="1" applyAlignment="1">
      <alignment horizontal="center"/>
    </xf>
  </cellXfs>
  <cellStyles count="7">
    <cellStyle name="Heading" xfId="3" xr:uid="{00000000-0005-0000-0000-000000000000}"/>
    <cellStyle name="Normal" xfId="0" builtinId="0"/>
    <cellStyle name="Normal 2" xfId="1" xr:uid="{00000000-0005-0000-0000-000002000000}"/>
    <cellStyle name="Normal 3" xfId="4" xr:uid="{00000000-0005-0000-0000-000003000000}"/>
    <cellStyle name="Percent" xfId="6" builtinId="5"/>
    <cellStyle name="Percent 2" xfId="2" xr:uid="{00000000-0005-0000-0000-000005000000}"/>
    <cellStyle name="Percent 3" xfId="5" xr:uid="{00000000-0005-0000-0000-000006000000}"/>
  </cellStyles>
  <dxfs count="2">
    <dxf>
      <fill>
        <patternFill>
          <bgColor rgb="FFFFC000"/>
        </patternFill>
      </fill>
    </dxf>
    <dxf>
      <fill>
        <patternFill>
          <bgColor rgb="FFFFC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2435079499360095"/>
          <c:h val="0.84957256858338703"/>
        </c:manualLayout>
      </c:layout>
      <c:barChart>
        <c:barDir val="col"/>
        <c:grouping val="clustered"/>
        <c:varyColors val="0"/>
        <c:ser>
          <c:idx val="0"/>
          <c:order val="0"/>
          <c:tx>
            <c:strRef>
              <c:f>config!$BE$57</c:f>
              <c:strCache>
                <c:ptCount val="1"/>
                <c:pt idx="0">
                  <c:v>ENTERING</c:v>
                </c:pt>
              </c:strCache>
            </c:strRef>
          </c:tx>
          <c:spPr>
            <a:solidFill>
              <a:schemeClr val="accent2">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config!$BE$4:$BE$55</c:f>
              <c:numCache>
                <c:formatCode>General</c:formatCode>
                <c:ptCount val="52"/>
                <c:pt idx="0">
                  <c:v>25</c:v>
                </c:pt>
                <c:pt idx="1">
                  <c:v>36</c:v>
                </c:pt>
                <c:pt idx="2">
                  <c:v>47</c:v>
                </c:pt>
                <c:pt idx="3">
                  <c:v>71</c:v>
                </c:pt>
                <c:pt idx="4">
                  <c:v>94</c:v>
                </c:pt>
                <c:pt idx="5">
                  <c:v>127</c:v>
                </c:pt>
                <c:pt idx="6">
                  <c:v>115</c:v>
                </c:pt>
                <c:pt idx="7">
                  <c:v>161</c:v>
                </c:pt>
                <c:pt idx="8">
                  <c:v>140</c:v>
                </c:pt>
                <c:pt idx="9">
                  <c:v>160</c:v>
                </c:pt>
                <c:pt idx="10">
                  <c:v>123</c:v>
                </c:pt>
                <c:pt idx="11">
                  <c:v>120</c:v>
                </c:pt>
                <c:pt idx="12">
                  <c:v>114</c:v>
                </c:pt>
                <c:pt idx="13">
                  <c:v>97</c:v>
                </c:pt>
                <c:pt idx="14">
                  <c:v>104</c:v>
                </c:pt>
                <c:pt idx="15">
                  <c:v>97</c:v>
                </c:pt>
                <c:pt idx="16">
                  <c:v>89</c:v>
                </c:pt>
                <c:pt idx="17">
                  <c:v>87</c:v>
                </c:pt>
                <c:pt idx="18">
                  <c:v>96</c:v>
                </c:pt>
                <c:pt idx="19">
                  <c:v>108</c:v>
                </c:pt>
                <c:pt idx="20">
                  <c:v>112</c:v>
                </c:pt>
                <c:pt idx="21">
                  <c:v>106</c:v>
                </c:pt>
                <c:pt idx="22">
                  <c:v>97</c:v>
                </c:pt>
                <c:pt idx="23">
                  <c:v>128</c:v>
                </c:pt>
                <c:pt idx="24">
                  <c:v>102</c:v>
                </c:pt>
                <c:pt idx="25">
                  <c:v>100</c:v>
                </c:pt>
                <c:pt idx="26">
                  <c:v>115</c:v>
                </c:pt>
                <c:pt idx="27">
                  <c:v>108</c:v>
                </c:pt>
                <c:pt idx="28">
                  <c:v>111</c:v>
                </c:pt>
                <c:pt idx="29">
                  <c:v>100</c:v>
                </c:pt>
                <c:pt idx="30">
                  <c:v>137</c:v>
                </c:pt>
                <c:pt idx="31">
                  <c:v>95</c:v>
                </c:pt>
                <c:pt idx="32">
                  <c:v>132</c:v>
                </c:pt>
                <c:pt idx="33">
                  <c:v>110</c:v>
                </c:pt>
                <c:pt idx="34">
                  <c:v>135</c:v>
                </c:pt>
                <c:pt idx="35">
                  <c:v>135</c:v>
                </c:pt>
                <c:pt idx="36">
                  <c:v>159</c:v>
                </c:pt>
                <c:pt idx="37">
                  <c:v>148</c:v>
                </c:pt>
                <c:pt idx="38">
                  <c:v>160</c:v>
                </c:pt>
                <c:pt idx="39">
                  <c:v>176</c:v>
                </c:pt>
                <c:pt idx="40">
                  <c:v>151</c:v>
                </c:pt>
                <c:pt idx="41">
                  <c:v>181</c:v>
                </c:pt>
                <c:pt idx="42">
                  <c:v>187</c:v>
                </c:pt>
                <c:pt idx="43">
                  <c:v>204</c:v>
                </c:pt>
                <c:pt idx="44">
                  <c:v>210</c:v>
                </c:pt>
                <c:pt idx="45">
                  <c:v>202</c:v>
                </c:pt>
                <c:pt idx="46">
                  <c:v>188</c:v>
                </c:pt>
                <c:pt idx="47">
                  <c:v>195</c:v>
                </c:pt>
                <c:pt idx="48">
                  <c:v>149</c:v>
                </c:pt>
                <c:pt idx="49">
                  <c:v>169</c:v>
                </c:pt>
                <c:pt idx="50">
                  <c:v>152</c:v>
                </c:pt>
                <c:pt idx="51">
                  <c:v>104</c:v>
                </c:pt>
              </c:numCache>
            </c:numRef>
          </c:val>
          <c:extLst>
            <c:ext xmlns:c16="http://schemas.microsoft.com/office/drawing/2014/chart" uri="{C3380CC4-5D6E-409C-BE32-E72D297353CC}">
              <c16:uniqueId val="{00000000-F4CB-46EA-AEA8-2030EE138F7F}"/>
            </c:ext>
          </c:extLst>
        </c:ser>
        <c:ser>
          <c:idx val="1"/>
          <c:order val="1"/>
          <c:tx>
            <c:strRef>
              <c:f>config!$BL$57</c:f>
              <c:strCache>
                <c:ptCount val="1"/>
                <c:pt idx="0">
                  <c:v>EXITING</c:v>
                </c:pt>
              </c:strCache>
            </c:strRef>
          </c:tx>
          <c:spPr>
            <a:solidFill>
              <a:schemeClr val="accent2">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config!$BL$4:$BL$55</c:f>
              <c:numCache>
                <c:formatCode>General</c:formatCode>
                <c:ptCount val="52"/>
                <c:pt idx="0">
                  <c:v>-61</c:v>
                </c:pt>
                <c:pt idx="1">
                  <c:v>-76</c:v>
                </c:pt>
                <c:pt idx="2">
                  <c:v>-128</c:v>
                </c:pt>
                <c:pt idx="3">
                  <c:v>-160</c:v>
                </c:pt>
                <c:pt idx="4">
                  <c:v>-160</c:v>
                </c:pt>
                <c:pt idx="5">
                  <c:v>-212</c:v>
                </c:pt>
                <c:pt idx="6">
                  <c:v>-209</c:v>
                </c:pt>
                <c:pt idx="7">
                  <c:v>-191</c:v>
                </c:pt>
                <c:pt idx="8">
                  <c:v>-181</c:v>
                </c:pt>
                <c:pt idx="9">
                  <c:v>-194</c:v>
                </c:pt>
                <c:pt idx="10">
                  <c:v>-181</c:v>
                </c:pt>
                <c:pt idx="11">
                  <c:v>-194</c:v>
                </c:pt>
                <c:pt idx="12">
                  <c:v>-162</c:v>
                </c:pt>
                <c:pt idx="13">
                  <c:v>-166</c:v>
                </c:pt>
                <c:pt idx="14">
                  <c:v>-117</c:v>
                </c:pt>
                <c:pt idx="15">
                  <c:v>-116</c:v>
                </c:pt>
                <c:pt idx="16">
                  <c:v>-105</c:v>
                </c:pt>
                <c:pt idx="17">
                  <c:v>-114</c:v>
                </c:pt>
                <c:pt idx="18">
                  <c:v>-94</c:v>
                </c:pt>
                <c:pt idx="19">
                  <c:v>-97</c:v>
                </c:pt>
                <c:pt idx="20">
                  <c:v>-122</c:v>
                </c:pt>
                <c:pt idx="21">
                  <c:v>-118</c:v>
                </c:pt>
                <c:pt idx="22">
                  <c:v>-109</c:v>
                </c:pt>
                <c:pt idx="23">
                  <c:v>-131</c:v>
                </c:pt>
                <c:pt idx="24">
                  <c:v>-139</c:v>
                </c:pt>
                <c:pt idx="25">
                  <c:v>-123</c:v>
                </c:pt>
                <c:pt idx="26">
                  <c:v>-127</c:v>
                </c:pt>
                <c:pt idx="27">
                  <c:v>-90</c:v>
                </c:pt>
                <c:pt idx="28">
                  <c:v>-93</c:v>
                </c:pt>
                <c:pt idx="29">
                  <c:v>-113</c:v>
                </c:pt>
                <c:pt idx="30">
                  <c:v>-113</c:v>
                </c:pt>
                <c:pt idx="31">
                  <c:v>-122</c:v>
                </c:pt>
                <c:pt idx="32">
                  <c:v>-102</c:v>
                </c:pt>
                <c:pt idx="33">
                  <c:v>-126</c:v>
                </c:pt>
                <c:pt idx="34">
                  <c:v>-117</c:v>
                </c:pt>
                <c:pt idx="35">
                  <c:v>-113</c:v>
                </c:pt>
                <c:pt idx="36">
                  <c:v>-121</c:v>
                </c:pt>
                <c:pt idx="37">
                  <c:v>-139</c:v>
                </c:pt>
                <c:pt idx="38">
                  <c:v>-156</c:v>
                </c:pt>
                <c:pt idx="39">
                  <c:v>-122</c:v>
                </c:pt>
                <c:pt idx="40">
                  <c:v>-160</c:v>
                </c:pt>
                <c:pt idx="41">
                  <c:v>-129</c:v>
                </c:pt>
                <c:pt idx="42">
                  <c:v>-180</c:v>
                </c:pt>
                <c:pt idx="43">
                  <c:v>-161</c:v>
                </c:pt>
                <c:pt idx="44">
                  <c:v>-158</c:v>
                </c:pt>
                <c:pt idx="45">
                  <c:v>-163</c:v>
                </c:pt>
                <c:pt idx="46">
                  <c:v>-155</c:v>
                </c:pt>
                <c:pt idx="47">
                  <c:v>-129</c:v>
                </c:pt>
                <c:pt idx="48">
                  <c:v>-120</c:v>
                </c:pt>
                <c:pt idx="49">
                  <c:v>-97</c:v>
                </c:pt>
                <c:pt idx="50">
                  <c:v>-96</c:v>
                </c:pt>
                <c:pt idx="51">
                  <c:v>-105</c:v>
                </c:pt>
              </c:numCache>
            </c:numRef>
          </c:val>
          <c:extLst>
            <c:ext xmlns:c16="http://schemas.microsoft.com/office/drawing/2014/chart" uri="{C3380CC4-5D6E-409C-BE32-E72D297353CC}">
              <c16:uniqueId val="{00000001-F4CB-46EA-AEA8-2030EE138F7F}"/>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25</c:v>
                </c:pt>
                <c:pt idx="1">
                  <c:v>36</c:v>
                </c:pt>
                <c:pt idx="2">
                  <c:v>47</c:v>
                </c:pt>
                <c:pt idx="3">
                  <c:v>71</c:v>
                </c:pt>
                <c:pt idx="4">
                  <c:v>94</c:v>
                </c:pt>
                <c:pt idx="5">
                  <c:v>127</c:v>
                </c:pt>
                <c:pt idx="6">
                  <c:v>115</c:v>
                </c:pt>
                <c:pt idx="7">
                  <c:v>161</c:v>
                </c:pt>
                <c:pt idx="8">
                  <c:v>140</c:v>
                </c:pt>
                <c:pt idx="9">
                  <c:v>160</c:v>
                </c:pt>
                <c:pt idx="10">
                  <c:v>123</c:v>
                </c:pt>
                <c:pt idx="11">
                  <c:v>120</c:v>
                </c:pt>
                <c:pt idx="12">
                  <c:v>114</c:v>
                </c:pt>
                <c:pt idx="13">
                  <c:v>97</c:v>
                </c:pt>
                <c:pt idx="14">
                  <c:v>104</c:v>
                </c:pt>
                <c:pt idx="15">
                  <c:v>97</c:v>
                </c:pt>
                <c:pt idx="16">
                  <c:v>89</c:v>
                </c:pt>
                <c:pt idx="17">
                  <c:v>87</c:v>
                </c:pt>
                <c:pt idx="18">
                  <c:v>96</c:v>
                </c:pt>
                <c:pt idx="19">
                  <c:v>108</c:v>
                </c:pt>
                <c:pt idx="20">
                  <c:v>112</c:v>
                </c:pt>
                <c:pt idx="21">
                  <c:v>106</c:v>
                </c:pt>
                <c:pt idx="22">
                  <c:v>97</c:v>
                </c:pt>
                <c:pt idx="23">
                  <c:v>128</c:v>
                </c:pt>
                <c:pt idx="24">
                  <c:v>102</c:v>
                </c:pt>
                <c:pt idx="25">
                  <c:v>100</c:v>
                </c:pt>
                <c:pt idx="26">
                  <c:v>115</c:v>
                </c:pt>
                <c:pt idx="27">
                  <c:v>108</c:v>
                </c:pt>
                <c:pt idx="28">
                  <c:v>111</c:v>
                </c:pt>
                <c:pt idx="29">
                  <c:v>100</c:v>
                </c:pt>
                <c:pt idx="30">
                  <c:v>137</c:v>
                </c:pt>
                <c:pt idx="31">
                  <c:v>95</c:v>
                </c:pt>
                <c:pt idx="32">
                  <c:v>132</c:v>
                </c:pt>
                <c:pt idx="33">
                  <c:v>110</c:v>
                </c:pt>
                <c:pt idx="34">
                  <c:v>135</c:v>
                </c:pt>
                <c:pt idx="35">
                  <c:v>135</c:v>
                </c:pt>
                <c:pt idx="36">
                  <c:v>159</c:v>
                </c:pt>
                <c:pt idx="37">
                  <c:v>148</c:v>
                </c:pt>
                <c:pt idx="38">
                  <c:v>160</c:v>
                </c:pt>
                <c:pt idx="39">
                  <c:v>176</c:v>
                </c:pt>
                <c:pt idx="40">
                  <c:v>151</c:v>
                </c:pt>
                <c:pt idx="41">
                  <c:v>181</c:v>
                </c:pt>
                <c:pt idx="42">
                  <c:v>187</c:v>
                </c:pt>
                <c:pt idx="43">
                  <c:v>204</c:v>
                </c:pt>
                <c:pt idx="44">
                  <c:v>210</c:v>
                </c:pt>
                <c:pt idx="45">
                  <c:v>202</c:v>
                </c:pt>
                <c:pt idx="46">
                  <c:v>188</c:v>
                </c:pt>
                <c:pt idx="47">
                  <c:v>195</c:v>
                </c:pt>
                <c:pt idx="48">
                  <c:v>149</c:v>
                </c:pt>
                <c:pt idx="49">
                  <c:v>169</c:v>
                </c:pt>
                <c:pt idx="50">
                  <c:v>152</c:v>
                </c:pt>
                <c:pt idx="51">
                  <c:v>104</c:v>
                </c:pt>
              </c:numCache>
            </c:numRef>
          </c:val>
          <c:extLst>
            <c:ext xmlns:c16="http://schemas.microsoft.com/office/drawing/2014/chart" uri="{C3380CC4-5D6E-409C-BE32-E72D297353CC}">
              <c16:uniqueId val="{00000002-F4CB-46EA-AEA8-2030EE138F7F}"/>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-61</c:v>
                </c:pt>
                <c:pt idx="1">
                  <c:v>-76</c:v>
                </c:pt>
                <c:pt idx="2">
                  <c:v>-128</c:v>
                </c:pt>
                <c:pt idx="3">
                  <c:v>-160</c:v>
                </c:pt>
                <c:pt idx="4">
                  <c:v>-160</c:v>
                </c:pt>
                <c:pt idx="5">
                  <c:v>-212</c:v>
                </c:pt>
                <c:pt idx="6">
                  <c:v>-209</c:v>
                </c:pt>
                <c:pt idx="7">
                  <c:v>-191</c:v>
                </c:pt>
                <c:pt idx="8">
                  <c:v>-181</c:v>
                </c:pt>
                <c:pt idx="9">
                  <c:v>-194</c:v>
                </c:pt>
                <c:pt idx="10">
                  <c:v>-181</c:v>
                </c:pt>
                <c:pt idx="11">
                  <c:v>-194</c:v>
                </c:pt>
                <c:pt idx="12">
                  <c:v>-162</c:v>
                </c:pt>
                <c:pt idx="13">
                  <c:v>-166</c:v>
                </c:pt>
                <c:pt idx="14">
                  <c:v>-117</c:v>
                </c:pt>
                <c:pt idx="15">
                  <c:v>-116</c:v>
                </c:pt>
                <c:pt idx="16">
                  <c:v>-105</c:v>
                </c:pt>
                <c:pt idx="17">
                  <c:v>-114</c:v>
                </c:pt>
                <c:pt idx="18">
                  <c:v>-94</c:v>
                </c:pt>
                <c:pt idx="19">
                  <c:v>-97</c:v>
                </c:pt>
                <c:pt idx="20">
                  <c:v>-122</c:v>
                </c:pt>
                <c:pt idx="21">
                  <c:v>-118</c:v>
                </c:pt>
                <c:pt idx="22">
                  <c:v>-109</c:v>
                </c:pt>
                <c:pt idx="23">
                  <c:v>-131</c:v>
                </c:pt>
                <c:pt idx="24">
                  <c:v>-139</c:v>
                </c:pt>
                <c:pt idx="25">
                  <c:v>-123</c:v>
                </c:pt>
                <c:pt idx="26">
                  <c:v>-127</c:v>
                </c:pt>
                <c:pt idx="27">
                  <c:v>-90</c:v>
                </c:pt>
                <c:pt idx="28">
                  <c:v>-93</c:v>
                </c:pt>
                <c:pt idx="29">
                  <c:v>-113</c:v>
                </c:pt>
                <c:pt idx="30">
                  <c:v>-113</c:v>
                </c:pt>
                <c:pt idx="31">
                  <c:v>-122</c:v>
                </c:pt>
                <c:pt idx="32">
                  <c:v>-102</c:v>
                </c:pt>
                <c:pt idx="33">
                  <c:v>-126</c:v>
                </c:pt>
                <c:pt idx="34">
                  <c:v>-117</c:v>
                </c:pt>
                <c:pt idx="35">
                  <c:v>-113</c:v>
                </c:pt>
                <c:pt idx="36">
                  <c:v>-121</c:v>
                </c:pt>
                <c:pt idx="37">
                  <c:v>-139</c:v>
                </c:pt>
                <c:pt idx="38">
                  <c:v>-156</c:v>
                </c:pt>
                <c:pt idx="39">
                  <c:v>-122</c:v>
                </c:pt>
                <c:pt idx="40">
                  <c:v>-160</c:v>
                </c:pt>
                <c:pt idx="41">
                  <c:v>-129</c:v>
                </c:pt>
                <c:pt idx="42">
                  <c:v>-180</c:v>
                </c:pt>
                <c:pt idx="43">
                  <c:v>-161</c:v>
                </c:pt>
                <c:pt idx="44">
                  <c:v>-158</c:v>
                </c:pt>
                <c:pt idx="45">
                  <c:v>-163</c:v>
                </c:pt>
                <c:pt idx="46">
                  <c:v>-155</c:v>
                </c:pt>
                <c:pt idx="47">
                  <c:v>-129</c:v>
                </c:pt>
                <c:pt idx="48">
                  <c:v>-120</c:v>
                </c:pt>
                <c:pt idx="49">
                  <c:v>-97</c:v>
                </c:pt>
                <c:pt idx="50">
                  <c:v>-96</c:v>
                </c:pt>
                <c:pt idx="51">
                  <c:v>-105</c:v>
                </c:pt>
              </c:numCache>
            </c:numRef>
          </c:val>
          <c:extLst>
            <c:ext xmlns:c16="http://schemas.microsoft.com/office/drawing/2014/chart" uri="{C3380CC4-5D6E-409C-BE32-E72D297353CC}">
              <c16:uniqueId val="{00000003-F4CB-46EA-AEA8-2030EE138F7F}"/>
            </c:ext>
          </c:extLst>
        </c:ser>
        <c:dLbls>
          <c:showLegendKey val="0"/>
          <c:showVal val="0"/>
          <c:showCatName val="0"/>
          <c:showSerName val="0"/>
          <c:showPercent val="0"/>
          <c:showBubbleSize val="0"/>
        </c:dLbls>
        <c:gapWidth val="50"/>
        <c:overlap val="100"/>
        <c:axId val="875959904"/>
        <c:axId val="875963168"/>
      </c:barChart>
      <c:catAx>
        <c:axId val="875959904"/>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3168"/>
        <c:crosses val="autoZero"/>
        <c:auto val="1"/>
        <c:lblAlgn val="ctr"/>
        <c:lblOffset val="0"/>
        <c:noMultiLvlLbl val="0"/>
      </c:catAx>
      <c:valAx>
        <c:axId val="87596316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9904"/>
        <c:crosses val="autoZero"/>
        <c:crossBetween val="between"/>
      </c:valAx>
      <c:spPr>
        <a:noFill/>
        <a:ln>
          <a:noFill/>
        </a:ln>
        <a:effectLst/>
      </c:spPr>
    </c:plotArea>
    <c:legend>
      <c:legendPos val="tr"/>
      <c:layout>
        <c:manualLayout>
          <c:xMode val="edge"/>
          <c:yMode val="edge"/>
          <c:x val="0.59652257397554254"/>
          <c:y val="2.098766520212058E-2"/>
          <c:w val="0.39728869150006596"/>
          <c:h val="8.0456021752255205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1">
                <a:alpha val="80000"/>
              </a:schemeClr>
            </a:solidFill>
            <a:ln w="6350">
              <a:solidFill>
                <a:schemeClr val="accent1">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config!$BF$4:$BF$55</c:f>
              <c:numCache>
                <c:formatCode>General</c:formatCode>
                <c:ptCount val="52"/>
                <c:pt idx="0">
                  <c:v>36</c:v>
                </c:pt>
                <c:pt idx="1">
                  <c:v>41</c:v>
                </c:pt>
                <c:pt idx="2">
                  <c:v>67</c:v>
                </c:pt>
                <c:pt idx="3">
                  <c:v>98</c:v>
                </c:pt>
                <c:pt idx="4">
                  <c:v>102</c:v>
                </c:pt>
                <c:pt idx="5">
                  <c:v>131</c:v>
                </c:pt>
                <c:pt idx="6">
                  <c:v>135</c:v>
                </c:pt>
                <c:pt idx="7">
                  <c:v>137</c:v>
                </c:pt>
                <c:pt idx="8">
                  <c:v>123</c:v>
                </c:pt>
                <c:pt idx="9">
                  <c:v>162</c:v>
                </c:pt>
                <c:pt idx="10">
                  <c:v>140</c:v>
                </c:pt>
                <c:pt idx="11">
                  <c:v>140</c:v>
                </c:pt>
                <c:pt idx="12">
                  <c:v>113</c:v>
                </c:pt>
                <c:pt idx="13">
                  <c:v>106</c:v>
                </c:pt>
                <c:pt idx="14">
                  <c:v>76</c:v>
                </c:pt>
                <c:pt idx="15">
                  <c:v>72</c:v>
                </c:pt>
                <c:pt idx="16">
                  <c:v>89</c:v>
                </c:pt>
                <c:pt idx="17">
                  <c:v>77</c:v>
                </c:pt>
                <c:pt idx="18">
                  <c:v>81</c:v>
                </c:pt>
                <c:pt idx="19">
                  <c:v>82</c:v>
                </c:pt>
                <c:pt idx="20">
                  <c:v>94</c:v>
                </c:pt>
                <c:pt idx="21">
                  <c:v>72</c:v>
                </c:pt>
                <c:pt idx="22">
                  <c:v>79</c:v>
                </c:pt>
                <c:pt idx="23">
                  <c:v>83</c:v>
                </c:pt>
                <c:pt idx="24">
                  <c:v>103</c:v>
                </c:pt>
                <c:pt idx="25">
                  <c:v>88</c:v>
                </c:pt>
                <c:pt idx="26">
                  <c:v>97</c:v>
                </c:pt>
                <c:pt idx="27">
                  <c:v>77</c:v>
                </c:pt>
                <c:pt idx="28">
                  <c:v>70</c:v>
                </c:pt>
                <c:pt idx="29">
                  <c:v>81</c:v>
                </c:pt>
                <c:pt idx="30">
                  <c:v>85</c:v>
                </c:pt>
                <c:pt idx="31">
                  <c:v>80</c:v>
                </c:pt>
                <c:pt idx="32">
                  <c:v>72</c:v>
                </c:pt>
                <c:pt idx="33">
                  <c:v>92</c:v>
                </c:pt>
                <c:pt idx="34">
                  <c:v>97</c:v>
                </c:pt>
                <c:pt idx="35">
                  <c:v>93</c:v>
                </c:pt>
                <c:pt idx="36">
                  <c:v>79</c:v>
                </c:pt>
                <c:pt idx="37">
                  <c:v>94</c:v>
                </c:pt>
                <c:pt idx="38">
                  <c:v>112</c:v>
                </c:pt>
                <c:pt idx="39">
                  <c:v>82</c:v>
                </c:pt>
                <c:pt idx="40">
                  <c:v>117</c:v>
                </c:pt>
                <c:pt idx="41">
                  <c:v>108</c:v>
                </c:pt>
                <c:pt idx="42">
                  <c:v>134</c:v>
                </c:pt>
                <c:pt idx="43">
                  <c:v>119</c:v>
                </c:pt>
                <c:pt idx="44">
                  <c:v>120</c:v>
                </c:pt>
                <c:pt idx="45">
                  <c:v>108</c:v>
                </c:pt>
                <c:pt idx="46">
                  <c:v>117</c:v>
                </c:pt>
                <c:pt idx="47">
                  <c:v>99</c:v>
                </c:pt>
                <c:pt idx="48">
                  <c:v>80</c:v>
                </c:pt>
                <c:pt idx="49">
                  <c:v>69</c:v>
                </c:pt>
                <c:pt idx="50">
                  <c:v>80</c:v>
                </c:pt>
                <c:pt idx="51">
                  <c:v>69</c:v>
                </c:pt>
              </c:numCache>
            </c:numRef>
          </c:val>
          <c:extLst>
            <c:ext xmlns:c16="http://schemas.microsoft.com/office/drawing/2014/chart" uri="{C3380CC4-5D6E-409C-BE32-E72D297353CC}">
              <c16:uniqueId val="{00000000-3D92-44B8-B338-B74495D635FD}"/>
            </c:ext>
          </c:extLst>
        </c:ser>
        <c:ser>
          <c:idx val="1"/>
          <c:order val="1"/>
          <c:tx>
            <c:strRef>
              <c:f>config!$BL$57</c:f>
              <c:strCache>
                <c:ptCount val="1"/>
                <c:pt idx="0">
                  <c:v>EXITING</c:v>
                </c:pt>
              </c:strCache>
            </c:strRef>
          </c:tx>
          <c:spPr>
            <a:solidFill>
              <a:schemeClr val="accent1">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config!$BM$4:$BM$55</c:f>
              <c:numCache>
                <c:formatCode>General</c:formatCode>
                <c:ptCount val="52"/>
                <c:pt idx="0">
                  <c:v>-25</c:v>
                </c:pt>
                <c:pt idx="1">
                  <c:v>-47</c:v>
                </c:pt>
                <c:pt idx="2">
                  <c:v>-57</c:v>
                </c:pt>
                <c:pt idx="3">
                  <c:v>-70</c:v>
                </c:pt>
                <c:pt idx="4">
                  <c:v>-78</c:v>
                </c:pt>
                <c:pt idx="5">
                  <c:v>-99</c:v>
                </c:pt>
                <c:pt idx="6">
                  <c:v>-107</c:v>
                </c:pt>
                <c:pt idx="7">
                  <c:v>-106</c:v>
                </c:pt>
                <c:pt idx="8">
                  <c:v>-137</c:v>
                </c:pt>
                <c:pt idx="9">
                  <c:v>-115</c:v>
                </c:pt>
                <c:pt idx="10">
                  <c:v>-114</c:v>
                </c:pt>
                <c:pt idx="11">
                  <c:v>-116</c:v>
                </c:pt>
                <c:pt idx="12">
                  <c:v>-102</c:v>
                </c:pt>
                <c:pt idx="13">
                  <c:v>-91</c:v>
                </c:pt>
                <c:pt idx="14">
                  <c:v>-67</c:v>
                </c:pt>
                <c:pt idx="15">
                  <c:v>-69</c:v>
                </c:pt>
                <c:pt idx="16">
                  <c:v>-84</c:v>
                </c:pt>
                <c:pt idx="17">
                  <c:v>-69</c:v>
                </c:pt>
                <c:pt idx="18">
                  <c:v>-61</c:v>
                </c:pt>
                <c:pt idx="19">
                  <c:v>-66</c:v>
                </c:pt>
                <c:pt idx="20">
                  <c:v>-88</c:v>
                </c:pt>
                <c:pt idx="21">
                  <c:v>-75</c:v>
                </c:pt>
                <c:pt idx="22">
                  <c:v>-63</c:v>
                </c:pt>
                <c:pt idx="23">
                  <c:v>-83</c:v>
                </c:pt>
                <c:pt idx="24">
                  <c:v>-72</c:v>
                </c:pt>
                <c:pt idx="25">
                  <c:v>-79</c:v>
                </c:pt>
                <c:pt idx="26">
                  <c:v>-68</c:v>
                </c:pt>
                <c:pt idx="27">
                  <c:v>-90</c:v>
                </c:pt>
                <c:pt idx="28">
                  <c:v>-76</c:v>
                </c:pt>
                <c:pt idx="29">
                  <c:v>-72</c:v>
                </c:pt>
                <c:pt idx="30">
                  <c:v>-69</c:v>
                </c:pt>
                <c:pt idx="31">
                  <c:v>-75</c:v>
                </c:pt>
                <c:pt idx="32">
                  <c:v>-97</c:v>
                </c:pt>
                <c:pt idx="33">
                  <c:v>-78</c:v>
                </c:pt>
                <c:pt idx="34">
                  <c:v>-90</c:v>
                </c:pt>
                <c:pt idx="35">
                  <c:v>-89</c:v>
                </c:pt>
                <c:pt idx="36">
                  <c:v>-124</c:v>
                </c:pt>
                <c:pt idx="37">
                  <c:v>-123</c:v>
                </c:pt>
                <c:pt idx="38">
                  <c:v>-118</c:v>
                </c:pt>
                <c:pt idx="39">
                  <c:v>-119</c:v>
                </c:pt>
                <c:pt idx="40">
                  <c:v>-112</c:v>
                </c:pt>
                <c:pt idx="41">
                  <c:v>-125</c:v>
                </c:pt>
                <c:pt idx="42">
                  <c:v>-125</c:v>
                </c:pt>
                <c:pt idx="43">
                  <c:v>-106</c:v>
                </c:pt>
                <c:pt idx="44">
                  <c:v>-137</c:v>
                </c:pt>
                <c:pt idx="45">
                  <c:v>-132</c:v>
                </c:pt>
                <c:pt idx="46">
                  <c:v>-130</c:v>
                </c:pt>
                <c:pt idx="47">
                  <c:v>-114</c:v>
                </c:pt>
                <c:pt idx="48">
                  <c:v>-102</c:v>
                </c:pt>
                <c:pt idx="49">
                  <c:v>-86</c:v>
                </c:pt>
                <c:pt idx="50">
                  <c:v>-89</c:v>
                </c:pt>
                <c:pt idx="51">
                  <c:v>-62</c:v>
                </c:pt>
              </c:numCache>
            </c:numRef>
          </c:val>
          <c:extLst>
            <c:ext xmlns:c16="http://schemas.microsoft.com/office/drawing/2014/chart" uri="{C3380CC4-5D6E-409C-BE32-E72D297353CC}">
              <c16:uniqueId val="{00000001-3D92-44B8-B338-B74495D635FD}"/>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25</c:v>
                </c:pt>
                <c:pt idx="1">
                  <c:v>36</c:v>
                </c:pt>
                <c:pt idx="2">
                  <c:v>47</c:v>
                </c:pt>
                <c:pt idx="3">
                  <c:v>71</c:v>
                </c:pt>
                <c:pt idx="4">
                  <c:v>94</c:v>
                </c:pt>
                <c:pt idx="5">
                  <c:v>127</c:v>
                </c:pt>
                <c:pt idx="6">
                  <c:v>115</c:v>
                </c:pt>
                <c:pt idx="7">
                  <c:v>161</c:v>
                </c:pt>
                <c:pt idx="8">
                  <c:v>140</c:v>
                </c:pt>
                <c:pt idx="9">
                  <c:v>160</c:v>
                </c:pt>
                <c:pt idx="10">
                  <c:v>123</c:v>
                </c:pt>
                <c:pt idx="11">
                  <c:v>120</c:v>
                </c:pt>
                <c:pt idx="12">
                  <c:v>114</c:v>
                </c:pt>
                <c:pt idx="13">
                  <c:v>97</c:v>
                </c:pt>
                <c:pt idx="14">
                  <c:v>104</c:v>
                </c:pt>
                <c:pt idx="15">
                  <c:v>97</c:v>
                </c:pt>
                <c:pt idx="16">
                  <c:v>89</c:v>
                </c:pt>
                <c:pt idx="17">
                  <c:v>87</c:v>
                </c:pt>
                <c:pt idx="18">
                  <c:v>96</c:v>
                </c:pt>
                <c:pt idx="19">
                  <c:v>108</c:v>
                </c:pt>
                <c:pt idx="20">
                  <c:v>112</c:v>
                </c:pt>
                <c:pt idx="21">
                  <c:v>106</c:v>
                </c:pt>
                <c:pt idx="22">
                  <c:v>97</c:v>
                </c:pt>
                <c:pt idx="23">
                  <c:v>128</c:v>
                </c:pt>
                <c:pt idx="24">
                  <c:v>102</c:v>
                </c:pt>
                <c:pt idx="25">
                  <c:v>100</c:v>
                </c:pt>
                <c:pt idx="26">
                  <c:v>115</c:v>
                </c:pt>
                <c:pt idx="27">
                  <c:v>108</c:v>
                </c:pt>
                <c:pt idx="28">
                  <c:v>111</c:v>
                </c:pt>
                <c:pt idx="29">
                  <c:v>100</c:v>
                </c:pt>
                <c:pt idx="30">
                  <c:v>137</c:v>
                </c:pt>
                <c:pt idx="31">
                  <c:v>95</c:v>
                </c:pt>
                <c:pt idx="32">
                  <c:v>132</c:v>
                </c:pt>
                <c:pt idx="33">
                  <c:v>110</c:v>
                </c:pt>
                <c:pt idx="34">
                  <c:v>135</c:v>
                </c:pt>
                <c:pt idx="35">
                  <c:v>135</c:v>
                </c:pt>
                <c:pt idx="36">
                  <c:v>159</c:v>
                </c:pt>
                <c:pt idx="37">
                  <c:v>148</c:v>
                </c:pt>
                <c:pt idx="38">
                  <c:v>160</c:v>
                </c:pt>
                <c:pt idx="39">
                  <c:v>176</c:v>
                </c:pt>
                <c:pt idx="40">
                  <c:v>151</c:v>
                </c:pt>
                <c:pt idx="41">
                  <c:v>181</c:v>
                </c:pt>
                <c:pt idx="42">
                  <c:v>187</c:v>
                </c:pt>
                <c:pt idx="43">
                  <c:v>204</c:v>
                </c:pt>
                <c:pt idx="44">
                  <c:v>210</c:v>
                </c:pt>
                <c:pt idx="45">
                  <c:v>202</c:v>
                </c:pt>
                <c:pt idx="46">
                  <c:v>188</c:v>
                </c:pt>
                <c:pt idx="47">
                  <c:v>195</c:v>
                </c:pt>
                <c:pt idx="48">
                  <c:v>149</c:v>
                </c:pt>
                <c:pt idx="49">
                  <c:v>169</c:v>
                </c:pt>
                <c:pt idx="50">
                  <c:v>152</c:v>
                </c:pt>
                <c:pt idx="51">
                  <c:v>104</c:v>
                </c:pt>
              </c:numCache>
            </c:numRef>
          </c:val>
          <c:extLst>
            <c:ext xmlns:c16="http://schemas.microsoft.com/office/drawing/2014/chart" uri="{C3380CC4-5D6E-409C-BE32-E72D297353CC}">
              <c16:uniqueId val="{00000002-3D92-44B8-B338-B74495D635FD}"/>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-61</c:v>
                </c:pt>
                <c:pt idx="1">
                  <c:v>-76</c:v>
                </c:pt>
                <c:pt idx="2">
                  <c:v>-128</c:v>
                </c:pt>
                <c:pt idx="3">
                  <c:v>-160</c:v>
                </c:pt>
                <c:pt idx="4">
                  <c:v>-160</c:v>
                </c:pt>
                <c:pt idx="5">
                  <c:v>-212</c:v>
                </c:pt>
                <c:pt idx="6">
                  <c:v>-209</c:v>
                </c:pt>
                <c:pt idx="7">
                  <c:v>-191</c:v>
                </c:pt>
                <c:pt idx="8">
                  <c:v>-181</c:v>
                </c:pt>
                <c:pt idx="9">
                  <c:v>-194</c:v>
                </c:pt>
                <c:pt idx="10">
                  <c:v>-181</c:v>
                </c:pt>
                <c:pt idx="11">
                  <c:v>-194</c:v>
                </c:pt>
                <c:pt idx="12">
                  <c:v>-162</c:v>
                </c:pt>
                <c:pt idx="13">
                  <c:v>-166</c:v>
                </c:pt>
                <c:pt idx="14">
                  <c:v>-117</c:v>
                </c:pt>
                <c:pt idx="15">
                  <c:v>-116</c:v>
                </c:pt>
                <c:pt idx="16">
                  <c:v>-105</c:v>
                </c:pt>
                <c:pt idx="17">
                  <c:v>-114</c:v>
                </c:pt>
                <c:pt idx="18">
                  <c:v>-94</c:v>
                </c:pt>
                <c:pt idx="19">
                  <c:v>-97</c:v>
                </c:pt>
                <c:pt idx="20">
                  <c:v>-122</c:v>
                </c:pt>
                <c:pt idx="21">
                  <c:v>-118</c:v>
                </c:pt>
                <c:pt idx="22">
                  <c:v>-109</c:v>
                </c:pt>
                <c:pt idx="23">
                  <c:v>-131</c:v>
                </c:pt>
                <c:pt idx="24">
                  <c:v>-139</c:v>
                </c:pt>
                <c:pt idx="25">
                  <c:v>-123</c:v>
                </c:pt>
                <c:pt idx="26">
                  <c:v>-127</c:v>
                </c:pt>
                <c:pt idx="27">
                  <c:v>-90</c:v>
                </c:pt>
                <c:pt idx="28">
                  <c:v>-93</c:v>
                </c:pt>
                <c:pt idx="29">
                  <c:v>-113</c:v>
                </c:pt>
                <c:pt idx="30">
                  <c:v>-113</c:v>
                </c:pt>
                <c:pt idx="31">
                  <c:v>-122</c:v>
                </c:pt>
                <c:pt idx="32">
                  <c:v>-102</c:v>
                </c:pt>
                <c:pt idx="33">
                  <c:v>-126</c:v>
                </c:pt>
                <c:pt idx="34">
                  <c:v>-117</c:v>
                </c:pt>
                <c:pt idx="35">
                  <c:v>-113</c:v>
                </c:pt>
                <c:pt idx="36">
                  <c:v>-121</c:v>
                </c:pt>
                <c:pt idx="37">
                  <c:v>-139</c:v>
                </c:pt>
                <c:pt idx="38">
                  <c:v>-156</c:v>
                </c:pt>
                <c:pt idx="39">
                  <c:v>-122</c:v>
                </c:pt>
                <c:pt idx="40">
                  <c:v>-160</c:v>
                </c:pt>
                <c:pt idx="41">
                  <c:v>-129</c:v>
                </c:pt>
                <c:pt idx="42">
                  <c:v>-180</c:v>
                </c:pt>
                <c:pt idx="43">
                  <c:v>-161</c:v>
                </c:pt>
                <c:pt idx="44">
                  <c:v>-158</c:v>
                </c:pt>
                <c:pt idx="45">
                  <c:v>-163</c:v>
                </c:pt>
                <c:pt idx="46">
                  <c:v>-155</c:v>
                </c:pt>
                <c:pt idx="47">
                  <c:v>-129</c:v>
                </c:pt>
                <c:pt idx="48">
                  <c:v>-120</c:v>
                </c:pt>
                <c:pt idx="49">
                  <c:v>-97</c:v>
                </c:pt>
                <c:pt idx="50">
                  <c:v>-96</c:v>
                </c:pt>
                <c:pt idx="51">
                  <c:v>-105</c:v>
                </c:pt>
              </c:numCache>
            </c:numRef>
          </c:val>
          <c:extLst>
            <c:ext xmlns:c16="http://schemas.microsoft.com/office/drawing/2014/chart" uri="{C3380CC4-5D6E-409C-BE32-E72D297353CC}">
              <c16:uniqueId val="{00000003-3D92-44B8-B338-B74495D635FD}"/>
            </c:ext>
          </c:extLst>
        </c:ser>
        <c:dLbls>
          <c:showLegendKey val="0"/>
          <c:showVal val="0"/>
          <c:showCatName val="0"/>
          <c:showSerName val="0"/>
          <c:showPercent val="0"/>
          <c:showBubbleSize val="0"/>
        </c:dLbls>
        <c:gapWidth val="50"/>
        <c:overlap val="100"/>
        <c:axId val="875955008"/>
        <c:axId val="875957184"/>
      </c:barChart>
      <c:catAx>
        <c:axId val="87595500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7184"/>
        <c:crosses val="autoZero"/>
        <c:auto val="1"/>
        <c:lblAlgn val="ctr"/>
        <c:lblOffset val="100"/>
        <c:noMultiLvlLbl val="0"/>
      </c:catAx>
      <c:valAx>
        <c:axId val="875957184"/>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55008"/>
        <c:crosses val="autoZero"/>
        <c:crossBetween val="between"/>
      </c:valAx>
      <c:spPr>
        <a:noFill/>
        <a:ln>
          <a:noFill/>
        </a:ln>
        <a:effectLst/>
      </c:spPr>
    </c:plotArea>
    <c:legend>
      <c:legendPos val="tr"/>
      <c:layout>
        <c:manualLayout>
          <c:xMode val="edge"/>
          <c:yMode val="edge"/>
          <c:x val="0.59609793509103659"/>
          <c:y val="2.0664851409064794E-2"/>
          <c:w val="0.40002621121236343"/>
          <c:h val="8.0146842958699047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773922474566716"/>
          <c:h val="0.84957256858338703"/>
        </c:manualLayout>
      </c:layout>
      <c:barChart>
        <c:barDir val="col"/>
        <c:grouping val="clustered"/>
        <c:varyColors val="0"/>
        <c:ser>
          <c:idx val="0"/>
          <c:order val="0"/>
          <c:tx>
            <c:strRef>
              <c:f>config!$BE$57</c:f>
              <c:strCache>
                <c:ptCount val="1"/>
                <c:pt idx="0">
                  <c:v>ENTERING</c:v>
                </c:pt>
              </c:strCache>
            </c:strRef>
          </c:tx>
          <c:spPr>
            <a:solidFill>
              <a:schemeClr val="accent3">
                <a:alpha val="80000"/>
              </a:schemeClr>
            </a:solidFill>
            <a:ln w="6350">
              <a:solidFill>
                <a:schemeClr val="accent3">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config!$BG$4:$BG$55</c:f>
              <c:numCache>
                <c:formatCode>General</c:formatCode>
                <c:ptCount val="52"/>
                <c:pt idx="0">
                  <c:v>47</c:v>
                </c:pt>
                <c:pt idx="1">
                  <c:v>71</c:v>
                </c:pt>
                <c:pt idx="2">
                  <c:v>109</c:v>
                </c:pt>
                <c:pt idx="3">
                  <c:v>128</c:v>
                </c:pt>
                <c:pt idx="4">
                  <c:v>132</c:v>
                </c:pt>
                <c:pt idx="5">
                  <c:v>172</c:v>
                </c:pt>
                <c:pt idx="6">
                  <c:v>178</c:v>
                </c:pt>
                <c:pt idx="7">
                  <c:v>146</c:v>
                </c:pt>
                <c:pt idx="8">
                  <c:v>179</c:v>
                </c:pt>
                <c:pt idx="9">
                  <c:v>155</c:v>
                </c:pt>
                <c:pt idx="10">
                  <c:v>141</c:v>
                </c:pt>
                <c:pt idx="11">
                  <c:v>166</c:v>
                </c:pt>
                <c:pt idx="12">
                  <c:v>124</c:v>
                </c:pt>
                <c:pt idx="13">
                  <c:v>144</c:v>
                </c:pt>
                <c:pt idx="14">
                  <c:v>101</c:v>
                </c:pt>
                <c:pt idx="15">
                  <c:v>106</c:v>
                </c:pt>
                <c:pt idx="16">
                  <c:v>101</c:v>
                </c:pt>
                <c:pt idx="17">
                  <c:v>104</c:v>
                </c:pt>
                <c:pt idx="18">
                  <c:v>84</c:v>
                </c:pt>
                <c:pt idx="19">
                  <c:v>76</c:v>
                </c:pt>
                <c:pt idx="20">
                  <c:v>102</c:v>
                </c:pt>
                <c:pt idx="21">
                  <c:v>104</c:v>
                </c:pt>
                <c:pt idx="22">
                  <c:v>75</c:v>
                </c:pt>
                <c:pt idx="23">
                  <c:v>111</c:v>
                </c:pt>
                <c:pt idx="24">
                  <c:v>109</c:v>
                </c:pt>
                <c:pt idx="25">
                  <c:v>106</c:v>
                </c:pt>
                <c:pt idx="26">
                  <c:v>97</c:v>
                </c:pt>
                <c:pt idx="27">
                  <c:v>87</c:v>
                </c:pt>
                <c:pt idx="28">
                  <c:v>91</c:v>
                </c:pt>
                <c:pt idx="29">
                  <c:v>94</c:v>
                </c:pt>
                <c:pt idx="30">
                  <c:v>77</c:v>
                </c:pt>
                <c:pt idx="31">
                  <c:v>102</c:v>
                </c:pt>
                <c:pt idx="32">
                  <c:v>85</c:v>
                </c:pt>
                <c:pt idx="33">
                  <c:v>108</c:v>
                </c:pt>
                <c:pt idx="34">
                  <c:v>101</c:v>
                </c:pt>
                <c:pt idx="35">
                  <c:v>111</c:v>
                </c:pt>
                <c:pt idx="36">
                  <c:v>139</c:v>
                </c:pt>
                <c:pt idx="37">
                  <c:v>148</c:v>
                </c:pt>
                <c:pt idx="38">
                  <c:v>145</c:v>
                </c:pt>
                <c:pt idx="39">
                  <c:v>116</c:v>
                </c:pt>
                <c:pt idx="40">
                  <c:v>132</c:v>
                </c:pt>
                <c:pt idx="41">
                  <c:v>133</c:v>
                </c:pt>
                <c:pt idx="42">
                  <c:v>148</c:v>
                </c:pt>
                <c:pt idx="43">
                  <c:v>131</c:v>
                </c:pt>
                <c:pt idx="44">
                  <c:v>139</c:v>
                </c:pt>
                <c:pt idx="45">
                  <c:v>149</c:v>
                </c:pt>
                <c:pt idx="46">
                  <c:v>118</c:v>
                </c:pt>
                <c:pt idx="47">
                  <c:v>115</c:v>
                </c:pt>
                <c:pt idx="48">
                  <c:v>110</c:v>
                </c:pt>
                <c:pt idx="49">
                  <c:v>91</c:v>
                </c:pt>
                <c:pt idx="50">
                  <c:v>80</c:v>
                </c:pt>
                <c:pt idx="51">
                  <c:v>84</c:v>
                </c:pt>
              </c:numCache>
            </c:numRef>
          </c:val>
          <c:extLst>
            <c:ext xmlns:c16="http://schemas.microsoft.com/office/drawing/2014/chart" uri="{C3380CC4-5D6E-409C-BE32-E72D297353CC}">
              <c16:uniqueId val="{00000000-F687-4626-91B7-453C8E6D4D5A}"/>
            </c:ext>
          </c:extLst>
        </c:ser>
        <c:ser>
          <c:idx val="1"/>
          <c:order val="1"/>
          <c:tx>
            <c:strRef>
              <c:f>config!$BL$57</c:f>
              <c:strCache>
                <c:ptCount val="1"/>
                <c:pt idx="0">
                  <c:v>EXITING</c:v>
                </c:pt>
              </c:strCache>
            </c:strRef>
          </c:tx>
          <c:spPr>
            <a:solidFill>
              <a:schemeClr val="accent3">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config!$BN$4:$BN$55</c:f>
              <c:numCache>
                <c:formatCode>General</c:formatCode>
                <c:ptCount val="52"/>
                <c:pt idx="0">
                  <c:v>-22</c:v>
                </c:pt>
                <c:pt idx="1">
                  <c:v>-25</c:v>
                </c:pt>
                <c:pt idx="2">
                  <c:v>-38</c:v>
                </c:pt>
                <c:pt idx="3">
                  <c:v>-67</c:v>
                </c:pt>
                <c:pt idx="4">
                  <c:v>-90</c:v>
                </c:pt>
                <c:pt idx="5">
                  <c:v>-119</c:v>
                </c:pt>
                <c:pt idx="6">
                  <c:v>-112</c:v>
                </c:pt>
                <c:pt idx="7">
                  <c:v>-147</c:v>
                </c:pt>
                <c:pt idx="8">
                  <c:v>-124</c:v>
                </c:pt>
                <c:pt idx="9">
                  <c:v>-168</c:v>
                </c:pt>
                <c:pt idx="10">
                  <c:v>-109</c:v>
                </c:pt>
                <c:pt idx="11">
                  <c:v>-116</c:v>
                </c:pt>
                <c:pt idx="12">
                  <c:v>-87</c:v>
                </c:pt>
                <c:pt idx="13">
                  <c:v>-90</c:v>
                </c:pt>
                <c:pt idx="14">
                  <c:v>-97</c:v>
                </c:pt>
                <c:pt idx="15">
                  <c:v>-90</c:v>
                </c:pt>
                <c:pt idx="16">
                  <c:v>-90</c:v>
                </c:pt>
                <c:pt idx="17">
                  <c:v>-85</c:v>
                </c:pt>
                <c:pt idx="18">
                  <c:v>-106</c:v>
                </c:pt>
                <c:pt idx="19">
                  <c:v>-103</c:v>
                </c:pt>
                <c:pt idx="20">
                  <c:v>-98</c:v>
                </c:pt>
                <c:pt idx="21">
                  <c:v>-89</c:v>
                </c:pt>
                <c:pt idx="22">
                  <c:v>-79</c:v>
                </c:pt>
                <c:pt idx="23">
                  <c:v>-108</c:v>
                </c:pt>
                <c:pt idx="24">
                  <c:v>-103</c:v>
                </c:pt>
                <c:pt idx="25">
                  <c:v>-92</c:v>
                </c:pt>
                <c:pt idx="26">
                  <c:v>-114</c:v>
                </c:pt>
                <c:pt idx="27">
                  <c:v>-92</c:v>
                </c:pt>
                <c:pt idx="28">
                  <c:v>-103</c:v>
                </c:pt>
                <c:pt idx="29">
                  <c:v>-90</c:v>
                </c:pt>
                <c:pt idx="30">
                  <c:v>-117</c:v>
                </c:pt>
                <c:pt idx="31">
                  <c:v>-80</c:v>
                </c:pt>
                <c:pt idx="32">
                  <c:v>-90</c:v>
                </c:pt>
                <c:pt idx="33">
                  <c:v>-106</c:v>
                </c:pt>
                <c:pt idx="34">
                  <c:v>-126</c:v>
                </c:pt>
                <c:pt idx="35">
                  <c:v>-137</c:v>
                </c:pt>
                <c:pt idx="36">
                  <c:v>-132</c:v>
                </c:pt>
                <c:pt idx="37">
                  <c:v>-128</c:v>
                </c:pt>
                <c:pt idx="38">
                  <c:v>-143</c:v>
                </c:pt>
                <c:pt idx="39">
                  <c:v>-133</c:v>
                </c:pt>
                <c:pt idx="40">
                  <c:v>-128</c:v>
                </c:pt>
                <c:pt idx="41">
                  <c:v>-168</c:v>
                </c:pt>
                <c:pt idx="42">
                  <c:v>-164</c:v>
                </c:pt>
                <c:pt idx="43">
                  <c:v>-187</c:v>
                </c:pt>
                <c:pt idx="44">
                  <c:v>-174</c:v>
                </c:pt>
                <c:pt idx="45">
                  <c:v>-164</c:v>
                </c:pt>
                <c:pt idx="46">
                  <c:v>-138</c:v>
                </c:pt>
                <c:pt idx="47">
                  <c:v>-166</c:v>
                </c:pt>
                <c:pt idx="48">
                  <c:v>-117</c:v>
                </c:pt>
                <c:pt idx="49">
                  <c:v>-146</c:v>
                </c:pt>
                <c:pt idx="50">
                  <c:v>-127</c:v>
                </c:pt>
                <c:pt idx="51">
                  <c:v>-90</c:v>
                </c:pt>
              </c:numCache>
            </c:numRef>
          </c:val>
          <c:extLst>
            <c:ext xmlns:c16="http://schemas.microsoft.com/office/drawing/2014/chart" uri="{C3380CC4-5D6E-409C-BE32-E72D297353CC}">
              <c16:uniqueId val="{00000001-F687-4626-91B7-453C8E6D4D5A}"/>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25</c:v>
                </c:pt>
                <c:pt idx="1">
                  <c:v>36</c:v>
                </c:pt>
                <c:pt idx="2">
                  <c:v>47</c:v>
                </c:pt>
                <c:pt idx="3">
                  <c:v>71</c:v>
                </c:pt>
                <c:pt idx="4">
                  <c:v>94</c:v>
                </c:pt>
                <c:pt idx="5">
                  <c:v>127</c:v>
                </c:pt>
                <c:pt idx="6">
                  <c:v>115</c:v>
                </c:pt>
                <c:pt idx="7">
                  <c:v>161</c:v>
                </c:pt>
                <c:pt idx="8">
                  <c:v>140</c:v>
                </c:pt>
                <c:pt idx="9">
                  <c:v>160</c:v>
                </c:pt>
                <c:pt idx="10">
                  <c:v>123</c:v>
                </c:pt>
                <c:pt idx="11">
                  <c:v>120</c:v>
                </c:pt>
                <c:pt idx="12">
                  <c:v>114</c:v>
                </c:pt>
                <c:pt idx="13">
                  <c:v>97</c:v>
                </c:pt>
                <c:pt idx="14">
                  <c:v>104</c:v>
                </c:pt>
                <c:pt idx="15">
                  <c:v>97</c:v>
                </c:pt>
                <c:pt idx="16">
                  <c:v>89</c:v>
                </c:pt>
                <c:pt idx="17">
                  <c:v>87</c:v>
                </c:pt>
                <c:pt idx="18">
                  <c:v>96</c:v>
                </c:pt>
                <c:pt idx="19">
                  <c:v>108</c:v>
                </c:pt>
                <c:pt idx="20">
                  <c:v>112</c:v>
                </c:pt>
                <c:pt idx="21">
                  <c:v>106</c:v>
                </c:pt>
                <c:pt idx="22">
                  <c:v>97</c:v>
                </c:pt>
                <c:pt idx="23">
                  <c:v>128</c:v>
                </c:pt>
                <c:pt idx="24">
                  <c:v>102</c:v>
                </c:pt>
                <c:pt idx="25">
                  <c:v>100</c:v>
                </c:pt>
                <c:pt idx="26">
                  <c:v>115</c:v>
                </c:pt>
                <c:pt idx="27">
                  <c:v>108</c:v>
                </c:pt>
                <c:pt idx="28">
                  <c:v>111</c:v>
                </c:pt>
                <c:pt idx="29">
                  <c:v>100</c:v>
                </c:pt>
                <c:pt idx="30">
                  <c:v>137</c:v>
                </c:pt>
                <c:pt idx="31">
                  <c:v>95</c:v>
                </c:pt>
                <c:pt idx="32">
                  <c:v>132</c:v>
                </c:pt>
                <c:pt idx="33">
                  <c:v>110</c:v>
                </c:pt>
                <c:pt idx="34">
                  <c:v>135</c:v>
                </c:pt>
                <c:pt idx="35">
                  <c:v>135</c:v>
                </c:pt>
                <c:pt idx="36">
                  <c:v>159</c:v>
                </c:pt>
                <c:pt idx="37">
                  <c:v>148</c:v>
                </c:pt>
                <c:pt idx="38">
                  <c:v>160</c:v>
                </c:pt>
                <c:pt idx="39">
                  <c:v>176</c:v>
                </c:pt>
                <c:pt idx="40">
                  <c:v>151</c:v>
                </c:pt>
                <c:pt idx="41">
                  <c:v>181</c:v>
                </c:pt>
                <c:pt idx="42">
                  <c:v>187</c:v>
                </c:pt>
                <c:pt idx="43">
                  <c:v>204</c:v>
                </c:pt>
                <c:pt idx="44">
                  <c:v>210</c:v>
                </c:pt>
                <c:pt idx="45">
                  <c:v>202</c:v>
                </c:pt>
                <c:pt idx="46">
                  <c:v>188</c:v>
                </c:pt>
                <c:pt idx="47">
                  <c:v>195</c:v>
                </c:pt>
                <c:pt idx="48">
                  <c:v>149</c:v>
                </c:pt>
                <c:pt idx="49">
                  <c:v>169</c:v>
                </c:pt>
                <c:pt idx="50">
                  <c:v>152</c:v>
                </c:pt>
                <c:pt idx="51">
                  <c:v>104</c:v>
                </c:pt>
              </c:numCache>
            </c:numRef>
          </c:val>
          <c:extLst>
            <c:ext xmlns:c16="http://schemas.microsoft.com/office/drawing/2014/chart" uri="{C3380CC4-5D6E-409C-BE32-E72D297353CC}">
              <c16:uniqueId val="{00000002-F687-4626-91B7-453C8E6D4D5A}"/>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-61</c:v>
                </c:pt>
                <c:pt idx="1">
                  <c:v>-76</c:v>
                </c:pt>
                <c:pt idx="2">
                  <c:v>-128</c:v>
                </c:pt>
                <c:pt idx="3">
                  <c:v>-160</c:v>
                </c:pt>
                <c:pt idx="4">
                  <c:v>-160</c:v>
                </c:pt>
                <c:pt idx="5">
                  <c:v>-212</c:v>
                </c:pt>
                <c:pt idx="6">
                  <c:v>-209</c:v>
                </c:pt>
                <c:pt idx="7">
                  <c:v>-191</c:v>
                </c:pt>
                <c:pt idx="8">
                  <c:v>-181</c:v>
                </c:pt>
                <c:pt idx="9">
                  <c:v>-194</c:v>
                </c:pt>
                <c:pt idx="10">
                  <c:v>-181</c:v>
                </c:pt>
                <c:pt idx="11">
                  <c:v>-194</c:v>
                </c:pt>
                <c:pt idx="12">
                  <c:v>-162</c:v>
                </c:pt>
                <c:pt idx="13">
                  <c:v>-166</c:v>
                </c:pt>
                <c:pt idx="14">
                  <c:v>-117</c:v>
                </c:pt>
                <c:pt idx="15">
                  <c:v>-116</c:v>
                </c:pt>
                <c:pt idx="16">
                  <c:v>-105</c:v>
                </c:pt>
                <c:pt idx="17">
                  <c:v>-114</c:v>
                </c:pt>
                <c:pt idx="18">
                  <c:v>-94</c:v>
                </c:pt>
                <c:pt idx="19">
                  <c:v>-97</c:v>
                </c:pt>
                <c:pt idx="20">
                  <c:v>-122</c:v>
                </c:pt>
                <c:pt idx="21">
                  <c:v>-118</c:v>
                </c:pt>
                <c:pt idx="22">
                  <c:v>-109</c:v>
                </c:pt>
                <c:pt idx="23">
                  <c:v>-131</c:v>
                </c:pt>
                <c:pt idx="24">
                  <c:v>-139</c:v>
                </c:pt>
                <c:pt idx="25">
                  <c:v>-123</c:v>
                </c:pt>
                <c:pt idx="26">
                  <c:v>-127</c:v>
                </c:pt>
                <c:pt idx="27">
                  <c:v>-90</c:v>
                </c:pt>
                <c:pt idx="28">
                  <c:v>-93</c:v>
                </c:pt>
                <c:pt idx="29">
                  <c:v>-113</c:v>
                </c:pt>
                <c:pt idx="30">
                  <c:v>-113</c:v>
                </c:pt>
                <c:pt idx="31">
                  <c:v>-122</c:v>
                </c:pt>
                <c:pt idx="32">
                  <c:v>-102</c:v>
                </c:pt>
                <c:pt idx="33">
                  <c:v>-126</c:v>
                </c:pt>
                <c:pt idx="34">
                  <c:v>-117</c:v>
                </c:pt>
                <c:pt idx="35">
                  <c:v>-113</c:v>
                </c:pt>
                <c:pt idx="36">
                  <c:v>-121</c:v>
                </c:pt>
                <c:pt idx="37">
                  <c:v>-139</c:v>
                </c:pt>
                <c:pt idx="38">
                  <c:v>-156</c:v>
                </c:pt>
                <c:pt idx="39">
                  <c:v>-122</c:v>
                </c:pt>
                <c:pt idx="40">
                  <c:v>-160</c:v>
                </c:pt>
                <c:pt idx="41">
                  <c:v>-129</c:v>
                </c:pt>
                <c:pt idx="42">
                  <c:v>-180</c:v>
                </c:pt>
                <c:pt idx="43">
                  <c:v>-161</c:v>
                </c:pt>
                <c:pt idx="44">
                  <c:v>-158</c:v>
                </c:pt>
                <c:pt idx="45">
                  <c:v>-163</c:v>
                </c:pt>
                <c:pt idx="46">
                  <c:v>-155</c:v>
                </c:pt>
                <c:pt idx="47">
                  <c:v>-129</c:v>
                </c:pt>
                <c:pt idx="48">
                  <c:v>-120</c:v>
                </c:pt>
                <c:pt idx="49">
                  <c:v>-97</c:v>
                </c:pt>
                <c:pt idx="50">
                  <c:v>-96</c:v>
                </c:pt>
                <c:pt idx="51">
                  <c:v>-105</c:v>
                </c:pt>
              </c:numCache>
            </c:numRef>
          </c:val>
          <c:extLst>
            <c:ext xmlns:c16="http://schemas.microsoft.com/office/drawing/2014/chart" uri="{C3380CC4-5D6E-409C-BE32-E72D297353CC}">
              <c16:uniqueId val="{00000003-F687-4626-91B7-453C8E6D4D5A}"/>
            </c:ext>
          </c:extLst>
        </c:ser>
        <c:dLbls>
          <c:showLegendKey val="0"/>
          <c:showVal val="0"/>
          <c:showCatName val="0"/>
          <c:showSerName val="0"/>
          <c:showPercent val="0"/>
          <c:showBubbleSize val="0"/>
        </c:dLbls>
        <c:gapWidth val="50"/>
        <c:overlap val="100"/>
        <c:axId val="875965888"/>
        <c:axId val="875960448"/>
      </c:barChart>
      <c:catAx>
        <c:axId val="87596588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0448"/>
        <c:crosses val="autoZero"/>
        <c:auto val="1"/>
        <c:lblAlgn val="ctr"/>
        <c:lblOffset val="100"/>
        <c:noMultiLvlLbl val="0"/>
      </c:catAx>
      <c:valAx>
        <c:axId val="875960448"/>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5965888"/>
        <c:crosses val="autoZero"/>
        <c:crossBetween val="between"/>
      </c:valAx>
      <c:spPr>
        <a:noFill/>
        <a:ln>
          <a:noFill/>
        </a:ln>
        <a:effectLst/>
      </c:spPr>
    </c:plotArea>
    <c:legend>
      <c:legendPos val="tr"/>
      <c:layout>
        <c:manualLayout>
          <c:xMode val="edge"/>
          <c:yMode val="edge"/>
          <c:x val="0.5982860108862752"/>
          <c:y val="2.0664851409064794E-2"/>
          <c:w val="0.39783835096985792"/>
          <c:h val="8.0146798978904227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8.0343538781096319E-2"/>
          <c:w val="0.9204829396325459"/>
          <c:h val="0.83760513499166023"/>
        </c:manualLayout>
      </c:layout>
      <c:barChart>
        <c:barDir val="col"/>
        <c:grouping val="clustered"/>
        <c:varyColors val="0"/>
        <c:ser>
          <c:idx val="0"/>
          <c:order val="0"/>
          <c:tx>
            <c:strRef>
              <c:f>config!$BE$57</c:f>
              <c:strCache>
                <c:ptCount val="1"/>
                <c:pt idx="0">
                  <c:v>ENTERING</c:v>
                </c:pt>
              </c:strCache>
            </c:strRef>
          </c:tx>
          <c:spPr>
            <a:solidFill>
              <a:schemeClr val="accent4">
                <a:alpha val="80000"/>
              </a:schemeClr>
            </a:solidFill>
            <a:ln w="6350">
              <a:solidFill>
                <a:schemeClr val="accent2">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config!$BH$4:$BH$55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652A-45AE-986D-447C6A4B3623}"/>
            </c:ext>
          </c:extLst>
        </c:ser>
        <c:ser>
          <c:idx val="1"/>
          <c:order val="1"/>
          <c:tx>
            <c:strRef>
              <c:f>config!$BL$57</c:f>
              <c:strCache>
                <c:ptCount val="1"/>
                <c:pt idx="0">
                  <c:v>EXITING</c:v>
                </c:pt>
              </c:strCache>
            </c:strRef>
          </c:tx>
          <c:spPr>
            <a:solidFill>
              <a:schemeClr val="accent4">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config!$BO$4:$BO$55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652A-45AE-986D-447C6A4B3623}"/>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25</c:v>
                </c:pt>
                <c:pt idx="1">
                  <c:v>36</c:v>
                </c:pt>
                <c:pt idx="2">
                  <c:v>47</c:v>
                </c:pt>
                <c:pt idx="3">
                  <c:v>71</c:v>
                </c:pt>
                <c:pt idx="4">
                  <c:v>94</c:v>
                </c:pt>
                <c:pt idx="5">
                  <c:v>127</c:v>
                </c:pt>
                <c:pt idx="6">
                  <c:v>115</c:v>
                </c:pt>
                <c:pt idx="7">
                  <c:v>161</c:v>
                </c:pt>
                <c:pt idx="8">
                  <c:v>140</c:v>
                </c:pt>
                <c:pt idx="9">
                  <c:v>160</c:v>
                </c:pt>
                <c:pt idx="10">
                  <c:v>123</c:v>
                </c:pt>
                <c:pt idx="11">
                  <c:v>120</c:v>
                </c:pt>
                <c:pt idx="12">
                  <c:v>114</c:v>
                </c:pt>
                <c:pt idx="13">
                  <c:v>97</c:v>
                </c:pt>
                <c:pt idx="14">
                  <c:v>104</c:v>
                </c:pt>
                <c:pt idx="15">
                  <c:v>97</c:v>
                </c:pt>
                <c:pt idx="16">
                  <c:v>89</c:v>
                </c:pt>
                <c:pt idx="17">
                  <c:v>87</c:v>
                </c:pt>
                <c:pt idx="18">
                  <c:v>96</c:v>
                </c:pt>
                <c:pt idx="19">
                  <c:v>108</c:v>
                </c:pt>
                <c:pt idx="20">
                  <c:v>112</c:v>
                </c:pt>
                <c:pt idx="21">
                  <c:v>106</c:v>
                </c:pt>
                <c:pt idx="22">
                  <c:v>97</c:v>
                </c:pt>
                <c:pt idx="23">
                  <c:v>128</c:v>
                </c:pt>
                <c:pt idx="24">
                  <c:v>102</c:v>
                </c:pt>
                <c:pt idx="25">
                  <c:v>100</c:v>
                </c:pt>
                <c:pt idx="26">
                  <c:v>115</c:v>
                </c:pt>
                <c:pt idx="27">
                  <c:v>108</c:v>
                </c:pt>
                <c:pt idx="28">
                  <c:v>111</c:v>
                </c:pt>
                <c:pt idx="29">
                  <c:v>100</c:v>
                </c:pt>
                <c:pt idx="30">
                  <c:v>137</c:v>
                </c:pt>
                <c:pt idx="31">
                  <c:v>95</c:v>
                </c:pt>
                <c:pt idx="32">
                  <c:v>132</c:v>
                </c:pt>
                <c:pt idx="33">
                  <c:v>110</c:v>
                </c:pt>
                <c:pt idx="34">
                  <c:v>135</c:v>
                </c:pt>
                <c:pt idx="35">
                  <c:v>135</c:v>
                </c:pt>
                <c:pt idx="36">
                  <c:v>159</c:v>
                </c:pt>
                <c:pt idx="37">
                  <c:v>148</c:v>
                </c:pt>
                <c:pt idx="38">
                  <c:v>160</c:v>
                </c:pt>
                <c:pt idx="39">
                  <c:v>176</c:v>
                </c:pt>
                <c:pt idx="40">
                  <c:v>151</c:v>
                </c:pt>
                <c:pt idx="41">
                  <c:v>181</c:v>
                </c:pt>
                <c:pt idx="42">
                  <c:v>187</c:v>
                </c:pt>
                <c:pt idx="43">
                  <c:v>204</c:v>
                </c:pt>
                <c:pt idx="44">
                  <c:v>210</c:v>
                </c:pt>
                <c:pt idx="45">
                  <c:v>202</c:v>
                </c:pt>
                <c:pt idx="46">
                  <c:v>188</c:v>
                </c:pt>
                <c:pt idx="47">
                  <c:v>195</c:v>
                </c:pt>
                <c:pt idx="48">
                  <c:v>149</c:v>
                </c:pt>
                <c:pt idx="49">
                  <c:v>169</c:v>
                </c:pt>
                <c:pt idx="50">
                  <c:v>152</c:v>
                </c:pt>
                <c:pt idx="51">
                  <c:v>104</c:v>
                </c:pt>
              </c:numCache>
            </c:numRef>
          </c:val>
          <c:extLst>
            <c:ext xmlns:c16="http://schemas.microsoft.com/office/drawing/2014/chart" uri="{C3380CC4-5D6E-409C-BE32-E72D297353CC}">
              <c16:uniqueId val="{00000002-652A-45AE-986D-447C6A4B3623}"/>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-61</c:v>
                </c:pt>
                <c:pt idx="1">
                  <c:v>-76</c:v>
                </c:pt>
                <c:pt idx="2">
                  <c:v>-128</c:v>
                </c:pt>
                <c:pt idx="3">
                  <c:v>-160</c:v>
                </c:pt>
                <c:pt idx="4">
                  <c:v>-160</c:v>
                </c:pt>
                <c:pt idx="5">
                  <c:v>-212</c:v>
                </c:pt>
                <c:pt idx="6">
                  <c:v>-209</c:v>
                </c:pt>
                <c:pt idx="7">
                  <c:v>-191</c:v>
                </c:pt>
                <c:pt idx="8">
                  <c:v>-181</c:v>
                </c:pt>
                <c:pt idx="9">
                  <c:v>-194</c:v>
                </c:pt>
                <c:pt idx="10">
                  <c:v>-181</c:v>
                </c:pt>
                <c:pt idx="11">
                  <c:v>-194</c:v>
                </c:pt>
                <c:pt idx="12">
                  <c:v>-162</c:v>
                </c:pt>
                <c:pt idx="13">
                  <c:v>-166</c:v>
                </c:pt>
                <c:pt idx="14">
                  <c:v>-117</c:v>
                </c:pt>
                <c:pt idx="15">
                  <c:v>-116</c:v>
                </c:pt>
                <c:pt idx="16">
                  <c:v>-105</c:v>
                </c:pt>
                <c:pt idx="17">
                  <c:v>-114</c:v>
                </c:pt>
                <c:pt idx="18">
                  <c:v>-94</c:v>
                </c:pt>
                <c:pt idx="19">
                  <c:v>-97</c:v>
                </c:pt>
                <c:pt idx="20">
                  <c:v>-122</c:v>
                </c:pt>
                <c:pt idx="21">
                  <c:v>-118</c:v>
                </c:pt>
                <c:pt idx="22">
                  <c:v>-109</c:v>
                </c:pt>
                <c:pt idx="23">
                  <c:v>-131</c:v>
                </c:pt>
                <c:pt idx="24">
                  <c:v>-139</c:v>
                </c:pt>
                <c:pt idx="25">
                  <c:v>-123</c:v>
                </c:pt>
                <c:pt idx="26">
                  <c:v>-127</c:v>
                </c:pt>
                <c:pt idx="27">
                  <c:v>-90</c:v>
                </c:pt>
                <c:pt idx="28">
                  <c:v>-93</c:v>
                </c:pt>
                <c:pt idx="29">
                  <c:v>-113</c:v>
                </c:pt>
                <c:pt idx="30">
                  <c:v>-113</c:v>
                </c:pt>
                <c:pt idx="31">
                  <c:v>-122</c:v>
                </c:pt>
                <c:pt idx="32">
                  <c:v>-102</c:v>
                </c:pt>
                <c:pt idx="33">
                  <c:v>-126</c:v>
                </c:pt>
                <c:pt idx="34">
                  <c:v>-117</c:v>
                </c:pt>
                <c:pt idx="35">
                  <c:v>-113</c:v>
                </c:pt>
                <c:pt idx="36">
                  <c:v>-121</c:v>
                </c:pt>
                <c:pt idx="37">
                  <c:v>-139</c:v>
                </c:pt>
                <c:pt idx="38">
                  <c:v>-156</c:v>
                </c:pt>
                <c:pt idx="39">
                  <c:v>-122</c:v>
                </c:pt>
                <c:pt idx="40">
                  <c:v>-160</c:v>
                </c:pt>
                <c:pt idx="41">
                  <c:v>-129</c:v>
                </c:pt>
                <c:pt idx="42">
                  <c:v>-180</c:v>
                </c:pt>
                <c:pt idx="43">
                  <c:v>-161</c:v>
                </c:pt>
                <c:pt idx="44">
                  <c:v>-158</c:v>
                </c:pt>
                <c:pt idx="45">
                  <c:v>-163</c:v>
                </c:pt>
                <c:pt idx="46">
                  <c:v>-155</c:v>
                </c:pt>
                <c:pt idx="47">
                  <c:v>-129</c:v>
                </c:pt>
                <c:pt idx="48">
                  <c:v>-120</c:v>
                </c:pt>
                <c:pt idx="49">
                  <c:v>-97</c:v>
                </c:pt>
                <c:pt idx="50">
                  <c:v>-96</c:v>
                </c:pt>
                <c:pt idx="51">
                  <c:v>-105</c:v>
                </c:pt>
              </c:numCache>
            </c:numRef>
          </c:val>
          <c:extLst>
            <c:ext xmlns:c16="http://schemas.microsoft.com/office/drawing/2014/chart" uri="{C3380CC4-5D6E-409C-BE32-E72D297353CC}">
              <c16:uniqueId val="{00000003-652A-45AE-986D-447C6A4B3623}"/>
            </c:ext>
          </c:extLst>
        </c:ser>
        <c:dLbls>
          <c:showLegendKey val="0"/>
          <c:showVal val="0"/>
          <c:showCatName val="0"/>
          <c:showSerName val="0"/>
          <c:showPercent val="0"/>
          <c:showBubbleSize val="0"/>
        </c:dLbls>
        <c:gapWidth val="50"/>
        <c:overlap val="100"/>
        <c:axId val="874080912"/>
        <c:axId val="874081456"/>
      </c:barChart>
      <c:catAx>
        <c:axId val="874080912"/>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1456"/>
        <c:crosses val="autoZero"/>
        <c:auto val="1"/>
        <c:lblAlgn val="ctr"/>
        <c:lblOffset val="100"/>
        <c:noMultiLvlLbl val="0"/>
      </c:catAx>
      <c:valAx>
        <c:axId val="87408145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0912"/>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553536799635571"/>
          <c:h val="0.84957256858338703"/>
        </c:manualLayout>
      </c:layout>
      <c:barChart>
        <c:barDir val="col"/>
        <c:grouping val="clustered"/>
        <c:varyColors val="0"/>
        <c:ser>
          <c:idx val="0"/>
          <c:order val="0"/>
          <c:tx>
            <c:strRef>
              <c:f>config!$BE$57</c:f>
              <c:strCache>
                <c:ptCount val="1"/>
                <c:pt idx="0">
                  <c:v>ENTERING</c:v>
                </c:pt>
              </c:strCache>
            </c:strRef>
          </c:tx>
          <c:spPr>
            <a:solidFill>
              <a:schemeClr val="accent5">
                <a:alpha val="80000"/>
              </a:schemeClr>
            </a:solidFill>
            <a:ln w="6350">
              <a:solidFill>
                <a:schemeClr val="accent5">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config!$BI$4:$BI$55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1E5-4536-92D1-070F16C4D269}"/>
            </c:ext>
          </c:extLst>
        </c:ser>
        <c:ser>
          <c:idx val="1"/>
          <c:order val="1"/>
          <c:tx>
            <c:strRef>
              <c:f>config!$BL$57</c:f>
              <c:strCache>
                <c:ptCount val="1"/>
                <c:pt idx="0">
                  <c:v>EXITING</c:v>
                </c:pt>
              </c:strCache>
            </c:strRef>
          </c:tx>
          <c:spPr>
            <a:solidFill>
              <a:schemeClr val="accent5">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config!$BP$4:$BP$55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1E5-4536-92D1-070F16C4D269}"/>
            </c:ext>
          </c:extLst>
        </c:ser>
        <c:ser>
          <c:idx val="2"/>
          <c:order val="2"/>
          <c:tx>
            <c:v/>
          </c:tx>
          <c:spPr>
            <a:noFill/>
            <a:ln w="6350">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25</c:v>
                </c:pt>
                <c:pt idx="1">
                  <c:v>36</c:v>
                </c:pt>
                <c:pt idx="2">
                  <c:v>47</c:v>
                </c:pt>
                <c:pt idx="3">
                  <c:v>71</c:v>
                </c:pt>
                <c:pt idx="4">
                  <c:v>94</c:v>
                </c:pt>
                <c:pt idx="5">
                  <c:v>127</c:v>
                </c:pt>
                <c:pt idx="6">
                  <c:v>115</c:v>
                </c:pt>
                <c:pt idx="7">
                  <c:v>161</c:v>
                </c:pt>
                <c:pt idx="8">
                  <c:v>140</c:v>
                </c:pt>
                <c:pt idx="9">
                  <c:v>160</c:v>
                </c:pt>
                <c:pt idx="10">
                  <c:v>123</c:v>
                </c:pt>
                <c:pt idx="11">
                  <c:v>120</c:v>
                </c:pt>
                <c:pt idx="12">
                  <c:v>114</c:v>
                </c:pt>
                <c:pt idx="13">
                  <c:v>97</c:v>
                </c:pt>
                <c:pt idx="14">
                  <c:v>104</c:v>
                </c:pt>
                <c:pt idx="15">
                  <c:v>97</c:v>
                </c:pt>
                <c:pt idx="16">
                  <c:v>89</c:v>
                </c:pt>
                <c:pt idx="17">
                  <c:v>87</c:v>
                </c:pt>
                <c:pt idx="18">
                  <c:v>96</c:v>
                </c:pt>
                <c:pt idx="19">
                  <c:v>108</c:v>
                </c:pt>
                <c:pt idx="20">
                  <c:v>112</c:v>
                </c:pt>
                <c:pt idx="21">
                  <c:v>106</c:v>
                </c:pt>
                <c:pt idx="22">
                  <c:v>97</c:v>
                </c:pt>
                <c:pt idx="23">
                  <c:v>128</c:v>
                </c:pt>
                <c:pt idx="24">
                  <c:v>102</c:v>
                </c:pt>
                <c:pt idx="25">
                  <c:v>100</c:v>
                </c:pt>
                <c:pt idx="26">
                  <c:v>115</c:v>
                </c:pt>
                <c:pt idx="27">
                  <c:v>108</c:v>
                </c:pt>
                <c:pt idx="28">
                  <c:v>111</c:v>
                </c:pt>
                <c:pt idx="29">
                  <c:v>100</c:v>
                </c:pt>
                <c:pt idx="30">
                  <c:v>137</c:v>
                </c:pt>
                <c:pt idx="31">
                  <c:v>95</c:v>
                </c:pt>
                <c:pt idx="32">
                  <c:v>132</c:v>
                </c:pt>
                <c:pt idx="33">
                  <c:v>110</c:v>
                </c:pt>
                <c:pt idx="34">
                  <c:v>135</c:v>
                </c:pt>
                <c:pt idx="35">
                  <c:v>135</c:v>
                </c:pt>
                <c:pt idx="36">
                  <c:v>159</c:v>
                </c:pt>
                <c:pt idx="37">
                  <c:v>148</c:v>
                </c:pt>
                <c:pt idx="38">
                  <c:v>160</c:v>
                </c:pt>
                <c:pt idx="39">
                  <c:v>176</c:v>
                </c:pt>
                <c:pt idx="40">
                  <c:v>151</c:v>
                </c:pt>
                <c:pt idx="41">
                  <c:v>181</c:v>
                </c:pt>
                <c:pt idx="42">
                  <c:v>187</c:v>
                </c:pt>
                <c:pt idx="43">
                  <c:v>204</c:v>
                </c:pt>
                <c:pt idx="44">
                  <c:v>210</c:v>
                </c:pt>
                <c:pt idx="45">
                  <c:v>202</c:v>
                </c:pt>
                <c:pt idx="46">
                  <c:v>188</c:v>
                </c:pt>
                <c:pt idx="47">
                  <c:v>195</c:v>
                </c:pt>
                <c:pt idx="48">
                  <c:v>149</c:v>
                </c:pt>
                <c:pt idx="49">
                  <c:v>169</c:v>
                </c:pt>
                <c:pt idx="50">
                  <c:v>152</c:v>
                </c:pt>
                <c:pt idx="51">
                  <c:v>104</c:v>
                </c:pt>
              </c:numCache>
            </c:numRef>
          </c:val>
          <c:extLst>
            <c:ext xmlns:c16="http://schemas.microsoft.com/office/drawing/2014/chart" uri="{C3380CC4-5D6E-409C-BE32-E72D297353CC}">
              <c16:uniqueId val="{00000002-A1E5-4536-92D1-070F16C4D269}"/>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-61</c:v>
                </c:pt>
                <c:pt idx="1">
                  <c:v>-76</c:v>
                </c:pt>
                <c:pt idx="2">
                  <c:v>-128</c:v>
                </c:pt>
                <c:pt idx="3">
                  <c:v>-160</c:v>
                </c:pt>
                <c:pt idx="4">
                  <c:v>-160</c:v>
                </c:pt>
                <c:pt idx="5">
                  <c:v>-212</c:v>
                </c:pt>
                <c:pt idx="6">
                  <c:v>-209</c:v>
                </c:pt>
                <c:pt idx="7">
                  <c:v>-191</c:v>
                </c:pt>
                <c:pt idx="8">
                  <c:v>-181</c:v>
                </c:pt>
                <c:pt idx="9">
                  <c:v>-194</c:v>
                </c:pt>
                <c:pt idx="10">
                  <c:v>-181</c:v>
                </c:pt>
                <c:pt idx="11">
                  <c:v>-194</c:v>
                </c:pt>
                <c:pt idx="12">
                  <c:v>-162</c:v>
                </c:pt>
                <c:pt idx="13">
                  <c:v>-166</c:v>
                </c:pt>
                <c:pt idx="14">
                  <c:v>-117</c:v>
                </c:pt>
                <c:pt idx="15">
                  <c:v>-116</c:v>
                </c:pt>
                <c:pt idx="16">
                  <c:v>-105</c:v>
                </c:pt>
                <c:pt idx="17">
                  <c:v>-114</c:v>
                </c:pt>
                <c:pt idx="18">
                  <c:v>-94</c:v>
                </c:pt>
                <c:pt idx="19">
                  <c:v>-97</c:v>
                </c:pt>
                <c:pt idx="20">
                  <c:v>-122</c:v>
                </c:pt>
                <c:pt idx="21">
                  <c:v>-118</c:v>
                </c:pt>
                <c:pt idx="22">
                  <c:v>-109</c:v>
                </c:pt>
                <c:pt idx="23">
                  <c:v>-131</c:v>
                </c:pt>
                <c:pt idx="24">
                  <c:v>-139</c:v>
                </c:pt>
                <c:pt idx="25">
                  <c:v>-123</c:v>
                </c:pt>
                <c:pt idx="26">
                  <c:v>-127</c:v>
                </c:pt>
                <c:pt idx="27">
                  <c:v>-90</c:v>
                </c:pt>
                <c:pt idx="28">
                  <c:v>-93</c:v>
                </c:pt>
                <c:pt idx="29">
                  <c:v>-113</c:v>
                </c:pt>
                <c:pt idx="30">
                  <c:v>-113</c:v>
                </c:pt>
                <c:pt idx="31">
                  <c:v>-122</c:v>
                </c:pt>
                <c:pt idx="32">
                  <c:v>-102</c:v>
                </c:pt>
                <c:pt idx="33">
                  <c:v>-126</c:v>
                </c:pt>
                <c:pt idx="34">
                  <c:v>-117</c:v>
                </c:pt>
                <c:pt idx="35">
                  <c:v>-113</c:v>
                </c:pt>
                <c:pt idx="36">
                  <c:v>-121</c:v>
                </c:pt>
                <c:pt idx="37">
                  <c:v>-139</c:v>
                </c:pt>
                <c:pt idx="38">
                  <c:v>-156</c:v>
                </c:pt>
                <c:pt idx="39">
                  <c:v>-122</c:v>
                </c:pt>
                <c:pt idx="40">
                  <c:v>-160</c:v>
                </c:pt>
                <c:pt idx="41">
                  <c:v>-129</c:v>
                </c:pt>
                <c:pt idx="42">
                  <c:v>-180</c:v>
                </c:pt>
                <c:pt idx="43">
                  <c:v>-161</c:v>
                </c:pt>
                <c:pt idx="44">
                  <c:v>-158</c:v>
                </c:pt>
                <c:pt idx="45">
                  <c:v>-163</c:v>
                </c:pt>
                <c:pt idx="46">
                  <c:v>-155</c:v>
                </c:pt>
                <c:pt idx="47">
                  <c:v>-129</c:v>
                </c:pt>
                <c:pt idx="48">
                  <c:v>-120</c:v>
                </c:pt>
                <c:pt idx="49">
                  <c:v>-97</c:v>
                </c:pt>
                <c:pt idx="50">
                  <c:v>-96</c:v>
                </c:pt>
                <c:pt idx="51">
                  <c:v>-105</c:v>
                </c:pt>
              </c:numCache>
            </c:numRef>
          </c:val>
          <c:extLst>
            <c:ext xmlns:c16="http://schemas.microsoft.com/office/drawing/2014/chart" uri="{C3380CC4-5D6E-409C-BE32-E72D297353CC}">
              <c16:uniqueId val="{00000003-A1E5-4536-92D1-070F16C4D269}"/>
            </c:ext>
          </c:extLst>
        </c:ser>
        <c:dLbls>
          <c:showLegendKey val="0"/>
          <c:showVal val="0"/>
          <c:showCatName val="0"/>
          <c:showSerName val="0"/>
          <c:showPercent val="0"/>
          <c:showBubbleSize val="0"/>
        </c:dLbls>
        <c:gapWidth val="50"/>
        <c:overlap val="100"/>
        <c:axId val="874087440"/>
        <c:axId val="874092880"/>
      </c:barChart>
      <c:catAx>
        <c:axId val="874087440"/>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92880"/>
        <c:crosses val="autoZero"/>
        <c:auto val="1"/>
        <c:lblAlgn val="ctr"/>
        <c:lblOffset val="100"/>
        <c:noMultiLvlLbl val="0"/>
      </c:catAx>
      <c:valAx>
        <c:axId val="874092880"/>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74087440"/>
        <c:crosses val="autoZero"/>
        <c:crossBetween val="between"/>
      </c:valAx>
      <c:spPr>
        <a:noFill/>
        <a:ln>
          <a:noFill/>
        </a:ln>
        <a:effectLst/>
      </c:spPr>
    </c:plotArea>
    <c:legend>
      <c:legendPos val="tr"/>
      <c:layout>
        <c:manualLayout>
          <c:xMode val="edge"/>
          <c:yMode val="edge"/>
          <c:x val="0.59597313005848374"/>
          <c:y val="2.0664851409064794E-2"/>
          <c:w val="0.39783835096985792"/>
          <c:h val="8.0146798978904199E-2"/>
        </c:manualLayout>
      </c:layout>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6.7359059456410922E-2"/>
          <c:y val="7.5213715708306456E-2"/>
          <c:w val="0.91994308149497828"/>
          <c:h val="0.84957256858338703"/>
        </c:manualLayout>
      </c:layout>
      <c:barChart>
        <c:barDir val="col"/>
        <c:grouping val="clustered"/>
        <c:varyColors val="0"/>
        <c:ser>
          <c:idx val="0"/>
          <c:order val="0"/>
          <c:tx>
            <c:strRef>
              <c:f>config!$BE$57</c:f>
              <c:strCache>
                <c:ptCount val="1"/>
                <c:pt idx="0">
                  <c:v>ENTERING</c:v>
                </c:pt>
              </c:strCache>
            </c:strRef>
          </c:tx>
          <c:spPr>
            <a:solidFill>
              <a:schemeClr val="accent6">
                <a:alpha val="80000"/>
              </a:schemeClr>
            </a:solidFill>
            <a:ln w="6350">
              <a:solidFill>
                <a:schemeClr val="accent6">
                  <a:lumMod val="75000"/>
                </a:schemeClr>
              </a:solid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config!$BJ$4:$BJ$55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0-A6EC-4473-ACD2-B084BB5FBCE1}"/>
            </c:ext>
          </c:extLst>
        </c:ser>
        <c:ser>
          <c:idx val="1"/>
          <c:order val="1"/>
          <c:tx>
            <c:strRef>
              <c:f>config!$BL$57</c:f>
              <c:strCache>
                <c:ptCount val="1"/>
                <c:pt idx="0">
                  <c:v>EXITING</c:v>
                </c:pt>
              </c:strCache>
            </c:strRef>
          </c:tx>
          <c:spPr>
            <a:solidFill>
              <a:schemeClr val="accent6">
                <a:alpha val="50000"/>
              </a:schemeClr>
            </a:solid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config!$BQ$4:$BQ$55</c:f>
              <c:numCache>
                <c:formatCode>General</c:formatCode>
                <c:ptCount val="52"/>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c:v>
                </c:pt>
                <c:pt idx="17">
                  <c:v>0</c:v>
                </c:pt>
                <c:pt idx="18">
                  <c:v>0</c:v>
                </c:pt>
                <c:pt idx="19">
                  <c:v>0</c:v>
                </c:pt>
                <c:pt idx="20">
                  <c:v>0</c:v>
                </c:pt>
                <c:pt idx="21">
                  <c:v>0</c:v>
                </c:pt>
                <c:pt idx="22">
                  <c:v>0</c:v>
                </c:pt>
                <c:pt idx="23">
                  <c:v>0</c:v>
                </c:pt>
                <c:pt idx="24">
                  <c:v>0</c:v>
                </c:pt>
                <c:pt idx="25">
                  <c:v>0</c:v>
                </c:pt>
                <c:pt idx="26">
                  <c:v>0</c:v>
                </c:pt>
                <c:pt idx="27">
                  <c:v>0</c:v>
                </c:pt>
                <c:pt idx="28">
                  <c:v>0</c:v>
                </c:pt>
                <c:pt idx="29">
                  <c:v>0</c:v>
                </c:pt>
                <c:pt idx="30">
                  <c:v>0</c:v>
                </c:pt>
                <c:pt idx="31">
                  <c:v>0</c:v>
                </c:pt>
                <c:pt idx="32">
                  <c:v>0</c:v>
                </c:pt>
                <c:pt idx="33">
                  <c:v>0</c:v>
                </c:pt>
                <c:pt idx="34">
                  <c:v>0</c:v>
                </c:pt>
                <c:pt idx="35">
                  <c:v>0</c:v>
                </c:pt>
                <c:pt idx="36">
                  <c:v>0</c:v>
                </c:pt>
                <c:pt idx="37">
                  <c:v>0</c:v>
                </c:pt>
                <c:pt idx="38">
                  <c:v>0</c:v>
                </c:pt>
                <c:pt idx="39">
                  <c:v>0</c:v>
                </c:pt>
                <c:pt idx="40">
                  <c:v>0</c:v>
                </c:pt>
                <c:pt idx="41">
                  <c:v>0</c:v>
                </c:pt>
                <c:pt idx="42">
                  <c:v>0</c:v>
                </c:pt>
                <c:pt idx="43">
                  <c:v>0</c:v>
                </c:pt>
                <c:pt idx="44">
                  <c:v>0</c:v>
                </c:pt>
                <c:pt idx="45">
                  <c:v>0</c:v>
                </c:pt>
                <c:pt idx="46">
                  <c:v>0</c:v>
                </c:pt>
                <c:pt idx="47">
                  <c:v>0</c:v>
                </c:pt>
                <c:pt idx="48">
                  <c:v>0</c:v>
                </c:pt>
                <c:pt idx="49">
                  <c:v>0</c:v>
                </c:pt>
                <c:pt idx="50">
                  <c:v>0</c:v>
                </c:pt>
                <c:pt idx="51">
                  <c:v>0</c:v>
                </c:pt>
              </c:numCache>
            </c:numRef>
          </c:val>
          <c:extLst>
            <c:ext xmlns:c16="http://schemas.microsoft.com/office/drawing/2014/chart" uri="{C3380CC4-5D6E-409C-BE32-E72D297353CC}">
              <c16:uniqueId val="{00000001-A6EC-4473-ACD2-B084BB5FBCE1}"/>
            </c:ext>
          </c:extLst>
        </c:ser>
        <c:ser>
          <c:idx val="2"/>
          <c:order val="2"/>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config!$BS$4:$BS$55</c:f>
              <c:numCache>
                <c:formatCode>General</c:formatCode>
                <c:ptCount val="52"/>
                <c:pt idx="0">
                  <c:v>25</c:v>
                </c:pt>
                <c:pt idx="1">
                  <c:v>36</c:v>
                </c:pt>
                <c:pt idx="2">
                  <c:v>47</c:v>
                </c:pt>
                <c:pt idx="3">
                  <c:v>71</c:v>
                </c:pt>
                <c:pt idx="4">
                  <c:v>94</c:v>
                </c:pt>
                <c:pt idx="5">
                  <c:v>127</c:v>
                </c:pt>
                <c:pt idx="6">
                  <c:v>115</c:v>
                </c:pt>
                <c:pt idx="7">
                  <c:v>161</c:v>
                </c:pt>
                <c:pt idx="8">
                  <c:v>140</c:v>
                </c:pt>
                <c:pt idx="9">
                  <c:v>160</c:v>
                </c:pt>
                <c:pt idx="10">
                  <c:v>123</c:v>
                </c:pt>
                <c:pt idx="11">
                  <c:v>120</c:v>
                </c:pt>
                <c:pt idx="12">
                  <c:v>114</c:v>
                </c:pt>
                <c:pt idx="13">
                  <c:v>97</c:v>
                </c:pt>
                <c:pt idx="14">
                  <c:v>104</c:v>
                </c:pt>
                <c:pt idx="15">
                  <c:v>97</c:v>
                </c:pt>
                <c:pt idx="16">
                  <c:v>89</c:v>
                </c:pt>
                <c:pt idx="17">
                  <c:v>87</c:v>
                </c:pt>
                <c:pt idx="18">
                  <c:v>96</c:v>
                </c:pt>
                <c:pt idx="19">
                  <c:v>108</c:v>
                </c:pt>
                <c:pt idx="20">
                  <c:v>112</c:v>
                </c:pt>
                <c:pt idx="21">
                  <c:v>106</c:v>
                </c:pt>
                <c:pt idx="22">
                  <c:v>97</c:v>
                </c:pt>
                <c:pt idx="23">
                  <c:v>128</c:v>
                </c:pt>
                <c:pt idx="24">
                  <c:v>102</c:v>
                </c:pt>
                <c:pt idx="25">
                  <c:v>100</c:v>
                </c:pt>
                <c:pt idx="26">
                  <c:v>115</c:v>
                </c:pt>
                <c:pt idx="27">
                  <c:v>108</c:v>
                </c:pt>
                <c:pt idx="28">
                  <c:v>111</c:v>
                </c:pt>
                <c:pt idx="29">
                  <c:v>100</c:v>
                </c:pt>
                <c:pt idx="30">
                  <c:v>137</c:v>
                </c:pt>
                <c:pt idx="31">
                  <c:v>95</c:v>
                </c:pt>
                <c:pt idx="32">
                  <c:v>132</c:v>
                </c:pt>
                <c:pt idx="33">
                  <c:v>110</c:v>
                </c:pt>
                <c:pt idx="34">
                  <c:v>135</c:v>
                </c:pt>
                <c:pt idx="35">
                  <c:v>135</c:v>
                </c:pt>
                <c:pt idx="36">
                  <c:v>159</c:v>
                </c:pt>
                <c:pt idx="37">
                  <c:v>148</c:v>
                </c:pt>
                <c:pt idx="38">
                  <c:v>160</c:v>
                </c:pt>
                <c:pt idx="39">
                  <c:v>176</c:v>
                </c:pt>
                <c:pt idx="40">
                  <c:v>151</c:v>
                </c:pt>
                <c:pt idx="41">
                  <c:v>181</c:v>
                </c:pt>
                <c:pt idx="42">
                  <c:v>187</c:v>
                </c:pt>
                <c:pt idx="43">
                  <c:v>204</c:v>
                </c:pt>
                <c:pt idx="44">
                  <c:v>210</c:v>
                </c:pt>
                <c:pt idx="45">
                  <c:v>202</c:v>
                </c:pt>
                <c:pt idx="46">
                  <c:v>188</c:v>
                </c:pt>
                <c:pt idx="47">
                  <c:v>195</c:v>
                </c:pt>
                <c:pt idx="48">
                  <c:v>149</c:v>
                </c:pt>
                <c:pt idx="49">
                  <c:v>169</c:v>
                </c:pt>
                <c:pt idx="50">
                  <c:v>152</c:v>
                </c:pt>
                <c:pt idx="51">
                  <c:v>104</c:v>
                </c:pt>
              </c:numCache>
            </c:numRef>
          </c:val>
          <c:extLst>
            <c:ext xmlns:c16="http://schemas.microsoft.com/office/drawing/2014/chart" uri="{C3380CC4-5D6E-409C-BE32-E72D297353CC}">
              <c16:uniqueId val="{00000002-A6EC-4473-ACD2-B084BB5FBCE1}"/>
            </c:ext>
          </c:extLst>
        </c:ser>
        <c:ser>
          <c:idx val="3"/>
          <c:order val="3"/>
          <c:tx>
            <c:v/>
          </c:tx>
          <c:spPr>
            <a:noFill/>
            <a:ln>
              <a:noFill/>
            </a:ln>
            <a:effectLst/>
          </c:spPr>
          <c:invertIfNegative val="0"/>
          <c:cat>
            <c:numRef>
              <c:f>config!$BV$4:$BV$55</c:f>
              <c:numCache>
                <c:formatCode>h:mm</c:formatCode>
                <c:ptCount val="52"/>
                <c:pt idx="0">
                  <c:v>0.25</c:v>
                </c:pt>
                <c:pt idx="4">
                  <c:v>0.29166666666666674</c:v>
                </c:pt>
                <c:pt idx="8">
                  <c:v>0.33333333333333348</c:v>
                </c:pt>
                <c:pt idx="12">
                  <c:v>0.37500000000000022</c:v>
                </c:pt>
                <c:pt idx="16">
                  <c:v>0.41666666666666696</c:v>
                </c:pt>
                <c:pt idx="20">
                  <c:v>0.4583333333333337</c:v>
                </c:pt>
                <c:pt idx="24">
                  <c:v>0.50000000000000044</c:v>
                </c:pt>
                <c:pt idx="28">
                  <c:v>0.54166666666666696</c:v>
                </c:pt>
                <c:pt idx="32">
                  <c:v>0.58333333333333348</c:v>
                </c:pt>
                <c:pt idx="36">
                  <c:v>0.625</c:v>
                </c:pt>
                <c:pt idx="40">
                  <c:v>0.66666666666666652</c:v>
                </c:pt>
                <c:pt idx="44">
                  <c:v>0.70833333333333304</c:v>
                </c:pt>
                <c:pt idx="48">
                  <c:v>0.74999999999999956</c:v>
                </c:pt>
              </c:numCache>
            </c:numRef>
          </c:cat>
          <c:val>
            <c:numRef>
              <c:f>config!$BT$4:$BT$55</c:f>
              <c:numCache>
                <c:formatCode>General</c:formatCode>
                <c:ptCount val="52"/>
                <c:pt idx="0">
                  <c:v>-61</c:v>
                </c:pt>
                <c:pt idx="1">
                  <c:v>-76</c:v>
                </c:pt>
                <c:pt idx="2">
                  <c:v>-128</c:v>
                </c:pt>
                <c:pt idx="3">
                  <c:v>-160</c:v>
                </c:pt>
                <c:pt idx="4">
                  <c:v>-160</c:v>
                </c:pt>
                <c:pt idx="5">
                  <c:v>-212</c:v>
                </c:pt>
                <c:pt idx="6">
                  <c:v>-209</c:v>
                </c:pt>
                <c:pt idx="7">
                  <c:v>-191</c:v>
                </c:pt>
                <c:pt idx="8">
                  <c:v>-181</c:v>
                </c:pt>
                <c:pt idx="9">
                  <c:v>-194</c:v>
                </c:pt>
                <c:pt idx="10">
                  <c:v>-181</c:v>
                </c:pt>
                <c:pt idx="11">
                  <c:v>-194</c:v>
                </c:pt>
                <c:pt idx="12">
                  <c:v>-162</c:v>
                </c:pt>
                <c:pt idx="13">
                  <c:v>-166</c:v>
                </c:pt>
                <c:pt idx="14">
                  <c:v>-117</c:v>
                </c:pt>
                <c:pt idx="15">
                  <c:v>-116</c:v>
                </c:pt>
                <c:pt idx="16">
                  <c:v>-105</c:v>
                </c:pt>
                <c:pt idx="17">
                  <c:v>-114</c:v>
                </c:pt>
                <c:pt idx="18">
                  <c:v>-94</c:v>
                </c:pt>
                <c:pt idx="19">
                  <c:v>-97</c:v>
                </c:pt>
                <c:pt idx="20">
                  <c:v>-122</c:v>
                </c:pt>
                <c:pt idx="21">
                  <c:v>-118</c:v>
                </c:pt>
                <c:pt idx="22">
                  <c:v>-109</c:v>
                </c:pt>
                <c:pt idx="23">
                  <c:v>-131</c:v>
                </c:pt>
                <c:pt idx="24">
                  <c:v>-139</c:v>
                </c:pt>
                <c:pt idx="25">
                  <c:v>-123</c:v>
                </c:pt>
                <c:pt idx="26">
                  <c:v>-127</c:v>
                </c:pt>
                <c:pt idx="27">
                  <c:v>-90</c:v>
                </c:pt>
                <c:pt idx="28">
                  <c:v>-93</c:v>
                </c:pt>
                <c:pt idx="29">
                  <c:v>-113</c:v>
                </c:pt>
                <c:pt idx="30">
                  <c:v>-113</c:v>
                </c:pt>
                <c:pt idx="31">
                  <c:v>-122</c:v>
                </c:pt>
                <c:pt idx="32">
                  <c:v>-102</c:v>
                </c:pt>
                <c:pt idx="33">
                  <c:v>-126</c:v>
                </c:pt>
                <c:pt idx="34">
                  <c:v>-117</c:v>
                </c:pt>
                <c:pt idx="35">
                  <c:v>-113</c:v>
                </c:pt>
                <c:pt idx="36">
                  <c:v>-121</c:v>
                </c:pt>
                <c:pt idx="37">
                  <c:v>-139</c:v>
                </c:pt>
                <c:pt idx="38">
                  <c:v>-156</c:v>
                </c:pt>
                <c:pt idx="39">
                  <c:v>-122</c:v>
                </c:pt>
                <c:pt idx="40">
                  <c:v>-160</c:v>
                </c:pt>
                <c:pt idx="41">
                  <c:v>-129</c:v>
                </c:pt>
                <c:pt idx="42">
                  <c:v>-180</c:v>
                </c:pt>
                <c:pt idx="43">
                  <c:v>-161</c:v>
                </c:pt>
                <c:pt idx="44">
                  <c:v>-158</c:v>
                </c:pt>
                <c:pt idx="45">
                  <c:v>-163</c:v>
                </c:pt>
                <c:pt idx="46">
                  <c:v>-155</c:v>
                </c:pt>
                <c:pt idx="47">
                  <c:v>-129</c:v>
                </c:pt>
                <c:pt idx="48">
                  <c:v>-120</c:v>
                </c:pt>
                <c:pt idx="49">
                  <c:v>-97</c:v>
                </c:pt>
                <c:pt idx="50">
                  <c:v>-96</c:v>
                </c:pt>
                <c:pt idx="51">
                  <c:v>-105</c:v>
                </c:pt>
              </c:numCache>
            </c:numRef>
          </c:val>
          <c:extLst>
            <c:ext xmlns:c16="http://schemas.microsoft.com/office/drawing/2014/chart" uri="{C3380CC4-5D6E-409C-BE32-E72D297353CC}">
              <c16:uniqueId val="{00000003-A6EC-4473-ACD2-B084BB5FBCE1}"/>
            </c:ext>
          </c:extLst>
        </c:ser>
        <c:dLbls>
          <c:showLegendKey val="0"/>
          <c:showVal val="0"/>
          <c:showCatName val="0"/>
          <c:showSerName val="0"/>
          <c:showPercent val="0"/>
          <c:showBubbleSize val="0"/>
        </c:dLbls>
        <c:gapWidth val="50"/>
        <c:overlap val="100"/>
        <c:axId val="833592128"/>
        <c:axId val="833593216"/>
      </c:barChart>
      <c:catAx>
        <c:axId val="833592128"/>
        <c:scaling>
          <c:orientation val="minMax"/>
        </c:scaling>
        <c:delete val="0"/>
        <c:axPos val="b"/>
        <c:numFmt formatCode="h:mm" sourceLinked="1"/>
        <c:majorTickMark val="out"/>
        <c:minorTickMark val="none"/>
        <c:tickLblPos val="low"/>
        <c:spPr>
          <a:noFill/>
          <a:ln w="9525" cap="flat" cmpd="sng" algn="ctr">
            <a:solidFill>
              <a:schemeClr val="tx1">
                <a:lumMod val="15000"/>
                <a:lumOff val="85000"/>
              </a:schemeClr>
            </a:solidFill>
            <a:round/>
          </a:ln>
          <a:effectLst/>
        </c:spPr>
        <c:txPr>
          <a:bodyPr rot="-5400000" spcFirstLastPara="1" vertOverflow="ellipsis"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3216"/>
        <c:crosses val="autoZero"/>
        <c:auto val="1"/>
        <c:lblAlgn val="ctr"/>
        <c:lblOffset val="100"/>
        <c:noMultiLvlLbl val="0"/>
      </c:catAx>
      <c:valAx>
        <c:axId val="833593216"/>
        <c:scaling>
          <c:orientation val="minMax"/>
        </c:scaling>
        <c:delete val="0"/>
        <c:axPos val="l"/>
        <c:majorGridlines>
          <c:spPr>
            <a:ln w="9525" cap="flat" cmpd="sng" algn="ctr">
              <a:solidFill>
                <a:schemeClr val="tx1">
                  <a:lumMod val="15000"/>
                  <a:lumOff val="85000"/>
                </a:schemeClr>
              </a:solidFill>
              <a:round/>
            </a:ln>
            <a:effectLst/>
          </c:spPr>
        </c:majorGridlines>
        <c:numFmt formatCode="#,##0;\ #,##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33592128"/>
        <c:crosses val="autoZero"/>
        <c:crossBetween val="between"/>
      </c:valAx>
      <c:spPr>
        <a:noFill/>
        <a:ln>
          <a:noFill/>
        </a:ln>
        <a:effectLst/>
      </c:spPr>
    </c:plotArea>
    <c:legend>
      <c:legendPos val="tr"/>
      <c:layout>
        <c:manualLayout>
          <c:xMode val="edge"/>
          <c:yMode val="edge"/>
          <c:x val="0.59597313005848374"/>
          <c:y val="2.0664851409064794E-2"/>
          <c:w val="0.39783835096985792"/>
          <c:h val="8.0146842958699019E-2"/>
        </c:manualLayout>
      </c:layout>
      <c:overlay val="0"/>
      <c:spPr>
        <a:noFill/>
        <a:ln>
          <a:noFill/>
        </a:ln>
        <a:effectLst/>
      </c:spPr>
      <c:txPr>
        <a:bodyPr rot="0" spcFirstLastPara="1" vertOverflow="ellipsis" vert="horz" wrap="square" anchor="t" anchorCtr="0"/>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chart>
  <c:spPr>
    <a:noFill/>
    <a:ln w="6350" cap="flat" cmpd="sng" algn="ctr">
      <a:solidFill>
        <a:schemeClr val="bg1">
          <a:lumMod val="50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2.jpg"/><Relationship Id="rId3" Type="http://schemas.openxmlformats.org/officeDocument/2006/relationships/chart" Target="../charts/chart2.xml"/><Relationship Id="rId7" Type="http://schemas.openxmlformats.org/officeDocument/2006/relationships/chart" Target="../charts/chart6.xml"/><Relationship Id="rId2" Type="http://schemas.openxmlformats.org/officeDocument/2006/relationships/chart" Target="../charts/chart1.xml"/><Relationship Id="rId1" Type="http://schemas.openxmlformats.org/officeDocument/2006/relationships/image" Target="../media/image1.jpeg"/><Relationship Id="rId6" Type="http://schemas.openxmlformats.org/officeDocument/2006/relationships/chart" Target="../charts/chart5.xml"/><Relationship Id="rId5" Type="http://schemas.openxmlformats.org/officeDocument/2006/relationships/chart" Target="../charts/chart4.xml"/><Relationship Id="rId4" Type="http://schemas.openxmlformats.org/officeDocument/2006/relationships/chart" Target="../charts/chart3.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12</xdr:col>
      <xdr:colOff>195262</xdr:colOff>
      <xdr:row>1</xdr:row>
      <xdr:rowOff>102394</xdr:rowOff>
    </xdr:from>
    <xdr:to>
      <xdr:col>15</xdr:col>
      <xdr:colOff>11906</xdr:colOff>
      <xdr:row>4</xdr:row>
      <xdr:rowOff>11906</xdr:rowOff>
    </xdr:to>
    <xdr:pic>
      <xdr:nvPicPr>
        <xdr:cNvPr id="7" name="Picture 1" descr="RJ&amp;ECCB&amp;WLogos-EMAILSIG">
          <a:extLst>
            <a:ext uri="{FF2B5EF4-FFF2-40B4-BE49-F238E27FC236}">
              <a16:creationId xmlns:a16="http://schemas.microsoft.com/office/drawing/2014/main" id="{00000000-0008-0000-0000-000007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7743825" y="292894"/>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xdr:colOff>
      <xdr:row>39</xdr:row>
      <xdr:rowOff>1</xdr:rowOff>
    </xdr:from>
    <xdr:to>
      <xdr:col>9</xdr:col>
      <xdr:colOff>1</xdr:colOff>
      <xdr:row>45</xdr:row>
      <xdr:rowOff>0</xdr:rowOff>
    </xdr:to>
    <xdr:graphicFrame macro="">
      <xdr:nvGraphicFramePr>
        <xdr:cNvPr id="10" name="Chart 9">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1</xdr:colOff>
      <xdr:row>46</xdr:row>
      <xdr:rowOff>0</xdr:rowOff>
    </xdr:from>
    <xdr:to>
      <xdr:col>9</xdr:col>
      <xdr:colOff>1</xdr:colOff>
      <xdr:row>52</xdr:row>
      <xdr:rowOff>0</xdr:rowOff>
    </xdr:to>
    <xdr:graphicFrame macro="">
      <xdr:nvGraphicFramePr>
        <xdr:cNvPr id="11" name="Chart 10">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xdr:col>
      <xdr:colOff>1</xdr:colOff>
      <xdr:row>53</xdr:row>
      <xdr:rowOff>0</xdr:rowOff>
    </xdr:from>
    <xdr:to>
      <xdr:col>9</xdr:col>
      <xdr:colOff>1</xdr:colOff>
      <xdr:row>59</xdr:row>
      <xdr:rowOff>0</xdr:rowOff>
    </xdr:to>
    <xdr:graphicFrame macro="">
      <xdr:nvGraphicFramePr>
        <xdr:cNvPr id="12" name="Chart 11">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1</xdr:colOff>
      <xdr:row>60</xdr:row>
      <xdr:rowOff>0</xdr:rowOff>
    </xdr:from>
    <xdr:to>
      <xdr:col>9</xdr:col>
      <xdr:colOff>1</xdr:colOff>
      <xdr:row>66</xdr:row>
      <xdr:rowOff>0</xdr:rowOff>
    </xdr:to>
    <xdr:graphicFrame macro="">
      <xdr:nvGraphicFramePr>
        <xdr:cNvPr id="13" name="Chart 12">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xdr:col>
      <xdr:colOff>1</xdr:colOff>
      <xdr:row>67</xdr:row>
      <xdr:rowOff>0</xdr:rowOff>
    </xdr:from>
    <xdr:to>
      <xdr:col>9</xdr:col>
      <xdr:colOff>1</xdr:colOff>
      <xdr:row>73</xdr:row>
      <xdr:rowOff>0</xdr:rowOff>
    </xdr:to>
    <xdr:graphicFrame macro="">
      <xdr:nvGraphicFramePr>
        <xdr:cNvPr id="14" name="Chart 13">
          <a:extLst>
            <a:ext uri="{FF2B5EF4-FFF2-40B4-BE49-F238E27FC236}">
              <a16:creationId xmlns:a16="http://schemas.microsoft.com/office/drawing/2014/main" id="{00000000-0008-0000-0000-00000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xdr:col>
      <xdr:colOff>1</xdr:colOff>
      <xdr:row>74</xdr:row>
      <xdr:rowOff>0</xdr:rowOff>
    </xdr:from>
    <xdr:to>
      <xdr:col>9</xdr:col>
      <xdr:colOff>1</xdr:colOff>
      <xdr:row>80</xdr:row>
      <xdr:rowOff>0</xdr:rowOff>
    </xdr:to>
    <xdr:graphicFrame macro="">
      <xdr:nvGraphicFramePr>
        <xdr:cNvPr id="16" name="Chart 15">
          <a:extLst>
            <a:ext uri="{FF2B5EF4-FFF2-40B4-BE49-F238E27FC236}">
              <a16:creationId xmlns:a16="http://schemas.microsoft.com/office/drawing/2014/main" id="{00000000-0008-0000-0000-00001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10</xdr:col>
      <xdr:colOff>89647</xdr:colOff>
      <xdr:row>102</xdr:row>
      <xdr:rowOff>35719</xdr:rowOff>
    </xdr:from>
    <xdr:to>
      <xdr:col>13</xdr:col>
      <xdr:colOff>8685</xdr:colOff>
      <xdr:row>104</xdr:row>
      <xdr:rowOff>164167</xdr:rowOff>
    </xdr:to>
    <xdr:pic>
      <xdr:nvPicPr>
        <xdr:cNvPr id="15" name="Picture 1" descr="RJ&amp;ECCB&amp;WLogos-EMAILSIG">
          <a:extLst>
            <a:ext uri="{FF2B5EF4-FFF2-40B4-BE49-F238E27FC236}">
              <a16:creationId xmlns:a16="http://schemas.microsoft.com/office/drawing/2014/main" id="{00000000-0008-0000-00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09460" y="37254657"/>
          <a:ext cx="1764506" cy="5094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0</xdr:colOff>
      <xdr:row>12</xdr:row>
      <xdr:rowOff>1</xdr:rowOff>
    </xdr:from>
    <xdr:to>
      <xdr:col>11</xdr:col>
      <xdr:colOff>0</xdr:colOff>
      <xdr:row>24</xdr:row>
      <xdr:rowOff>1</xdr:rowOff>
    </xdr:to>
    <xdr:pic>
      <xdr:nvPicPr>
        <xdr:cNvPr id="3" name="Picture 2">
          <a:extLst>
            <a:ext uri="{FF2B5EF4-FFF2-40B4-BE49-F238E27FC236}">
              <a16:creationId xmlns:a16="http://schemas.microsoft.com/office/drawing/2014/main" id="{AC0097D1-5DDA-382C-15D8-70CD72E940FC}"/>
            </a:ext>
          </a:extLst>
        </xdr:cNvPr>
        <xdr:cNvPicPr>
          <a:picLocks/>
        </xdr:cNvPicPr>
      </xdr:nvPicPr>
      <xdr:blipFill>
        <a:blip xmlns:r="http://schemas.openxmlformats.org/officeDocument/2006/relationships" r:embed="rId8">
          <a:extLst>
            <a:ext uri="{28A0092B-C50C-407E-A947-70E740481C1C}">
              <a14:useLocalDpi xmlns:a14="http://schemas.microsoft.com/office/drawing/2010/main" val="0"/>
            </a:ext>
          </a:extLst>
        </a:blip>
        <a:stretch>
          <a:fillRect/>
        </a:stretch>
      </xdr:blipFill>
      <xdr:spPr>
        <a:xfrm>
          <a:off x="829235" y="2588560"/>
          <a:ext cx="6051177" cy="4953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20</xdr:col>
      <xdr:colOff>238129</xdr:colOff>
      <xdr:row>1</xdr:row>
      <xdr:rowOff>47627</xdr:rowOff>
    </xdr:from>
    <xdr:to>
      <xdr:col>23</xdr:col>
      <xdr:colOff>638179</xdr:colOff>
      <xdr:row>2</xdr:row>
      <xdr:rowOff>298452</xdr:rowOff>
    </xdr:to>
    <xdr:pic>
      <xdr:nvPicPr>
        <xdr:cNvPr id="4" name="Picture 1" descr="RJ&amp;ECCB&amp;WLogos-EMAILSIG">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287379" y="23812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20</xdr:col>
      <xdr:colOff>269879</xdr:colOff>
      <xdr:row>1</xdr:row>
      <xdr:rowOff>142877</xdr:rowOff>
    </xdr:from>
    <xdr:to>
      <xdr:col>24</xdr:col>
      <xdr:colOff>19054</xdr:colOff>
      <xdr:row>3</xdr:row>
      <xdr:rowOff>92077</xdr:rowOff>
    </xdr:to>
    <xdr:pic>
      <xdr:nvPicPr>
        <xdr:cNvPr id="4" name="Picture 1" descr="RJ&amp;ECCB&amp;WLogos-EMAILSIG">
          <a:extLst>
            <a:ext uri="{FF2B5EF4-FFF2-40B4-BE49-F238E27FC236}">
              <a16:creationId xmlns:a16="http://schemas.microsoft.com/office/drawing/2014/main" id="{00000000-0008-0000-02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3176254" y="333377"/>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17</xdr:col>
      <xdr:colOff>314325</xdr:colOff>
      <xdr:row>1</xdr:row>
      <xdr:rowOff>50800</xdr:rowOff>
    </xdr:from>
    <xdr:to>
      <xdr:col>21</xdr:col>
      <xdr:colOff>0</xdr:colOff>
      <xdr:row>3</xdr:row>
      <xdr:rowOff>0</xdr:rowOff>
    </xdr:to>
    <xdr:pic>
      <xdr:nvPicPr>
        <xdr:cNvPr id="2" name="Picture 1" descr="RJ&amp;ECCB&amp;WLogos-EMAILSIG">
          <a:extLst>
            <a:ext uri="{FF2B5EF4-FFF2-40B4-BE49-F238E27FC236}">
              <a16:creationId xmlns:a16="http://schemas.microsoft.com/office/drawing/2014/main" id="{00000000-0008-0000-03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061575" y="241300"/>
          <a:ext cx="2352675" cy="552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8" tint="-0.249977111117893"/>
  </sheetPr>
  <dimension ref="B2:O111"/>
  <sheetViews>
    <sheetView showGridLines="0" tabSelected="1" zoomScale="85" zoomScaleNormal="85" zoomScaleSheetLayoutView="85" workbookViewId="0"/>
  </sheetViews>
  <sheetFormatPr defaultRowHeight="15" x14ac:dyDescent="0.25"/>
  <cols>
    <col min="1" max="1" width="8.7109375" customWidth="1"/>
    <col min="2" max="2" width="3.7109375" customWidth="1"/>
    <col min="3" max="3" width="10.7109375" customWidth="1"/>
    <col min="4" max="9" width="9.7109375" customWidth="1"/>
    <col min="10" max="11" width="10.7109375" customWidth="1"/>
    <col min="12" max="12" width="4.28515625" customWidth="1"/>
    <col min="13" max="17" width="12.7109375" customWidth="1"/>
  </cols>
  <sheetData>
    <row r="2" spans="3:15" ht="15.75" x14ac:dyDescent="0.25">
      <c r="C2" s="282" t="s">
        <v>20</v>
      </c>
      <c r="D2" s="12"/>
      <c r="E2" s="389" t="str">
        <f ca="1">config!C3</f>
        <v>25356 HATFIELD PEVEREL</v>
      </c>
      <c r="F2" s="389"/>
      <c r="G2" s="389"/>
      <c r="H2" s="389"/>
      <c r="I2" s="389"/>
      <c r="J2" s="389"/>
      <c r="K2" s="389"/>
    </row>
    <row r="3" spans="3:15" s="151" customFormat="1" ht="18" customHeight="1" x14ac:dyDescent="0.25">
      <c r="C3" s="281" t="s">
        <v>211</v>
      </c>
      <c r="D3" s="281"/>
      <c r="E3" s="344" t="str">
        <f ca="1">config!C51</f>
        <v>25356-41</v>
      </c>
      <c r="F3" s="344"/>
      <c r="G3" s="344"/>
      <c r="H3" s="344"/>
      <c r="I3" s="344"/>
      <c r="J3" s="344"/>
      <c r="K3" s="344"/>
    </row>
    <row r="4" spans="3:15" s="151" customFormat="1" ht="18" customHeight="1" x14ac:dyDescent="0.25">
      <c r="C4" s="281" t="s">
        <v>21</v>
      </c>
      <c r="D4" s="281"/>
      <c r="E4" s="344" t="str">
        <f ca="1">IF( config!C5 &lt;&gt; "", config!C4 &amp; " - " &amp; config!C5, "UNDEFINED" )</f>
        <v>JCT41 - Duke of Wellington, Hatfield Peverel</v>
      </c>
      <c r="F4" s="344"/>
      <c r="G4" s="344"/>
      <c r="H4" s="344"/>
      <c r="I4" s="344"/>
      <c r="J4" s="344"/>
      <c r="K4" s="344"/>
      <c r="L4" s="150"/>
      <c r="M4" s="150"/>
      <c r="N4" s="150"/>
      <c r="O4" s="152" t="s">
        <v>140</v>
      </c>
    </row>
    <row r="5" spans="3:15" s="151" customFormat="1" ht="18" customHeight="1" x14ac:dyDescent="0.25">
      <c r="C5" s="281" t="s">
        <v>229</v>
      </c>
      <c r="D5" s="281"/>
      <c r="E5" s="344" t="str">
        <f>config!AL7 &amp; "-arm " &amp; config!C10</f>
        <v>3-arm mini-roundabout</v>
      </c>
      <c r="F5" s="344"/>
      <c r="G5" s="344"/>
      <c r="H5" s="344"/>
      <c r="I5" s="344"/>
      <c r="J5" s="344"/>
      <c r="K5" s="344"/>
      <c r="L5" s="150"/>
      <c r="M5" s="150"/>
      <c r="N5" s="150"/>
      <c r="O5" s="150"/>
    </row>
    <row r="6" spans="3:15" s="151" customFormat="1" ht="18" customHeight="1" x14ac:dyDescent="0.25">
      <c r="C6" s="281" t="s">
        <v>228</v>
      </c>
      <c r="D6" s="281"/>
      <c r="E6" s="349">
        <f>IF( config!C6 &lt;&gt; "", config!C6, "UNDEFINED" )</f>
        <v>45945</v>
      </c>
      <c r="F6" s="349"/>
      <c r="G6" s="349"/>
      <c r="H6" s="349"/>
      <c r="I6" s="349"/>
      <c r="J6" s="349"/>
      <c r="K6" s="349"/>
    </row>
    <row r="7" spans="3:15" s="151" customFormat="1" ht="18" customHeight="1" x14ac:dyDescent="0.25">
      <c r="C7" s="283" t="s">
        <v>123</v>
      </c>
      <c r="D7" s="281"/>
      <c r="E7" s="344" t="s">
        <v>232</v>
      </c>
      <c r="F7" s="344"/>
      <c r="G7" s="344"/>
      <c r="H7" s="344"/>
      <c r="I7" s="344"/>
      <c r="J7" s="344"/>
      <c r="K7" s="344"/>
    </row>
    <row r="8" spans="3:15" s="151" customFormat="1" ht="18" customHeight="1" x14ac:dyDescent="0.25">
      <c r="C8" s="283" t="s">
        <v>119</v>
      </c>
      <c r="D8" s="248"/>
      <c r="E8" s="348" t="str">
        <f>N16</f>
        <v>30mph</v>
      </c>
      <c r="F8" s="348"/>
      <c r="G8" s="348"/>
      <c r="H8" s="348"/>
      <c r="I8" s="348"/>
      <c r="J8" s="348"/>
      <c r="K8" s="348"/>
    </row>
    <row r="9" spans="3:15" s="151" customFormat="1" ht="18" customHeight="1" x14ac:dyDescent="0.25">
      <c r="C9" s="283" t="s">
        <v>230</v>
      </c>
      <c r="D9" s="248"/>
      <c r="E9" s="348" t="s">
        <v>231</v>
      </c>
      <c r="F9" s="348"/>
      <c r="G9" s="348"/>
      <c r="H9" s="348"/>
      <c r="I9" s="348"/>
      <c r="J9" s="348"/>
      <c r="K9" s="348"/>
    </row>
    <row r="10" spans="3:15" ht="17.25" customHeight="1" x14ac:dyDescent="0.25">
      <c r="C10" s="281" t="s">
        <v>174</v>
      </c>
      <c r="D10" s="280"/>
      <c r="E10" s="348" t="str">
        <f>IF( config!C11 &lt;&gt; "", config!C11, "UNDEFINED" )</f>
        <v>Overcast, max 13°C</v>
      </c>
      <c r="F10" s="348"/>
      <c r="G10" s="348"/>
      <c r="H10" s="348"/>
      <c r="I10" s="348"/>
      <c r="J10" s="348"/>
      <c r="K10" s="348"/>
    </row>
    <row r="11" spans="3:15" ht="15.75" x14ac:dyDescent="0.25">
      <c r="C11" s="279"/>
      <c r="D11" s="279"/>
      <c r="E11" s="279"/>
      <c r="F11" s="30"/>
      <c r="G11" s="30"/>
      <c r="H11" s="30"/>
      <c r="I11" s="30"/>
    </row>
    <row r="12" spans="3:15" ht="15.75" thickBot="1" x14ac:dyDescent="0.3"/>
    <row r="13" spans="3:15" ht="46.5" customHeight="1" x14ac:dyDescent="0.25">
      <c r="C13" s="350" t="s">
        <v>144</v>
      </c>
      <c r="D13" s="351"/>
      <c r="E13" s="351"/>
      <c r="F13" s="351"/>
      <c r="G13" s="351"/>
      <c r="H13" s="351"/>
      <c r="I13" s="351"/>
      <c r="J13" s="351"/>
      <c r="K13" s="352"/>
      <c r="M13" s="313" t="str">
        <f>"A "&amp;config!AL4&amp;"hr survey, commencing at "&amp;TEXT(config!C7,"hh:mm")&amp;" on "&amp;TEXT(config!C6,"ddd dd mmm yyyy")&amp;", recorded a total of "&amp;TEXT('15MIN'!CF439, "#,###")&amp;" vehicle movements in "&amp;config!AL10&amp;" classes at the "&amp;config!AL7&amp;"-arm junction."</f>
        <v>A 13hr survey, commencing at 06:00 on Wed 15 Oct 2025, recorded a total of 17,529 vehicle movements in 9 classes at the 3-arm junction.</v>
      </c>
      <c r="N13" s="313"/>
      <c r="O13" s="313"/>
    </row>
    <row r="14" spans="3:15" ht="46.5" customHeight="1" x14ac:dyDescent="0.25">
      <c r="C14" s="353"/>
      <c r="D14" s="354"/>
      <c r="E14" s="354"/>
      <c r="F14" s="354"/>
      <c r="G14" s="354"/>
      <c r="H14" s="354"/>
      <c r="I14" s="354"/>
      <c r="J14" s="354"/>
      <c r="K14" s="355"/>
      <c r="M14" s="313"/>
      <c r="N14" s="313"/>
      <c r="O14" s="313"/>
    </row>
    <row r="15" spans="3:15" ht="18" customHeight="1" x14ac:dyDescent="0.25">
      <c r="C15" s="353"/>
      <c r="D15" s="354"/>
      <c r="E15" s="354"/>
      <c r="F15" s="354"/>
      <c r="G15" s="354"/>
      <c r="H15" s="354"/>
      <c r="I15" s="354"/>
      <c r="J15" s="354"/>
      <c r="K15" s="355"/>
      <c r="M15" s="347"/>
      <c r="N15" s="347"/>
      <c r="O15" s="347"/>
    </row>
    <row r="16" spans="3:15" ht="18" customHeight="1" x14ac:dyDescent="0.25">
      <c r="C16" s="353"/>
      <c r="D16" s="354"/>
      <c r="E16" s="354"/>
      <c r="F16" s="354"/>
      <c r="G16" s="354"/>
      <c r="H16" s="354"/>
      <c r="I16" s="354"/>
      <c r="J16" s="354"/>
      <c r="K16" s="355"/>
      <c r="M16" s="125" t="s">
        <v>119</v>
      </c>
      <c r="N16" s="346" t="str">
        <f>IF( config!C9&lt;&gt;"", config!C9 &amp; "mph", "UNDEFINED" )</f>
        <v>30mph</v>
      </c>
      <c r="O16" s="346"/>
    </row>
    <row r="17" spans="2:15" ht="18" customHeight="1" x14ac:dyDescent="0.25">
      <c r="C17" s="353"/>
      <c r="D17" s="354"/>
      <c r="E17" s="354"/>
      <c r="F17" s="354"/>
      <c r="G17" s="354"/>
      <c r="H17" s="354"/>
      <c r="I17" s="354"/>
      <c r="J17" s="354"/>
      <c r="K17" s="355"/>
      <c r="M17" s="126" t="s">
        <v>29</v>
      </c>
      <c r="N17" s="345" t="str">
        <f>IF( config!C20 &lt;&gt; "", config!C20, "UNDEFINED" )</f>
        <v>579411, 211928</v>
      </c>
      <c r="O17" s="345"/>
    </row>
    <row r="18" spans="2:15" ht="18" customHeight="1" x14ac:dyDescent="0.25">
      <c r="C18" s="353"/>
      <c r="D18" s="354"/>
      <c r="E18" s="354"/>
      <c r="F18" s="354"/>
      <c r="G18" s="354"/>
      <c r="H18" s="354"/>
      <c r="I18" s="354"/>
      <c r="J18" s="354"/>
      <c r="K18" s="355"/>
      <c r="M18" s="127" t="s">
        <v>40</v>
      </c>
      <c r="N18" s="345" t="str">
        <f>IF(config!C21&lt;&gt;"", HYPERLINK("https://maps.google.co.uk/maps?f=q&amp;hl=en&amp;q="&amp;config!C21&amp;"&amp;ie=UTF8&amp;z=16", config!C21), "UNDEFINED")</f>
        <v>51.777257, 0.599256</v>
      </c>
      <c r="O18" s="345"/>
    </row>
    <row r="19" spans="2:15" ht="18" customHeight="1" x14ac:dyDescent="0.25">
      <c r="C19" s="353"/>
      <c r="D19" s="354"/>
      <c r="E19" s="354"/>
      <c r="F19" s="354"/>
      <c r="G19" s="354"/>
      <c r="H19" s="354"/>
      <c r="I19" s="354"/>
      <c r="J19" s="354"/>
      <c r="K19" s="355"/>
      <c r="M19" s="127" t="s">
        <v>210</v>
      </c>
      <c r="N19" s="345" t="str">
        <f>IF( config!C12 &lt;&gt; "", config!C12, "UNDEFINED" )</f>
        <v>CM3 2HG</v>
      </c>
      <c r="O19" s="345"/>
    </row>
    <row r="20" spans="2:15" ht="18" customHeight="1" x14ac:dyDescent="0.25">
      <c r="C20" s="353"/>
      <c r="D20" s="354"/>
      <c r="E20" s="354"/>
      <c r="F20" s="354"/>
      <c r="G20" s="354"/>
      <c r="H20" s="354"/>
      <c r="I20" s="354"/>
      <c r="J20" s="354"/>
      <c r="K20" s="355"/>
      <c r="M20" s="313" t="str">
        <f ca="1">IF(config!AI12 = 0, "No data...",
config!AI13 &amp; " cyclists were recorded, "&amp;config!AJ13&amp; "% of the total volume. "
&amp; CHAR(10) &amp; CHAR(10) &amp;
config!AJ14 &amp; "% of the total volume consists of rigid and articulated HGVs."
&amp; CHAR(10) &amp; CHAR(10) &amp;
config!C24
&amp; CHAR(10) &amp; CHAR(10) &amp;
"The AM peak was in the 15min period commencing at "&amp;TEXT(config!AJ15, "hh:mm")&amp;", whilst the PM peak was "&amp;TEXT(config!AJ16, "hh:mm")
&amp; CHAR(10) &amp; CHAR(10) &amp;
config!AP19&amp; CHAR(10)
&amp; CHAR(10) &amp;
"ENTRY refers to entering the junction, EXITING refers to vehicles leaving the junction area.")</f>
        <v>24 cyclists were recorded, 0.14% of the total volume. 
3.49% of the total volume consists of rigid and articulated HGVs.
There were no recorded incidents.
The AM peak was in the 15min period commencing at 08:15, whilst the PM peak was 16:30
The busiest route over 13hrs was between B1019 Maldon Rd (S) and B1137 The Street (W) (see matrices). 
ENTRY refers to entering the junction, EXITING refers to vehicles leaving the junction area.</v>
      </c>
      <c r="N20" s="313"/>
      <c r="O20" s="313"/>
    </row>
    <row r="21" spans="2:15" ht="47.25" customHeight="1" x14ac:dyDescent="0.25">
      <c r="C21" s="353"/>
      <c r="D21" s="354"/>
      <c r="E21" s="354"/>
      <c r="F21" s="354"/>
      <c r="G21" s="354"/>
      <c r="H21" s="354"/>
      <c r="I21" s="354"/>
      <c r="J21" s="354"/>
      <c r="K21" s="355"/>
      <c r="M21" s="313"/>
      <c r="N21" s="313"/>
      <c r="O21" s="313"/>
    </row>
    <row r="22" spans="2:15" ht="47.25" customHeight="1" x14ac:dyDescent="0.25">
      <c r="C22" s="353"/>
      <c r="D22" s="354"/>
      <c r="E22" s="354"/>
      <c r="F22" s="354"/>
      <c r="G22" s="354"/>
      <c r="H22" s="354"/>
      <c r="I22" s="354"/>
      <c r="J22" s="354"/>
      <c r="K22" s="355"/>
      <c r="M22" s="313"/>
      <c r="N22" s="313"/>
      <c r="O22" s="313"/>
    </row>
    <row r="23" spans="2:15" ht="47.25" customHeight="1" x14ac:dyDescent="0.25">
      <c r="C23" s="353"/>
      <c r="D23" s="354"/>
      <c r="E23" s="354"/>
      <c r="F23" s="354"/>
      <c r="G23" s="354"/>
      <c r="H23" s="354"/>
      <c r="I23" s="354"/>
      <c r="J23" s="354"/>
      <c r="K23" s="355"/>
      <c r="M23" s="313"/>
      <c r="N23" s="313"/>
      <c r="O23" s="313"/>
    </row>
    <row r="24" spans="2:15" ht="47.25" customHeight="1" thickBot="1" x14ac:dyDescent="0.3">
      <c r="C24" s="356"/>
      <c r="D24" s="357"/>
      <c r="E24" s="357"/>
      <c r="F24" s="357"/>
      <c r="G24" s="357"/>
      <c r="H24" s="357"/>
      <c r="I24" s="357"/>
      <c r="J24" s="357"/>
      <c r="K24" s="358"/>
      <c r="M24" s="313"/>
      <c r="N24" s="313"/>
      <c r="O24" s="313"/>
    </row>
    <row r="25" spans="2:15" ht="60" customHeight="1" x14ac:dyDescent="0.25">
      <c r="C25" s="391" t="s">
        <v>41</v>
      </c>
      <c r="D25" s="391"/>
      <c r="E25" s="391"/>
      <c r="F25" s="391"/>
      <c r="G25" s="391"/>
      <c r="H25" s="391"/>
      <c r="I25" s="391"/>
      <c r="J25" s="391"/>
      <c r="K25" s="391"/>
      <c r="M25" s="313"/>
      <c r="N25" s="313"/>
      <c r="O25" s="313"/>
    </row>
    <row r="26" spans="2:15" ht="26.25" customHeight="1" x14ac:dyDescent="0.5">
      <c r="C26" s="31" t="s">
        <v>42</v>
      </c>
      <c r="D26" s="32"/>
      <c r="E26" s="32"/>
      <c r="F26" s="32"/>
      <c r="G26" s="32"/>
      <c r="H26" s="32"/>
      <c r="I26" s="32"/>
      <c r="J26" s="33"/>
      <c r="K26" s="33"/>
      <c r="M26" s="313"/>
      <c r="N26" s="313"/>
      <c r="O26" s="313"/>
    </row>
    <row r="27" spans="2:15" ht="20.25" customHeight="1" x14ac:dyDescent="0.5">
      <c r="C27" s="34"/>
      <c r="D27" s="35"/>
      <c r="E27" s="35"/>
      <c r="F27" s="35"/>
      <c r="G27" s="35"/>
      <c r="H27" s="35"/>
      <c r="I27" s="35"/>
      <c r="M27" s="313"/>
      <c r="N27" s="313"/>
      <c r="O27" s="313"/>
    </row>
    <row r="28" spans="2:15" s="157" customFormat="1" ht="18.75" customHeight="1" x14ac:dyDescent="0.3">
      <c r="C28" s="307"/>
      <c r="D28" s="288"/>
      <c r="E28" s="288"/>
      <c r="F28" s="288"/>
      <c r="G28" s="288"/>
      <c r="H28" s="288"/>
      <c r="I28" s="288"/>
      <c r="J28" s="288"/>
      <c r="K28" s="181"/>
      <c r="M28" s="313"/>
      <c r="N28" s="313"/>
      <c r="O28" s="313"/>
    </row>
    <row r="29" spans="2:15" s="157" customFormat="1" ht="18.75" customHeight="1" x14ac:dyDescent="0.3">
      <c r="C29" s="308"/>
      <c r="D29" s="288"/>
      <c r="E29" s="288"/>
      <c r="F29" s="288"/>
      <c r="G29" s="288"/>
      <c r="H29" s="309" t="s">
        <v>240</v>
      </c>
      <c r="I29" s="310"/>
      <c r="J29" s="311" t="s">
        <v>241</v>
      </c>
      <c r="K29" s="181"/>
      <c r="M29" s="313"/>
      <c r="N29" s="313"/>
      <c r="O29" s="313"/>
    </row>
    <row r="30" spans="2:15" s="157" customFormat="1" ht="18.75" x14ac:dyDescent="0.3">
      <c r="C30" s="289" t="str">
        <f>IF(config!C14&lt;&gt;"", config!B14,"")</f>
        <v>ARM A</v>
      </c>
      <c r="D30" s="312" t="str">
        <f ca="1">IF(C30&lt;&gt;"", config!AP4, "")</f>
        <v>B1137 The Street (W)</v>
      </c>
      <c r="E30" s="312"/>
      <c r="F30" s="312"/>
      <c r="G30" s="312"/>
      <c r="H30" s="298">
        <f>IF(C30&lt;&gt;"", '60MIN'!CF28, "")</f>
        <v>6569</v>
      </c>
      <c r="I30" s="299" t="str">
        <f>IF(C30&lt;&gt;"", config!AH4, "")</f>
        <v>→</v>
      </c>
      <c r="J30" s="300">
        <f>IF(C30&lt;&gt;"", '60MIN'!L166, "")</f>
        <v>6967</v>
      </c>
      <c r="K30" s="301" t="str">
        <f>IF(C30&lt;&gt;"", config!AF4, "")</f>
        <v>←</v>
      </c>
      <c r="M30" s="313"/>
      <c r="N30" s="313"/>
      <c r="O30" s="313"/>
    </row>
    <row r="31" spans="2:15" s="157" customFormat="1" ht="18.75" customHeight="1" x14ac:dyDescent="0.3">
      <c r="B31" s="287"/>
      <c r="C31" s="290" t="str">
        <f>IF(config!C15&lt;&gt;"", config!B15,"")</f>
        <v>ARM B</v>
      </c>
      <c r="D31" s="312" t="str">
        <f ca="1">IF(C31&lt;&gt;"", config!AP5, "")</f>
        <v>B1137 The Street (NE)</v>
      </c>
      <c r="E31" s="312"/>
      <c r="F31" s="312"/>
      <c r="G31" s="312"/>
      <c r="H31" s="298">
        <f>IF(C31&lt;&gt;"", '60MIN'!CF51, "")</f>
        <v>4958</v>
      </c>
      <c r="I31" s="299" t="str">
        <f>IF(C31&lt;&gt;"", config!AH5, "")</f>
        <v>↙</v>
      </c>
      <c r="J31" s="300">
        <f>IF(C31&lt;&gt;"", '60MIN'!X166, "")</f>
        <v>4748</v>
      </c>
      <c r="K31" s="301" t="str">
        <f>IF(C31&lt;&gt;"", config!AF5, "")</f>
        <v>↗</v>
      </c>
      <c r="M31" s="313"/>
      <c r="N31" s="313"/>
      <c r="O31" s="313"/>
    </row>
    <row r="32" spans="2:15" s="157" customFormat="1" ht="18.75" x14ac:dyDescent="0.3">
      <c r="B32" s="287"/>
      <c r="C32" s="291" t="str">
        <f>IF(config!C16&lt;&gt;"", config!B16,"")</f>
        <v>ARM C</v>
      </c>
      <c r="D32" s="312" t="str">
        <f ca="1">IF(C32&lt;&gt;"", config!AP6, "")</f>
        <v>B1019 Maldon Rd (S)</v>
      </c>
      <c r="E32" s="312"/>
      <c r="F32" s="312"/>
      <c r="G32" s="312"/>
      <c r="H32" s="298">
        <f>IF(C32&lt;&gt;"", '60MIN'!CF74, "")</f>
        <v>6002</v>
      </c>
      <c r="I32" s="299" t="str">
        <f>IF(C32&lt;&gt;"", config!AH6, "")</f>
        <v>↑</v>
      </c>
      <c r="J32" s="300">
        <f>IF(C32&lt;&gt;"", '60MIN'!AJ166, "")</f>
        <v>5814</v>
      </c>
      <c r="K32" s="301" t="str">
        <f>IF(C32&lt;&gt;"", config!AF6, "")</f>
        <v>↓</v>
      </c>
      <c r="M32" s="313"/>
      <c r="N32" s="313"/>
      <c r="O32" s="313"/>
    </row>
    <row r="33" spans="2:15" s="157" customFormat="1" ht="18.75" x14ac:dyDescent="0.3">
      <c r="B33" s="287"/>
      <c r="C33" s="292" t="str">
        <f>IF(config!C17&lt;&gt;"", config!B17,"")</f>
        <v/>
      </c>
      <c r="D33" s="312" t="str">
        <f>IF(C33&lt;&gt;"", config!AP7, "")</f>
        <v/>
      </c>
      <c r="E33" s="312"/>
      <c r="F33" s="312"/>
      <c r="G33" s="312"/>
      <c r="H33" s="298" t="str">
        <f>IF(C33&lt;&gt;"", '60MIN'!CF97, "")</f>
        <v/>
      </c>
      <c r="I33" s="299" t="str">
        <f>IF(C33&lt;&gt;"", config!AH7, "")</f>
        <v/>
      </c>
      <c r="J33" s="300" t="str">
        <f>IF(C33&lt;&gt;"", '60MIN'!AV166, "")</f>
        <v/>
      </c>
      <c r="K33" s="301" t="str">
        <f>IF(C33&lt;&gt;"", config!AF7, "")</f>
        <v/>
      </c>
      <c r="M33" s="313"/>
      <c r="N33" s="313"/>
      <c r="O33" s="313"/>
    </row>
    <row r="34" spans="2:15" s="157" customFormat="1" ht="18.75" x14ac:dyDescent="0.3">
      <c r="B34" s="287"/>
      <c r="C34" s="293" t="str">
        <f>IF(config!C18&lt;&gt;"", config!B18,"")</f>
        <v/>
      </c>
      <c r="D34" s="312" t="str">
        <f>IF(C34&lt;&gt;"", config!AP8, "")</f>
        <v/>
      </c>
      <c r="E34" s="312"/>
      <c r="F34" s="312"/>
      <c r="G34" s="312"/>
      <c r="H34" s="298" t="str">
        <f>IF(C34&lt;&gt;"", '60MIN'!CF120, "")</f>
        <v/>
      </c>
      <c r="I34" s="299" t="str">
        <f>IF(C34&lt;&gt;"", config!AH8, "")</f>
        <v/>
      </c>
      <c r="J34" s="300" t="str">
        <f>IF(C34&lt;&gt;"", '60MIN'!BH166, "")</f>
        <v/>
      </c>
      <c r="K34" s="301" t="str">
        <f>IF(C34&lt;&gt;"", config!AF8, "")</f>
        <v/>
      </c>
      <c r="M34" s="313"/>
      <c r="N34" s="313"/>
      <c r="O34" s="313"/>
    </row>
    <row r="35" spans="2:15" s="157" customFormat="1" ht="18.75" x14ac:dyDescent="0.3">
      <c r="B35" s="287"/>
      <c r="C35" s="294" t="str">
        <f>IF(config!C19&lt;&gt;"", config!B19,"")</f>
        <v/>
      </c>
      <c r="D35" s="312" t="str">
        <f>IF(C35&lt;&gt;"", config!AP9, "")</f>
        <v/>
      </c>
      <c r="E35" s="312"/>
      <c r="F35" s="312"/>
      <c r="G35" s="312"/>
      <c r="H35" s="302" t="str">
        <f>IF(C35&lt;&gt;"", '60MIN'!CF143, "")</f>
        <v/>
      </c>
      <c r="I35" s="303" t="str">
        <f>IF(C35&lt;&gt;"", config!AH9, "")</f>
        <v/>
      </c>
      <c r="J35" s="304" t="str">
        <f>IF(C35&lt;&gt;"", '60MIN'!BT166, "")</f>
        <v/>
      </c>
      <c r="K35" s="305" t="str">
        <f>IF(C35&lt;&gt;"", config!AF9, "")</f>
        <v/>
      </c>
      <c r="M35" s="313"/>
      <c r="N35" s="313"/>
      <c r="O35" s="313"/>
    </row>
    <row r="36" spans="2:15" s="157" customFormat="1" ht="18.75" x14ac:dyDescent="0.3">
      <c r="B36" s="287"/>
      <c r="D36" s="150"/>
      <c r="E36" s="150"/>
      <c r="F36" s="150"/>
      <c r="G36" s="150"/>
      <c r="H36" s="295">
        <f>SUM(H30:H35)</f>
        <v>17529</v>
      </c>
      <c r="I36" s="296"/>
      <c r="J36" s="297">
        <f>SUM(J30:J35)</f>
        <v>17529</v>
      </c>
      <c r="K36" s="181"/>
      <c r="M36" s="313"/>
      <c r="N36" s="313"/>
      <c r="O36" s="313"/>
    </row>
    <row r="37" spans="2:15" s="157" customFormat="1" ht="18.75" x14ac:dyDescent="0.3">
      <c r="C37" s="284"/>
      <c r="D37" s="89"/>
      <c r="E37" s="89"/>
      <c r="F37" s="89"/>
      <c r="G37" s="89"/>
      <c r="H37" s="89"/>
      <c r="I37" s="89"/>
      <c r="J37" s="306"/>
      <c r="K37" s="181"/>
      <c r="M37" s="313"/>
      <c r="N37" s="313"/>
      <c r="O37" s="313"/>
    </row>
    <row r="38" spans="2:15" s="157" customFormat="1" ht="30" customHeight="1" x14ac:dyDescent="0.3">
      <c r="D38" s="150"/>
      <c r="E38" s="150"/>
      <c r="F38" s="150"/>
      <c r="G38" s="150"/>
      <c r="H38" s="285"/>
      <c r="I38" s="286"/>
      <c r="J38" s="285"/>
      <c r="K38" s="181"/>
      <c r="M38" s="244"/>
      <c r="N38" s="244"/>
      <c r="O38" s="244"/>
    </row>
    <row r="39" spans="2:15" s="157" customFormat="1" ht="37.5" customHeight="1" x14ac:dyDescent="0.3">
      <c r="C39"/>
      <c r="D39"/>
      <c r="E39"/>
      <c r="F39"/>
      <c r="G39"/>
      <c r="H39"/>
      <c r="I39"/>
      <c r="J39"/>
      <c r="K39"/>
      <c r="M39" s="244"/>
      <c r="N39" s="244"/>
      <c r="O39" s="244"/>
    </row>
    <row r="40" spans="2:15" s="157" customFormat="1" ht="18.75" x14ac:dyDescent="0.3">
      <c r="C40"/>
      <c r="D40"/>
      <c r="E40"/>
      <c r="F40"/>
      <c r="G40"/>
      <c r="H40"/>
      <c r="I40"/>
      <c r="J40" s="363" t="str">
        <f>config!AH4</f>
        <v>→</v>
      </c>
      <c r="K40" s="364"/>
      <c r="M40" s="313" t="str">
        <f>UPPER(config!C14)&amp;": entries at arm A (above the axis) against exits (below) for the survey duration."
&amp; CHAR(10) &amp; CHAR(10) &amp;
TEXT(config!AH27, "0.0%") &amp; " of all inbound movements, and " &amp; TEXT(config!AI27, "0.0%") &amp; " of all outbound movements."</f>
        <v>B1137 THE STREET: entries at arm A (above the axis) against exits (below) for the survey duration.
37.5% of all inbound movements, and 39.7% of all outbound movements.</v>
      </c>
      <c r="N40" s="313"/>
      <c r="O40" s="313"/>
    </row>
    <row r="41" spans="2:15" s="157" customFormat="1" ht="18.75" x14ac:dyDescent="0.3">
      <c r="C41"/>
      <c r="D41"/>
      <c r="E41"/>
      <c r="F41"/>
      <c r="G41"/>
      <c r="H41"/>
      <c r="I41"/>
      <c r="J41" s="365"/>
      <c r="K41" s="366"/>
      <c r="M41" s="313"/>
      <c r="N41" s="313"/>
      <c r="O41" s="313"/>
    </row>
    <row r="42" spans="2:15" s="157" customFormat="1" ht="31.5" x14ac:dyDescent="0.3">
      <c r="C42"/>
      <c r="D42"/>
      <c r="E42"/>
      <c r="F42"/>
      <c r="G42"/>
      <c r="H42"/>
      <c r="I42"/>
      <c r="J42" s="367" t="s">
        <v>176</v>
      </c>
      <c r="K42" s="368"/>
      <c r="M42" s="313"/>
      <c r="N42" s="313"/>
      <c r="O42" s="313"/>
    </row>
    <row r="43" spans="2:15" s="157" customFormat="1" ht="18.75" x14ac:dyDescent="0.3">
      <c r="C43"/>
      <c r="D43"/>
      <c r="E43"/>
      <c r="F43"/>
      <c r="G43"/>
      <c r="H43"/>
      <c r="I43"/>
      <c r="J43" s="369" t="str">
        <f>config!AF4</f>
        <v>←</v>
      </c>
      <c r="K43" s="370"/>
      <c r="M43" s="313"/>
      <c r="N43" s="313"/>
      <c r="O43" s="313"/>
    </row>
    <row r="44" spans="2:15" s="157" customFormat="1" ht="18.75" x14ac:dyDescent="0.3">
      <c r="C44"/>
      <c r="D44"/>
      <c r="E44"/>
      <c r="F44"/>
      <c r="G44"/>
      <c r="H44"/>
      <c r="I44"/>
      <c r="J44" s="371"/>
      <c r="K44" s="372"/>
      <c r="M44" s="313"/>
      <c r="N44" s="313"/>
      <c r="O44" s="313"/>
    </row>
    <row r="45" spans="2:15" s="157" customFormat="1" ht="18.75" x14ac:dyDescent="0.3">
      <c r="C45"/>
      <c r="D45"/>
      <c r="E45"/>
      <c r="F45"/>
      <c r="G45"/>
      <c r="H45"/>
      <c r="I45"/>
      <c r="J45"/>
      <c r="K45"/>
      <c r="M45" s="313"/>
      <c r="N45" s="313"/>
      <c r="O45" s="313"/>
    </row>
    <row r="46" spans="2:15" s="157" customFormat="1" ht="18.75" x14ac:dyDescent="0.3">
      <c r="C46"/>
      <c r="D46"/>
      <c r="E46"/>
      <c r="F46"/>
      <c r="G46"/>
      <c r="H46"/>
      <c r="I46"/>
      <c r="J46"/>
      <c r="K46"/>
      <c r="M46"/>
      <c r="N46"/>
      <c r="O46"/>
    </row>
    <row r="47" spans="2:15" s="157" customFormat="1" ht="18.75" x14ac:dyDescent="0.3">
      <c r="C47"/>
      <c r="D47"/>
      <c r="E47"/>
      <c r="F47"/>
      <c r="G47"/>
      <c r="H47"/>
      <c r="I47"/>
      <c r="J47" s="359" t="str">
        <f>config!AH5</f>
        <v>↙</v>
      </c>
      <c r="K47" s="360"/>
      <c r="M47" s="313" t="str">
        <f>UPPER(config!C15)&amp;": entries at arm B (above the axis) against exits (below) for the survey duration."
&amp; CHAR(10) &amp; CHAR(10) &amp;
TEXT(config!AH28, "0.0%") &amp; " of all inbound movements, and " &amp; TEXT(config!AI28, "0.0%") &amp; " of all outbound movements."</f>
        <v>B1137 THE STREET: entries at arm B (above the axis) against exits (below) for the survey duration.
28.3% of all inbound movements, and 27.1% of all outbound movements.</v>
      </c>
      <c r="N47" s="313"/>
      <c r="O47" s="313"/>
    </row>
    <row r="48" spans="2:15" ht="30" customHeight="1" x14ac:dyDescent="0.25">
      <c r="J48" s="361"/>
      <c r="K48" s="362"/>
      <c r="M48" s="313"/>
      <c r="N48" s="313"/>
      <c r="O48" s="313"/>
    </row>
    <row r="49" spans="10:15" ht="24" customHeight="1" x14ac:dyDescent="0.25">
      <c r="J49" s="342" t="s">
        <v>177</v>
      </c>
      <c r="K49" s="343"/>
      <c r="M49" s="313"/>
      <c r="N49" s="313"/>
      <c r="O49" s="313"/>
    </row>
    <row r="50" spans="10:15" ht="24" customHeight="1" x14ac:dyDescent="0.25">
      <c r="J50" s="338" t="str">
        <f>config!AF5</f>
        <v>↗</v>
      </c>
      <c r="K50" s="339"/>
      <c r="M50" s="313"/>
      <c r="N50" s="313"/>
      <c r="O50" s="313"/>
    </row>
    <row r="51" spans="10:15" ht="24" customHeight="1" x14ac:dyDescent="0.25">
      <c r="J51" s="340"/>
      <c r="K51" s="341"/>
      <c r="M51" s="313"/>
      <c r="N51" s="313"/>
      <c r="O51" s="313"/>
    </row>
    <row r="52" spans="10:15" ht="24" customHeight="1" x14ac:dyDescent="0.25">
      <c r="M52" s="313"/>
      <c r="N52" s="313"/>
      <c r="O52" s="313"/>
    </row>
    <row r="53" spans="10:15" ht="24" customHeight="1" x14ac:dyDescent="0.25"/>
    <row r="54" spans="10:15" ht="24" customHeight="1" x14ac:dyDescent="0.25">
      <c r="J54" s="334" t="str">
        <f>config!AH6</f>
        <v>↑</v>
      </c>
      <c r="K54" s="335"/>
      <c r="M54" s="313" t="str">
        <f>UPPER(config!C16)&amp;": entries at arm C (above the axis) against exits (below) for the survey duration."
&amp; CHAR(10) &amp; CHAR(10) &amp;
TEXT(config!AH29, "0.0%") &amp; " of all inbound movements, and " &amp; TEXT(config!AI29, "0.0%") &amp; " of all outbound movements."</f>
        <v>B1019 MALDON RD: entries at arm C (above the axis) against exits (below) for the survey duration.
34.2% of all inbound movements, and 33.2% of all outbound movements.</v>
      </c>
      <c r="N54" s="313"/>
      <c r="O54" s="313"/>
    </row>
    <row r="55" spans="10:15" ht="24" customHeight="1" x14ac:dyDescent="0.25">
      <c r="J55" s="336"/>
      <c r="K55" s="337"/>
      <c r="M55" s="313"/>
      <c r="N55" s="313"/>
      <c r="O55" s="313"/>
    </row>
    <row r="56" spans="10:15" ht="24" customHeight="1" x14ac:dyDescent="0.25">
      <c r="J56" s="332" t="s">
        <v>178</v>
      </c>
      <c r="K56" s="333"/>
      <c r="M56" s="313"/>
      <c r="N56" s="313"/>
      <c r="O56" s="313"/>
    </row>
    <row r="57" spans="10:15" ht="24" customHeight="1" x14ac:dyDescent="0.25">
      <c r="J57" s="328" t="str">
        <f>config!AF6</f>
        <v>↓</v>
      </c>
      <c r="K57" s="329"/>
      <c r="M57" s="313"/>
      <c r="N57" s="313"/>
      <c r="O57" s="313"/>
    </row>
    <row r="58" spans="10:15" ht="24" customHeight="1" x14ac:dyDescent="0.25">
      <c r="J58" s="330"/>
      <c r="K58" s="331"/>
      <c r="M58" s="313"/>
      <c r="N58" s="313"/>
      <c r="O58" s="313"/>
    </row>
    <row r="59" spans="10:15" ht="24" customHeight="1" x14ac:dyDescent="0.25">
      <c r="M59" s="313"/>
      <c r="N59" s="313"/>
      <c r="O59" s="313"/>
    </row>
    <row r="60" spans="10:15" ht="24" hidden="1" customHeight="1" x14ac:dyDescent="0.25"/>
    <row r="61" spans="10:15" ht="24" hidden="1" customHeight="1" x14ac:dyDescent="0.25">
      <c r="J61" s="324" t="str">
        <f>config!AH7</f>
        <v/>
      </c>
      <c r="K61" s="325"/>
      <c r="M61" s="313" t="str">
        <f>UPPER(config!C17)&amp;": entries at arm D (above the axis) against exits (below) for the survey duration."
&amp; CHAR(10) &amp; CHAR(10) &amp;
TEXT(config!AH30, "0.0%") &amp; " of all inbound movements, and " &amp; TEXT(config!AI30, "0.0%") &amp; " of all outbound movements."</f>
        <v>: entries at arm D (above the axis) against exits (below) for the survey duration.
0.0% of all inbound movements, and 0.0% of all outbound movements.</v>
      </c>
      <c r="N61" s="313"/>
      <c r="O61" s="313"/>
    </row>
    <row r="62" spans="10:15" ht="24" hidden="1" customHeight="1" x14ac:dyDescent="0.25">
      <c r="J62" s="326"/>
      <c r="K62" s="327"/>
      <c r="M62" s="313"/>
      <c r="N62" s="313"/>
      <c r="O62" s="313"/>
    </row>
    <row r="63" spans="10:15" ht="24" hidden="1" customHeight="1" x14ac:dyDescent="0.25">
      <c r="J63" s="373" t="s">
        <v>179</v>
      </c>
      <c r="K63" s="374"/>
      <c r="M63" s="313"/>
      <c r="N63" s="313"/>
      <c r="O63" s="313"/>
    </row>
    <row r="64" spans="10:15" ht="24" hidden="1" customHeight="1" x14ac:dyDescent="0.25">
      <c r="J64" s="396" t="str">
        <f>config!AF7</f>
        <v/>
      </c>
      <c r="K64" s="397"/>
      <c r="M64" s="313"/>
      <c r="N64" s="313"/>
      <c r="O64" s="313"/>
    </row>
    <row r="65" spans="10:15" ht="24" hidden="1" customHeight="1" x14ac:dyDescent="0.25">
      <c r="J65" s="398"/>
      <c r="K65" s="399"/>
      <c r="M65" s="313"/>
      <c r="N65" s="313"/>
      <c r="O65" s="313"/>
    </row>
    <row r="66" spans="10:15" ht="24" hidden="1" customHeight="1" x14ac:dyDescent="0.25">
      <c r="M66" s="313"/>
      <c r="N66" s="313"/>
      <c r="O66" s="313"/>
    </row>
    <row r="67" spans="10:15" ht="24" hidden="1" customHeight="1" x14ac:dyDescent="0.25"/>
    <row r="68" spans="10:15" ht="24" hidden="1" customHeight="1" x14ac:dyDescent="0.25">
      <c r="J68" s="392" t="str">
        <f>config!AH8</f>
        <v/>
      </c>
      <c r="K68" s="393"/>
      <c r="M68" s="313" t="str">
        <f>UPPER(config!C18)&amp;": entries at arm E (above the axis) against exits (below) for the survey duration."
&amp; CHAR(10) &amp; CHAR(10) &amp;
TEXT(config!AH31, "0.0%") &amp; " of all inbound movements, and " &amp; TEXT(config!AI31, "0.0%") &amp; " of all outbound movements."</f>
        <v>: entries at arm E (above the axis) against exits (below) for the survey duration.
0.0% of all inbound movements, and 0.0% of all outbound movements.</v>
      </c>
      <c r="N68" s="313"/>
      <c r="O68" s="313"/>
    </row>
    <row r="69" spans="10:15" ht="24" hidden="1" customHeight="1" x14ac:dyDescent="0.25">
      <c r="J69" s="394"/>
      <c r="K69" s="395"/>
      <c r="M69" s="313"/>
      <c r="N69" s="313"/>
      <c r="O69" s="313"/>
    </row>
    <row r="70" spans="10:15" ht="24" hidden="1" customHeight="1" x14ac:dyDescent="0.25">
      <c r="J70" s="322" t="s">
        <v>150</v>
      </c>
      <c r="K70" s="323"/>
      <c r="M70" s="313"/>
      <c r="N70" s="313"/>
      <c r="O70" s="313"/>
    </row>
    <row r="71" spans="10:15" ht="24" hidden="1" customHeight="1" x14ac:dyDescent="0.25">
      <c r="J71" s="318" t="str">
        <f>config!AF8</f>
        <v/>
      </c>
      <c r="K71" s="319"/>
      <c r="M71" s="313"/>
      <c r="N71" s="313"/>
      <c r="O71" s="313"/>
    </row>
    <row r="72" spans="10:15" ht="24" hidden="1" customHeight="1" x14ac:dyDescent="0.25">
      <c r="J72" s="320"/>
      <c r="K72" s="321"/>
      <c r="M72" s="313"/>
      <c r="N72" s="313"/>
      <c r="O72" s="313"/>
    </row>
    <row r="73" spans="10:15" ht="24" hidden="1" customHeight="1" x14ac:dyDescent="0.25">
      <c r="M73" s="313"/>
      <c r="N73" s="313"/>
      <c r="O73" s="313"/>
    </row>
    <row r="74" spans="10:15" ht="24" hidden="1" customHeight="1" x14ac:dyDescent="0.25"/>
    <row r="75" spans="10:15" ht="24" hidden="1" customHeight="1" x14ac:dyDescent="0.25">
      <c r="J75" s="314" t="str">
        <f>config!AH9</f>
        <v/>
      </c>
      <c r="K75" s="315"/>
      <c r="M75" s="313" t="str">
        <f>UPPER(config!C19)&amp;": entries at arm F (above the axis) against exits (below) for the survey duration."
&amp; CHAR(10) &amp; CHAR(10) &amp;
TEXT(config!AH32, "0.0%") &amp; " of all inbound movements, and " &amp; TEXT(config!AI32, "0.0%") &amp; " of all outbound movements."</f>
        <v>: entries at arm F (above the axis) against exits (below) for the survey duration.
0.0% of all inbound movements, and 0.0% of all outbound movements.</v>
      </c>
      <c r="N75" s="313"/>
      <c r="O75" s="313"/>
    </row>
    <row r="76" spans="10:15" ht="24" hidden="1" customHeight="1" x14ac:dyDescent="0.25">
      <c r="J76" s="316"/>
      <c r="K76" s="317"/>
      <c r="M76" s="313"/>
      <c r="N76" s="313"/>
      <c r="O76" s="313"/>
    </row>
    <row r="77" spans="10:15" ht="24" hidden="1" customHeight="1" x14ac:dyDescent="0.25">
      <c r="J77" s="380" t="s">
        <v>180</v>
      </c>
      <c r="K77" s="381"/>
      <c r="M77" s="313"/>
      <c r="N77" s="313"/>
      <c r="O77" s="313"/>
    </row>
    <row r="78" spans="10:15" ht="24" hidden="1" customHeight="1" x14ac:dyDescent="0.25">
      <c r="J78" s="376" t="str">
        <f>config!AF9</f>
        <v/>
      </c>
      <c r="K78" s="377"/>
      <c r="M78" s="313"/>
      <c r="N78" s="313"/>
      <c r="O78" s="313"/>
    </row>
    <row r="79" spans="10:15" ht="24" hidden="1" customHeight="1" x14ac:dyDescent="0.25">
      <c r="J79" s="378"/>
      <c r="K79" s="379"/>
      <c r="M79" s="313"/>
      <c r="N79" s="313"/>
      <c r="O79" s="313"/>
    </row>
    <row r="80" spans="10:15" ht="24" hidden="1" customHeight="1" x14ac:dyDescent="0.25">
      <c r="M80" s="313"/>
      <c r="N80" s="313"/>
      <c r="O80" s="313"/>
    </row>
    <row r="81" spans="3:15" ht="24" customHeight="1" x14ac:dyDescent="0.25"/>
    <row r="82" spans="3:15" ht="24" customHeight="1" x14ac:dyDescent="0.5">
      <c r="C82" s="31" t="s">
        <v>43</v>
      </c>
      <c r="D82" s="32"/>
      <c r="E82" s="32"/>
      <c r="F82" s="32"/>
      <c r="G82" s="32"/>
      <c r="H82" s="32"/>
      <c r="I82" s="32"/>
      <c r="J82" s="33"/>
      <c r="K82" s="33"/>
    </row>
    <row r="83" spans="3:15" ht="24" customHeight="1" x14ac:dyDescent="0.25">
      <c r="C83" s="36" t="s">
        <v>44</v>
      </c>
      <c r="D83" s="35"/>
      <c r="E83" s="35"/>
      <c r="F83" s="35"/>
      <c r="G83" s="35"/>
      <c r="H83" s="35"/>
      <c r="I83" s="35"/>
    </row>
    <row r="84" spans="3:15" ht="69.75" customHeight="1" x14ac:dyDescent="0.25">
      <c r="C84" s="313" t="str">
        <f>"Junction counts are undertaken using multiple digital video cameras, commencing at "&amp;TEXT(config!C7, "HH:MM")&amp;", and subsequently enumerated off-site to 9 vehicle classes in 15 minute intervals. The '60MIN' datasets are automatically calculated from the 15MIN dataset. Footage is retained for 6 months from the survey date."</f>
        <v>Junction counts are undertaken using multiple digital video cameras, commencing at 06:00, and subsequently enumerated off-site to 9 vehicle classes in 15 minute intervals. The '60MIN' datasets are automatically calculated from the 15MIN dataset. Footage is retained for 6 months from the survey date.</v>
      </c>
      <c r="D84" s="313"/>
      <c r="E84" s="313"/>
      <c r="F84" s="313"/>
      <c r="G84" s="313"/>
      <c r="H84" s="313"/>
      <c r="I84" s="313"/>
      <c r="J84" s="313"/>
      <c r="K84" s="313"/>
      <c r="L84" s="313"/>
      <c r="M84" s="313"/>
      <c r="N84" s="244"/>
      <c r="O84" s="244"/>
    </row>
    <row r="85" spans="3:15" ht="24" customHeight="1" x14ac:dyDescent="0.25">
      <c r="C85" s="37" t="s">
        <v>45</v>
      </c>
      <c r="E85" s="35"/>
      <c r="G85" s="35"/>
      <c r="H85" s="35"/>
      <c r="I85" s="35"/>
    </row>
    <row r="86" spans="3:15" ht="75" customHeight="1" x14ac:dyDescent="0.25">
      <c r="C86" s="382" t="s">
        <v>46</v>
      </c>
      <c r="D86" s="382"/>
      <c r="E86" s="382"/>
      <c r="F86" s="382"/>
      <c r="G86" s="382"/>
      <c r="H86" s="382"/>
      <c r="I86" s="382"/>
      <c r="J86" s="382"/>
      <c r="K86" s="382"/>
      <c r="L86" s="382"/>
      <c r="M86" s="382"/>
      <c r="N86" s="246"/>
      <c r="O86" s="246"/>
    </row>
    <row r="87" spans="3:15" ht="24" customHeight="1" x14ac:dyDescent="0.25">
      <c r="C87" s="36" t="s">
        <v>47</v>
      </c>
      <c r="D87" s="35"/>
      <c r="E87" s="35"/>
      <c r="F87" s="35"/>
      <c r="G87" s="35"/>
      <c r="H87" s="35"/>
      <c r="I87" s="35"/>
    </row>
    <row r="88" spans="3:15" ht="60" customHeight="1" x14ac:dyDescent="0.25">
      <c r="C88" s="382" t="s">
        <v>48</v>
      </c>
      <c r="D88" s="382"/>
      <c r="E88" s="382"/>
      <c r="F88" s="382"/>
      <c r="G88" s="382"/>
      <c r="H88" s="382"/>
      <c r="I88" s="382"/>
      <c r="J88" s="382"/>
      <c r="K88" s="382"/>
      <c r="L88" s="382"/>
      <c r="M88" s="382"/>
      <c r="N88" s="246"/>
      <c r="O88" s="246"/>
    </row>
    <row r="89" spans="3:15" ht="24" customHeight="1" x14ac:dyDescent="0.25">
      <c r="C89" s="37" t="s">
        <v>49</v>
      </c>
      <c r="E89" s="35"/>
      <c r="G89" s="35"/>
      <c r="H89" s="35"/>
      <c r="I89" s="35"/>
    </row>
    <row r="90" spans="3:15" ht="59.25" customHeight="1" x14ac:dyDescent="0.25">
      <c r="C90" s="390" t="s">
        <v>50</v>
      </c>
      <c r="D90" s="390"/>
      <c r="E90" s="390"/>
      <c r="F90" s="390"/>
      <c r="G90" s="390"/>
      <c r="H90" s="390"/>
      <c r="I90" s="390"/>
      <c r="J90" s="390"/>
      <c r="K90" s="390"/>
      <c r="L90" s="390"/>
      <c r="M90" s="390"/>
      <c r="N90" s="245"/>
      <c r="O90" s="245"/>
    </row>
    <row r="91" spans="3:15" ht="25.5" customHeight="1" x14ac:dyDescent="0.25">
      <c r="C91" s="37" t="s">
        <v>51</v>
      </c>
      <c r="D91" s="38"/>
      <c r="E91" s="38"/>
      <c r="F91" s="38"/>
      <c r="G91" s="38"/>
      <c r="H91" s="37" t="s">
        <v>52</v>
      </c>
    </row>
    <row r="92" spans="3:15" ht="75" customHeight="1" x14ac:dyDescent="0.25">
      <c r="C92" s="390" t="s">
        <v>53</v>
      </c>
      <c r="D92" s="390"/>
      <c r="E92" s="390"/>
      <c r="F92" s="390"/>
      <c r="G92" s="38"/>
      <c r="H92" s="382" t="s">
        <v>54</v>
      </c>
      <c r="I92" s="382"/>
      <c r="J92" s="382"/>
      <c r="K92" s="382"/>
      <c r="L92" s="382"/>
      <c r="M92" s="382"/>
      <c r="N92" s="122"/>
    </row>
    <row r="93" spans="3:15" x14ac:dyDescent="0.25">
      <c r="C93" s="383" t="s">
        <v>136</v>
      </c>
      <c r="D93" s="383"/>
      <c r="E93" s="243" t="s">
        <v>137</v>
      </c>
      <c r="F93" s="383" t="s">
        <v>138</v>
      </c>
      <c r="G93" s="383"/>
      <c r="H93" s="383" t="s">
        <v>139</v>
      </c>
      <c r="I93" s="383"/>
      <c r="J93" s="383"/>
      <c r="K93" s="383"/>
      <c r="L93" s="383" t="s">
        <v>163</v>
      </c>
      <c r="M93" s="383"/>
      <c r="N93" s="84"/>
    </row>
    <row r="94" spans="3:15" ht="25.5" customHeight="1" x14ac:dyDescent="0.25">
      <c r="C94" s="375" t="s">
        <v>55</v>
      </c>
      <c r="D94" s="375"/>
      <c r="E94" s="177" t="s">
        <v>11</v>
      </c>
      <c r="F94" s="375" t="s">
        <v>56</v>
      </c>
      <c r="G94" s="375"/>
      <c r="H94" s="375" t="s">
        <v>57</v>
      </c>
      <c r="I94" s="375"/>
      <c r="J94" s="375"/>
      <c r="K94" s="375"/>
      <c r="L94" s="388" t="s">
        <v>128</v>
      </c>
      <c r="M94" s="388"/>
      <c r="N94" s="123"/>
    </row>
    <row r="95" spans="3:15" ht="60" customHeight="1" x14ac:dyDescent="0.25">
      <c r="C95" s="375" t="s">
        <v>58</v>
      </c>
      <c r="D95" s="375"/>
      <c r="E95" s="177" t="s">
        <v>12</v>
      </c>
      <c r="F95" s="375" t="s">
        <v>59</v>
      </c>
      <c r="G95" s="375"/>
      <c r="H95" s="375" t="s">
        <v>60</v>
      </c>
      <c r="I95" s="375"/>
      <c r="J95" s="375"/>
      <c r="K95" s="375"/>
      <c r="L95" s="388"/>
      <c r="M95" s="388"/>
      <c r="N95" s="123"/>
    </row>
    <row r="96" spans="3:15" ht="60" customHeight="1" x14ac:dyDescent="0.25">
      <c r="C96" s="386" t="s">
        <v>61</v>
      </c>
      <c r="D96" s="386"/>
      <c r="E96" s="177" t="s">
        <v>13</v>
      </c>
      <c r="F96" s="386" t="s">
        <v>62</v>
      </c>
      <c r="G96" s="386"/>
      <c r="H96" s="386" t="s">
        <v>63</v>
      </c>
      <c r="I96" s="386"/>
      <c r="J96" s="386"/>
      <c r="K96" s="386"/>
      <c r="L96" s="388" t="s">
        <v>129</v>
      </c>
      <c r="M96" s="388"/>
      <c r="N96" s="123"/>
    </row>
    <row r="97" spans="3:14" ht="60" customHeight="1" x14ac:dyDescent="0.25">
      <c r="C97" s="386" t="s">
        <v>64</v>
      </c>
      <c r="D97" s="386"/>
      <c r="E97" s="177" t="s">
        <v>14</v>
      </c>
      <c r="F97" s="386" t="s">
        <v>65</v>
      </c>
      <c r="G97" s="387"/>
      <c r="H97" s="386" t="s">
        <v>66</v>
      </c>
      <c r="I97" s="386"/>
      <c r="J97" s="386"/>
      <c r="K97" s="386"/>
      <c r="L97" s="388" t="s">
        <v>130</v>
      </c>
      <c r="M97" s="388"/>
      <c r="N97" s="123"/>
    </row>
    <row r="98" spans="3:14" ht="60" customHeight="1" x14ac:dyDescent="0.25">
      <c r="C98" s="386" t="s">
        <v>67</v>
      </c>
      <c r="D98" s="386"/>
      <c r="E98" s="177" t="s">
        <v>15</v>
      </c>
      <c r="F98" s="386" t="s">
        <v>68</v>
      </c>
      <c r="G98" s="387"/>
      <c r="H98" s="386" t="s">
        <v>69</v>
      </c>
      <c r="I98" s="386"/>
      <c r="J98" s="386"/>
      <c r="K98" s="386"/>
      <c r="L98" s="388" t="s">
        <v>131</v>
      </c>
      <c r="M98" s="388"/>
      <c r="N98" s="123"/>
    </row>
    <row r="99" spans="3:14" ht="60" customHeight="1" x14ac:dyDescent="0.25">
      <c r="C99" s="386" t="s">
        <v>70</v>
      </c>
      <c r="D99" s="386"/>
      <c r="E99" s="177" t="s">
        <v>16</v>
      </c>
      <c r="F99" s="386" t="s">
        <v>71</v>
      </c>
      <c r="G99" s="387"/>
      <c r="H99" s="386" t="s">
        <v>72</v>
      </c>
      <c r="I99" s="386"/>
      <c r="J99" s="386"/>
      <c r="K99" s="386"/>
      <c r="L99" s="388" t="s">
        <v>132</v>
      </c>
      <c r="M99" s="388"/>
      <c r="N99" s="123"/>
    </row>
    <row r="100" spans="3:14" ht="60" customHeight="1" x14ac:dyDescent="0.25">
      <c r="C100" s="386" t="s">
        <v>73</v>
      </c>
      <c r="D100" s="386"/>
      <c r="E100" s="177" t="s">
        <v>17</v>
      </c>
      <c r="F100" s="386" t="s">
        <v>74</v>
      </c>
      <c r="G100" s="387"/>
      <c r="H100" s="386" t="s">
        <v>75</v>
      </c>
      <c r="I100" s="386"/>
      <c r="J100" s="386"/>
      <c r="K100" s="386"/>
      <c r="L100" s="388" t="s">
        <v>133</v>
      </c>
      <c r="M100" s="388"/>
      <c r="N100" s="123"/>
    </row>
    <row r="101" spans="3:14" ht="60" customHeight="1" x14ac:dyDescent="0.25">
      <c r="C101" s="375" t="s">
        <v>76</v>
      </c>
      <c r="D101" s="375"/>
      <c r="E101" s="177" t="s">
        <v>18</v>
      </c>
      <c r="F101" s="375" t="s">
        <v>77</v>
      </c>
      <c r="G101" s="375"/>
      <c r="H101" s="375" t="s">
        <v>78</v>
      </c>
      <c r="I101" s="375"/>
      <c r="J101" s="375"/>
      <c r="K101" s="375"/>
      <c r="L101" s="388" t="s">
        <v>134</v>
      </c>
      <c r="M101" s="388"/>
      <c r="N101" s="123"/>
    </row>
    <row r="102" spans="3:14" ht="15" customHeight="1" x14ac:dyDescent="0.25">
      <c r="C102" s="386" t="s">
        <v>79</v>
      </c>
      <c r="D102" s="386"/>
      <c r="E102" s="177" t="s">
        <v>118</v>
      </c>
      <c r="F102" s="387" t="s">
        <v>80</v>
      </c>
      <c r="G102" s="387"/>
      <c r="H102" s="386" t="s">
        <v>81</v>
      </c>
      <c r="I102" s="386"/>
      <c r="J102" s="386"/>
      <c r="K102" s="386"/>
      <c r="L102" s="388" t="s">
        <v>135</v>
      </c>
      <c r="M102" s="388"/>
      <c r="N102" s="123"/>
    </row>
    <row r="103" spans="3:14" x14ac:dyDescent="0.25">
      <c r="C103" s="133"/>
      <c r="D103" s="133"/>
      <c r="E103" s="133"/>
      <c r="F103" s="133"/>
      <c r="G103" s="133"/>
      <c r="L103" s="123"/>
    </row>
    <row r="104" spans="3:14" x14ac:dyDescent="0.25">
      <c r="C104" s="130" t="s">
        <v>82</v>
      </c>
      <c r="D104" s="131"/>
      <c r="E104" s="384">
        <f>IF(config!C22="","UNDEFINED",config!C22)</f>
        <v>45960</v>
      </c>
      <c r="F104" s="384"/>
      <c r="G104" s="132" t="str">
        <f>config!G3</f>
        <v>v4.02</v>
      </c>
      <c r="H104" s="128"/>
      <c r="I104" s="129"/>
      <c r="J104" s="129"/>
      <c r="L104" s="123"/>
    </row>
    <row r="105" spans="3:14" x14ac:dyDescent="0.25">
      <c r="C105" s="385" t="str">
        <f ca="1">LEFT(config!C37, LEN(config!C37)-5)</f>
        <v>25356-41 . Duke of Wellington HATFIELD PEVEREL . 15 OCT 2025 (JCT)</v>
      </c>
      <c r="D105" s="385"/>
      <c r="E105" s="385"/>
      <c r="F105" s="385"/>
      <c r="G105" s="385"/>
      <c r="H105" s="385"/>
      <c r="I105" s="385"/>
      <c r="J105" s="385"/>
      <c r="L105" s="123"/>
      <c r="M105" s="124"/>
      <c r="N105" s="124"/>
    </row>
    <row r="106" spans="3:14" ht="60" customHeight="1" x14ac:dyDescent="0.25">
      <c r="L106" s="123"/>
    </row>
    <row r="107" spans="3:14" ht="71.25" customHeight="1" x14ac:dyDescent="0.25">
      <c r="L107" s="123"/>
    </row>
    <row r="108" spans="3:14" ht="71.25" customHeight="1" x14ac:dyDescent="0.25">
      <c r="L108" s="123"/>
    </row>
    <row r="109" spans="3:14" ht="60" customHeight="1" x14ac:dyDescent="0.25">
      <c r="L109" s="123"/>
    </row>
    <row r="110" spans="3:14" ht="27" customHeight="1" x14ac:dyDescent="0.25">
      <c r="L110" s="123"/>
    </row>
    <row r="111" spans="3:14" ht="27" customHeight="1" x14ac:dyDescent="0.25">
      <c r="L111" s="123"/>
    </row>
  </sheetData>
  <sheetProtection algorithmName="SHA-512" hashValue="HGzzfXbLNyoRxr2aXGuLRlocPXzI7dB5gr1bjw8wQqc+oTuOndgDYWAYd37r8U6wm8+QrgXGHOpe7Dd6unb+og==" saltValue="9Ml7K3T9qUOgmAQu5Cfkxw==" spinCount="100000" sheet="1" objects="1" scenarios="1"/>
  <mergeCells count="94">
    <mergeCell ref="E4:K4"/>
    <mergeCell ref="E3:K3"/>
    <mergeCell ref="E2:K2"/>
    <mergeCell ref="L96:M96"/>
    <mergeCell ref="L97:M97"/>
    <mergeCell ref="L94:M95"/>
    <mergeCell ref="C92:F92"/>
    <mergeCell ref="C25:K25"/>
    <mergeCell ref="C93:D93"/>
    <mergeCell ref="J68:K69"/>
    <mergeCell ref="J64:K65"/>
    <mergeCell ref="H92:M92"/>
    <mergeCell ref="H93:K93"/>
    <mergeCell ref="F93:G93"/>
    <mergeCell ref="C84:M84"/>
    <mergeCell ref="C90:M90"/>
    <mergeCell ref="L98:M98"/>
    <mergeCell ref="L99:M99"/>
    <mergeCell ref="C102:D102"/>
    <mergeCell ref="F102:G102"/>
    <mergeCell ref="H102:K102"/>
    <mergeCell ref="C100:D100"/>
    <mergeCell ref="F100:G100"/>
    <mergeCell ref="H100:K100"/>
    <mergeCell ref="C101:D101"/>
    <mergeCell ref="L100:M100"/>
    <mergeCell ref="L101:M101"/>
    <mergeCell ref="L102:M102"/>
    <mergeCell ref="F101:G101"/>
    <mergeCell ref="E104:F104"/>
    <mergeCell ref="C105:J105"/>
    <mergeCell ref="F99:G99"/>
    <mergeCell ref="H99:K99"/>
    <mergeCell ref="C96:D96"/>
    <mergeCell ref="F96:G96"/>
    <mergeCell ref="H96:K96"/>
    <mergeCell ref="C97:D97"/>
    <mergeCell ref="F97:G97"/>
    <mergeCell ref="H97:K97"/>
    <mergeCell ref="C98:D98"/>
    <mergeCell ref="F98:G98"/>
    <mergeCell ref="H98:K98"/>
    <mergeCell ref="C99:D99"/>
    <mergeCell ref="H101:K101"/>
    <mergeCell ref="C95:D95"/>
    <mergeCell ref="F95:G95"/>
    <mergeCell ref="H95:K95"/>
    <mergeCell ref="C88:M88"/>
    <mergeCell ref="C86:M86"/>
    <mergeCell ref="L93:M93"/>
    <mergeCell ref="C94:D94"/>
    <mergeCell ref="F94:G94"/>
    <mergeCell ref="H94:K94"/>
    <mergeCell ref="J78:K79"/>
    <mergeCell ref="J77:K77"/>
    <mergeCell ref="J47:K48"/>
    <mergeCell ref="J40:K41"/>
    <mergeCell ref="J42:K42"/>
    <mergeCell ref="J43:K44"/>
    <mergeCell ref="J63:K63"/>
    <mergeCell ref="M20:O37"/>
    <mergeCell ref="E10:K10"/>
    <mergeCell ref="E9:K9"/>
    <mergeCell ref="E8:K8"/>
    <mergeCell ref="E7:K7"/>
    <mergeCell ref="C13:K24"/>
    <mergeCell ref="E5:K5"/>
    <mergeCell ref="N18:O18"/>
    <mergeCell ref="N19:O19"/>
    <mergeCell ref="N16:O16"/>
    <mergeCell ref="M13:O15"/>
    <mergeCell ref="N17:O17"/>
    <mergeCell ref="E6:K6"/>
    <mergeCell ref="J56:K56"/>
    <mergeCell ref="J54:K55"/>
    <mergeCell ref="J50:K51"/>
    <mergeCell ref="J49:K49"/>
    <mergeCell ref="M54:O59"/>
    <mergeCell ref="J75:K76"/>
    <mergeCell ref="J71:K72"/>
    <mergeCell ref="J70:K70"/>
    <mergeCell ref="J61:K62"/>
    <mergeCell ref="J57:K58"/>
    <mergeCell ref="M61:O66"/>
    <mergeCell ref="M68:O73"/>
    <mergeCell ref="M75:O80"/>
    <mergeCell ref="M40:O45"/>
    <mergeCell ref="M47:O52"/>
    <mergeCell ref="D30:G30"/>
    <mergeCell ref="D35:G35"/>
    <mergeCell ref="D34:G34"/>
    <mergeCell ref="D33:G33"/>
    <mergeCell ref="D32:G32"/>
    <mergeCell ref="D31:G31"/>
  </mergeCells>
  <printOptions horizontalCentered="1"/>
  <pageMargins left="0.70866141732283472" right="0.70866141732283472" top="0.74803149606299213" bottom="0.74803149606299213" header="0.31496062992125984" footer="0.31496062992125984"/>
  <pageSetup paperSize="9" scale="54"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B2:CF439"/>
  <sheetViews>
    <sheetView showGridLines="0" zoomScale="60" zoomScaleNormal="60" workbookViewId="0"/>
  </sheetViews>
  <sheetFormatPr defaultRowHeight="15" x14ac:dyDescent="0.25"/>
  <cols>
    <col min="2" max="2" width="10.7109375" style="2" customWidth="1"/>
    <col min="3" max="12" width="9.7109375" customWidth="1"/>
    <col min="14" max="14" width="10.7109375" customWidth="1"/>
    <col min="15" max="15" width="9.7109375" style="2" customWidth="1"/>
    <col min="16" max="24" width="9.7109375" customWidth="1"/>
    <col min="25" max="25" width="6.7109375" customWidth="1"/>
    <col min="26" max="26" width="10.7109375" customWidth="1"/>
    <col min="27" max="27" width="9.7109375" customWidth="1"/>
    <col min="28" max="28" width="9.7109375" style="2" customWidth="1"/>
    <col min="29" max="36" width="9.7109375" customWidth="1"/>
    <col min="37" max="37" width="6.7109375" customWidth="1"/>
    <col min="38" max="38" width="10.7109375" hidden="1" customWidth="1"/>
    <col min="39" max="40" width="9.7109375" hidden="1" customWidth="1"/>
    <col min="41" max="41" width="9.7109375" style="2" hidden="1" customWidth="1"/>
    <col min="42" max="48" width="9.7109375" hidden="1" customWidth="1"/>
    <col min="49" max="49" width="6.7109375" hidden="1" customWidth="1"/>
    <col min="50" max="50" width="10.7109375" hidden="1" customWidth="1"/>
    <col min="51" max="60" width="9.7109375" hidden="1" customWidth="1"/>
    <col min="61" max="61" width="6.7109375" hidden="1" customWidth="1"/>
    <col min="62" max="62" width="10.710937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config!C3</f>
        <v>25356 HATFIELD PEVEREL</v>
      </c>
      <c r="G2" s="400"/>
      <c r="H2" s="400"/>
      <c r="I2" s="400"/>
      <c r="J2" s="400"/>
      <c r="K2" s="400"/>
      <c r="L2" s="400"/>
      <c r="O2" s="47"/>
      <c r="AB2" s="47"/>
      <c r="AO2" s="47"/>
    </row>
    <row r="3" spans="2:84" s="151" customFormat="1" ht="24" customHeight="1" x14ac:dyDescent="0.25">
      <c r="B3" s="47"/>
      <c r="C3" s="401" t="s">
        <v>21</v>
      </c>
      <c r="D3" s="401"/>
      <c r="E3" s="401"/>
      <c r="F3" s="153" t="str">
        <f ca="1">IF(config!C5&lt;&gt;"", config!C4&amp;" - "&amp;config!C5, "UNDEFINED")</f>
        <v>JCT41 - Duke of Wellington, Hatfield Peverel</v>
      </c>
      <c r="G3" s="153"/>
      <c r="H3" s="153"/>
      <c r="I3" s="153"/>
      <c r="J3" s="153"/>
      <c r="K3" s="153"/>
      <c r="L3" s="153"/>
      <c r="M3" s="153"/>
      <c r="N3" s="153"/>
      <c r="O3" s="153"/>
      <c r="P3" s="153"/>
      <c r="Q3" s="153"/>
      <c r="AB3" s="47"/>
      <c r="AO3" s="47"/>
    </row>
    <row r="4" spans="2:84" s="151" customFormat="1" ht="24" customHeight="1" x14ac:dyDescent="0.25">
      <c r="B4" s="47"/>
      <c r="C4" s="401" t="s">
        <v>22</v>
      </c>
      <c r="D4" s="401"/>
      <c r="E4" s="401"/>
      <c r="F4" s="402">
        <f>IF(config!C6&lt;&gt;"",config!C6,"UNDEFINED")</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IF(config!C11&lt;&gt;"",config!C11,"UNDEFINED")</f>
        <v>Overcast, max 13°C</v>
      </c>
      <c r="G6" s="400"/>
      <c r="H6" s="400"/>
      <c r="I6" s="400"/>
      <c r="J6" s="400"/>
      <c r="K6" s="400"/>
      <c r="L6" s="400"/>
      <c r="O6" s="47"/>
      <c r="AB6" s="47"/>
      <c r="AO6" s="47"/>
    </row>
    <row r="7" spans="2:84" s="151" customFormat="1" ht="24" customHeight="1" x14ac:dyDescent="0.25">
      <c r="B7" s="47"/>
      <c r="C7" s="155" t="s">
        <v>31</v>
      </c>
      <c r="D7" s="155"/>
      <c r="E7" s="155"/>
      <c r="F7" s="156" t="str">
        <f>TEXT(config!C8,"hh:mm")&amp;" minute intervals"</f>
        <v>00:15 minute intervals</v>
      </c>
      <c r="G7" s="156"/>
      <c r="H7" s="156"/>
      <c r="I7" s="156"/>
      <c r="J7" s="156"/>
      <c r="K7" s="156"/>
      <c r="L7" s="156"/>
      <c r="O7" s="47"/>
      <c r="AB7" s="47"/>
      <c r="AO7" s="47"/>
    </row>
    <row r="8" spans="2:84" ht="54.75" customHeight="1" x14ac:dyDescent="0.35">
      <c r="C8" s="119"/>
      <c r="D8" s="119"/>
      <c r="E8" s="119"/>
      <c r="F8" s="120"/>
      <c r="G8" s="120"/>
      <c r="H8" s="120"/>
      <c r="I8" s="120"/>
      <c r="J8" s="120"/>
      <c r="K8" s="120"/>
      <c r="L8" s="120"/>
    </row>
    <row r="9" spans="2:84" ht="31.5" x14ac:dyDescent="0.5">
      <c r="C9" s="31" t="str">
        <f>"ORIGIN: "&amp;config!C14&amp;" ("&amp;config!F14&amp;")"</f>
        <v>ORIGIN: B1137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config!$AH4&amp;"A"</f>
        <v>→A</v>
      </c>
      <c r="D11" s="271" t="s">
        <v>145</v>
      </c>
      <c r="E11" s="254" t="str">
        <f>"A"&amp;config!$AF$4</f>
        <v>A←</v>
      </c>
      <c r="F11" s="143"/>
      <c r="G11" s="143"/>
      <c r="H11" s="143"/>
      <c r="I11" s="143"/>
      <c r="J11" s="143"/>
      <c r="K11" s="143"/>
      <c r="L11" s="143"/>
      <c r="O11" s="253" t="str">
        <f>C11</f>
        <v>→A</v>
      </c>
      <c r="P11" s="271" t="s">
        <v>145</v>
      </c>
      <c r="Q11" s="255" t="str">
        <f>"B"&amp;config!$AF$5</f>
        <v>B↗</v>
      </c>
      <c r="R11" s="143"/>
      <c r="S11" s="143"/>
      <c r="T11" s="143"/>
      <c r="U11" s="143"/>
      <c r="V11" s="143"/>
      <c r="W11" s="143"/>
      <c r="X11" s="143"/>
      <c r="Z11" s="20"/>
      <c r="AA11" s="253" t="str">
        <f>C11</f>
        <v>→A</v>
      </c>
      <c r="AB11" s="271" t="s">
        <v>145</v>
      </c>
      <c r="AC11" s="258" t="str">
        <f>"C"&amp;config!$AF$6</f>
        <v>C↓</v>
      </c>
      <c r="AD11" s="143"/>
      <c r="AE11" s="143"/>
      <c r="AF11" s="143"/>
      <c r="AG11" s="143"/>
      <c r="AH11" s="143"/>
      <c r="AI11" s="143"/>
      <c r="AJ11" s="143"/>
      <c r="AL11" s="20"/>
      <c r="AM11" s="253" t="str">
        <f>C11</f>
        <v>→A</v>
      </c>
      <c r="AN11" s="271" t="s">
        <v>145</v>
      </c>
      <c r="AO11" s="262" t="str">
        <f>"D"&amp;config!$AF$7</f>
        <v>D</v>
      </c>
      <c r="AP11" s="143"/>
      <c r="AQ11" s="143"/>
      <c r="AR11" s="143"/>
      <c r="AS11" s="143"/>
      <c r="AT11" s="143"/>
      <c r="AU11" s="143"/>
      <c r="AV11" s="143"/>
      <c r="AX11" s="20"/>
      <c r="AY11" s="253" t="str">
        <f>C11</f>
        <v>→A</v>
      </c>
      <c r="AZ11" s="271" t="s">
        <v>145</v>
      </c>
      <c r="BA11" s="264" t="str">
        <f>"E"&amp;config!$AF$8</f>
        <v>E</v>
      </c>
      <c r="BB11" s="143"/>
      <c r="BC11" s="143"/>
      <c r="BD11" s="143"/>
      <c r="BE11" s="143"/>
      <c r="BF11" s="143"/>
      <c r="BG11" s="143"/>
      <c r="BH11" s="143"/>
      <c r="BJ11" s="20"/>
      <c r="BK11" s="253" t="str">
        <f>C11</f>
        <v>→A</v>
      </c>
      <c r="BL11" s="271" t="s">
        <v>145</v>
      </c>
      <c r="BM11" s="267" t="str">
        <f>"F"&amp;config!$AF$9</f>
        <v>F</v>
      </c>
      <c r="BN11" s="143"/>
      <c r="BO11" s="143"/>
      <c r="BP11" s="143"/>
      <c r="BQ11" s="143"/>
      <c r="BR11" s="143"/>
      <c r="BS11" s="143"/>
      <c r="BT11" s="143"/>
      <c r="BV11" s="22"/>
      <c r="BW11" s="254" t="str">
        <f>"ENTERING FROM "&amp;C11</f>
        <v>ENTERING FROM →A</v>
      </c>
      <c r="BX11" s="217"/>
      <c r="BY11" s="217"/>
      <c r="BZ11" s="217"/>
      <c r="CA11" s="217"/>
      <c r="CB11" s="217"/>
      <c r="CC11" s="217"/>
      <c r="CD11" s="217"/>
      <c r="CE11" s="217"/>
      <c r="CF11" s="217"/>
    </row>
    <row r="12" spans="2:84" s="12" customFormat="1" ht="15.75" x14ac:dyDescent="0.25">
      <c r="B12" s="30"/>
      <c r="C12" s="224" t="str">
        <f>config!C14&amp;" to "&amp;config!C14</f>
        <v>B1137 The Street to B1137 The Street</v>
      </c>
      <c r="D12" s="224"/>
      <c r="E12" s="224"/>
      <c r="F12" s="224"/>
      <c r="G12" s="224"/>
      <c r="H12" s="224"/>
      <c r="I12" s="224"/>
      <c r="J12" s="224"/>
      <c r="K12" s="224"/>
      <c r="L12" s="224"/>
      <c r="O12" s="224" t="str">
        <f>config!C14&amp;" to "&amp;config!C15</f>
        <v>B1137 The Street to B1137 The Street</v>
      </c>
      <c r="P12" s="224"/>
      <c r="Q12" s="224"/>
      <c r="R12" s="224"/>
      <c r="S12" s="224"/>
      <c r="T12" s="224"/>
      <c r="U12" s="224"/>
      <c r="V12" s="224"/>
      <c r="W12" s="224"/>
      <c r="X12" s="224"/>
      <c r="Z12" s="30"/>
      <c r="AA12" s="224" t="str">
        <f>IF(config!C16&lt;&gt;"",config!C14&amp;" to "&amp;config!C16,"")</f>
        <v>B1137 The Street to B1019 Maldon Rd</v>
      </c>
      <c r="AB12" s="224"/>
      <c r="AC12" s="224"/>
      <c r="AD12" s="224"/>
      <c r="AE12" s="224"/>
      <c r="AF12" s="224"/>
      <c r="AG12" s="224"/>
      <c r="AH12" s="224"/>
      <c r="AI12" s="224"/>
      <c r="AJ12" s="224"/>
      <c r="AL12" s="30"/>
      <c r="AM12" s="224" t="str">
        <f>IF(config!C17&lt;&gt;"",config!C14&amp;" to "&amp;config!C17,"")</f>
        <v/>
      </c>
      <c r="AN12" s="224"/>
      <c r="AO12" s="224"/>
      <c r="AP12" s="224"/>
      <c r="AQ12" s="224"/>
      <c r="AR12" s="224"/>
      <c r="AS12" s="224"/>
      <c r="AT12" s="224"/>
      <c r="AU12" s="224"/>
      <c r="AV12" s="224"/>
      <c r="AX12" s="30"/>
      <c r="AY12" s="224" t="str">
        <f>IF(config!C18&lt;&gt;"",config!C14&amp;" to "&amp;config!C18,"")</f>
        <v/>
      </c>
      <c r="AZ12" s="224"/>
      <c r="BA12" s="224"/>
      <c r="BB12" s="224"/>
      <c r="BC12" s="224"/>
      <c r="BD12" s="224"/>
      <c r="BE12" s="224"/>
      <c r="BF12" s="224"/>
      <c r="BG12" s="224"/>
      <c r="BH12" s="224"/>
      <c r="BJ12" s="30"/>
      <c r="BK12" s="224" t="str">
        <f>IF(config!C19&lt;&gt;"",config!C14&amp;" to "&amp;config!C19,"")</f>
        <v/>
      </c>
      <c r="BL12" s="224"/>
      <c r="BM12" s="224"/>
      <c r="BN12" s="224"/>
      <c r="BO12" s="224"/>
      <c r="BP12" s="224"/>
      <c r="BQ12" s="224"/>
      <c r="BR12" s="224"/>
      <c r="BS12" s="224"/>
      <c r="BT12" s="224"/>
      <c r="BV12" s="225"/>
      <c r="BW12" s="218" t="str">
        <f>config!C14</f>
        <v>B1137 The Street</v>
      </c>
      <c r="BX12" s="226"/>
      <c r="BY12" s="226"/>
      <c r="BZ12" s="226"/>
      <c r="CA12" s="226"/>
      <c r="CB12" s="226"/>
      <c r="CC12" s="226"/>
      <c r="CD12" s="226"/>
      <c r="CE12" s="226"/>
      <c r="CF12" s="226"/>
    </row>
    <row r="13" spans="2:84" x14ac:dyDescent="0.25">
      <c r="BB13" s="2"/>
      <c r="BN13" s="2"/>
      <c r="BV13" s="2"/>
    </row>
    <row r="14" spans="2:84" s="1" customFormat="1" ht="50.1" customHeight="1" x14ac:dyDescent="0.25">
      <c r="B14" s="2"/>
      <c r="C14" s="273" t="str">
        <f>config!C27</f>
        <v>CAR</v>
      </c>
      <c r="D14" s="273" t="str">
        <f>config!C28</f>
        <v>LGV1</v>
      </c>
      <c r="E14" s="273" t="str">
        <f>config!C29</f>
        <v>LGV2</v>
      </c>
      <c r="F14" s="273" t="str">
        <f>config!C30</f>
        <v>MGV</v>
      </c>
      <c r="G14" s="273" t="str">
        <f>config!C31</f>
        <v>HGV1</v>
      </c>
      <c r="H14" s="273" t="str">
        <f>config!C32</f>
        <v>HGV2</v>
      </c>
      <c r="I14" s="273" t="str">
        <f>config!C33</f>
        <v>PSV</v>
      </c>
      <c r="J14" s="273" t="str">
        <f>config!C34</f>
        <v>MB</v>
      </c>
      <c r="K14" s="273" t="str">
        <f>config!C35</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v>0</v>
      </c>
      <c r="D15" s="272">
        <v>0</v>
      </c>
      <c r="E15" s="272">
        <v>0</v>
      </c>
      <c r="F15" s="272">
        <v>0</v>
      </c>
      <c r="G15" s="272">
        <v>0</v>
      </c>
      <c r="H15" s="272">
        <v>0</v>
      </c>
      <c r="I15" s="272">
        <v>0</v>
      </c>
      <c r="J15" s="272">
        <v>0</v>
      </c>
      <c r="K15" s="277">
        <v>0</v>
      </c>
      <c r="L15" s="275">
        <f t="array" ref="L15">IF(ISBLANK(C15:K15),"",SUM(C15:K15))</f>
        <v>0</v>
      </c>
      <c r="N15" s="25">
        <f>B15</f>
        <v>0.25</v>
      </c>
      <c r="O15" s="272">
        <v>10</v>
      </c>
      <c r="P15" s="272">
        <v>1</v>
      </c>
      <c r="Q15" s="272">
        <v>1</v>
      </c>
      <c r="R15" s="272">
        <v>0</v>
      </c>
      <c r="S15" s="272">
        <v>0</v>
      </c>
      <c r="T15" s="272">
        <v>0</v>
      </c>
      <c r="U15" s="272">
        <v>0</v>
      </c>
      <c r="V15" s="272">
        <v>0</v>
      </c>
      <c r="W15" s="277">
        <v>0</v>
      </c>
      <c r="X15" s="275">
        <f t="array" ref="X15">IF(ISBLANK(O15:W15),"",SUM(O15:W15))</f>
        <v>12</v>
      </c>
      <c r="Z15" s="25">
        <f>N15</f>
        <v>0.25</v>
      </c>
      <c r="AA15" s="272">
        <v>9</v>
      </c>
      <c r="AB15" s="272">
        <v>1</v>
      </c>
      <c r="AC15" s="272">
        <v>2</v>
      </c>
      <c r="AD15" s="272">
        <v>0</v>
      </c>
      <c r="AE15" s="272">
        <v>0</v>
      </c>
      <c r="AF15" s="272">
        <v>1</v>
      </c>
      <c r="AG15" s="272">
        <v>0</v>
      </c>
      <c r="AH15" s="272">
        <v>0</v>
      </c>
      <c r="AI15" s="277">
        <v>0</v>
      </c>
      <c r="AJ15" s="275">
        <f t="array" ref="AJ15">IF(ISBLANK(AA15:AI15),"",SUM(AA15:AI15))</f>
        <v>13</v>
      </c>
      <c r="AL15" s="25">
        <f>Z15</f>
        <v>0.25</v>
      </c>
      <c r="AM15" s="272"/>
      <c r="AN15" s="272"/>
      <c r="AO15" s="272"/>
      <c r="AP15" s="272"/>
      <c r="AQ15" s="272"/>
      <c r="AR15" s="272"/>
      <c r="AS15" s="272"/>
      <c r="AT15" s="272"/>
      <c r="AU15" s="277"/>
      <c r="AV15" s="275" t="str">
        <f t="array" ref="AV15">IF(ISBLANK(AM15:AU15),"",SUM(AM15:AU15))</f>
        <v/>
      </c>
      <c r="AX15" s="25">
        <f>AL15</f>
        <v>0.25</v>
      </c>
      <c r="AY15" s="272"/>
      <c r="AZ15" s="272"/>
      <c r="BA15" s="272"/>
      <c r="BB15" s="272"/>
      <c r="BC15" s="272"/>
      <c r="BD15" s="272"/>
      <c r="BE15" s="272"/>
      <c r="BF15" s="272"/>
      <c r="BG15" s="277"/>
      <c r="BH15" s="275" t="str">
        <f t="array" ref="BH15">IF(ISBLANK(AY15:BG15),"",SUM(AY15:BG15))</f>
        <v/>
      </c>
      <c r="BJ15" s="25">
        <f>AX15</f>
        <v>0.25</v>
      </c>
      <c r="BK15" s="272"/>
      <c r="BL15" s="272"/>
      <c r="BM15" s="272"/>
      <c r="BN15" s="272"/>
      <c r="BO15" s="272"/>
      <c r="BP15" s="272"/>
      <c r="BQ15" s="272"/>
      <c r="BR15" s="272"/>
      <c r="BS15" s="277"/>
      <c r="BT15" s="275" t="str">
        <f t="array" ref="BT15">IF(ISBLANK(BK15:BS15),"",SUM(BK15:BS15))</f>
        <v/>
      </c>
      <c r="BV15" s="25">
        <f>BJ15</f>
        <v>0.25</v>
      </c>
      <c r="BW15" s="4">
        <f>SUM(C15,O15,AA15,AM15,AY15,BK15)</f>
        <v>19</v>
      </c>
      <c r="BX15" s="4">
        <f t="shared" ref="BX15:CE15" si="34">SUM(D15,P15,AB15,AN15,AZ15,BL15)</f>
        <v>2</v>
      </c>
      <c r="BY15" s="4">
        <f t="shared" si="34"/>
        <v>3</v>
      </c>
      <c r="BZ15" s="4">
        <f t="shared" si="34"/>
        <v>0</v>
      </c>
      <c r="CA15" s="4">
        <f t="shared" si="34"/>
        <v>0</v>
      </c>
      <c r="CB15" s="4">
        <f t="shared" si="34"/>
        <v>1</v>
      </c>
      <c r="CC15" s="4">
        <f t="shared" si="34"/>
        <v>0</v>
      </c>
      <c r="CD15" s="4">
        <f t="shared" si="34"/>
        <v>0</v>
      </c>
      <c r="CE15" s="4">
        <f t="shared" si="34"/>
        <v>0</v>
      </c>
      <c r="CF15" s="10">
        <f t="shared" ref="CF15:CF62" si="35">IF(BW15="","",SUM(BW15:CE15))</f>
        <v>25</v>
      </c>
    </row>
    <row r="16" spans="2:84" x14ac:dyDescent="0.25">
      <c r="B16" s="25">
        <f>B15+config!$C$8</f>
        <v>0.26041666666666669</v>
      </c>
      <c r="C16" s="272">
        <v>0</v>
      </c>
      <c r="D16" s="272">
        <v>0</v>
      </c>
      <c r="E16" s="272">
        <v>0</v>
      </c>
      <c r="F16" s="272">
        <v>0</v>
      </c>
      <c r="G16" s="272">
        <v>0</v>
      </c>
      <c r="H16" s="272">
        <v>0</v>
      </c>
      <c r="I16" s="272">
        <v>0</v>
      </c>
      <c r="J16" s="272">
        <v>0</v>
      </c>
      <c r="K16" s="277">
        <v>0</v>
      </c>
      <c r="L16" s="275">
        <f t="array" ref="L16">IF(ISBLANK(C16:K16),"",SUM(C16:K16))</f>
        <v>0</v>
      </c>
      <c r="N16" s="25">
        <f t="shared" ref="N16:N66" si="36">B16</f>
        <v>0.26041666666666669</v>
      </c>
      <c r="O16" s="272">
        <v>15</v>
      </c>
      <c r="P16" s="272">
        <v>2</v>
      </c>
      <c r="Q16" s="272">
        <v>3</v>
      </c>
      <c r="R16" s="272">
        <v>0</v>
      </c>
      <c r="S16" s="272">
        <v>0</v>
      </c>
      <c r="T16" s="272">
        <v>1</v>
      </c>
      <c r="U16" s="272">
        <v>1</v>
      </c>
      <c r="V16" s="272">
        <v>0</v>
      </c>
      <c r="W16" s="277">
        <v>0</v>
      </c>
      <c r="X16" s="275">
        <f t="array" ref="X16">IF(ISBLANK(O16:W16),"",SUM(O16:W16))</f>
        <v>22</v>
      </c>
      <c r="Z16" s="25">
        <f t="shared" ref="Z16:Z66" si="37">N16</f>
        <v>0.26041666666666669</v>
      </c>
      <c r="AA16" s="272">
        <v>9</v>
      </c>
      <c r="AB16" s="272">
        <v>2</v>
      </c>
      <c r="AC16" s="272">
        <v>1</v>
      </c>
      <c r="AD16" s="272">
        <v>0</v>
      </c>
      <c r="AE16" s="272">
        <v>2</v>
      </c>
      <c r="AF16" s="272">
        <v>0</v>
      </c>
      <c r="AG16" s="272">
        <v>0</v>
      </c>
      <c r="AH16" s="272">
        <v>0</v>
      </c>
      <c r="AI16" s="277">
        <v>0</v>
      </c>
      <c r="AJ16" s="275">
        <f t="array" ref="AJ16">IF(ISBLANK(AA16:AI16),"",SUM(AA16:AI16))</f>
        <v>14</v>
      </c>
      <c r="AL16" s="25">
        <f t="shared" ref="AL16:AL66" si="38">Z16</f>
        <v>0.26041666666666669</v>
      </c>
      <c r="AM16" s="272"/>
      <c r="AN16" s="272"/>
      <c r="AO16" s="272"/>
      <c r="AP16" s="272"/>
      <c r="AQ16" s="272"/>
      <c r="AR16" s="272"/>
      <c r="AS16" s="272"/>
      <c r="AT16" s="272"/>
      <c r="AU16" s="277"/>
      <c r="AV16" s="275" t="str">
        <f t="array" ref="AV16">IF(ISBLANK(AM16:AU16),"",SUM(AM16:AU16))</f>
        <v/>
      </c>
      <c r="AX16" s="25">
        <f t="shared" ref="AX16:AX66" si="39">AL16</f>
        <v>0.26041666666666669</v>
      </c>
      <c r="AY16" s="272"/>
      <c r="AZ16" s="272"/>
      <c r="BA16" s="272"/>
      <c r="BB16" s="272"/>
      <c r="BC16" s="272"/>
      <c r="BD16" s="272"/>
      <c r="BE16" s="272"/>
      <c r="BF16" s="272"/>
      <c r="BG16" s="277"/>
      <c r="BH16" s="275" t="str">
        <f t="array" ref="BH16">IF(ISBLANK(AY16:BG16),"",SUM(AY16:BG16))</f>
        <v/>
      </c>
      <c r="BJ16" s="25">
        <f t="shared" ref="BJ16:BJ66" si="40">AX16</f>
        <v>0.26041666666666669</v>
      </c>
      <c r="BK16" s="272"/>
      <c r="BL16" s="272"/>
      <c r="BM16" s="272"/>
      <c r="BN16" s="272"/>
      <c r="BO16" s="272"/>
      <c r="BP16" s="272"/>
      <c r="BQ16" s="272"/>
      <c r="BR16" s="272"/>
      <c r="BS16" s="277"/>
      <c r="BT16" s="275" t="str">
        <f t="array" ref="BT16">IF(ISBLANK(BK16:BS16),"",SUM(BK16:BS16))</f>
        <v/>
      </c>
      <c r="BV16" s="25">
        <f t="shared" ref="BV16:BV66" si="41">BJ16</f>
        <v>0.26041666666666669</v>
      </c>
      <c r="BW16" s="4">
        <f t="shared" ref="BW16:BW66" si="42">SUM(C16,O16,AA16,AM16,AY16,BK16)</f>
        <v>24</v>
      </c>
      <c r="BX16" s="4">
        <f t="shared" ref="BX16:BX66" si="43">SUM(D16,P16,AB16,AN16,AZ16,BL16)</f>
        <v>4</v>
      </c>
      <c r="BY16" s="4">
        <f t="shared" ref="BY16:BY66" si="44">SUM(E16,Q16,AC16,AO16,BA16,BM16)</f>
        <v>4</v>
      </c>
      <c r="BZ16" s="4">
        <f t="shared" ref="BZ16:BZ66" si="45">SUM(F16,R16,AD16,AP16,BB16,BN16)</f>
        <v>0</v>
      </c>
      <c r="CA16" s="4">
        <f t="shared" ref="CA16:CA66" si="46">SUM(G16,S16,AE16,AQ16,BC16,BO16)</f>
        <v>2</v>
      </c>
      <c r="CB16" s="4">
        <f t="shared" ref="CB16:CB66" si="47">SUM(H16,T16,AF16,AR16,BD16,BP16)</f>
        <v>1</v>
      </c>
      <c r="CC16" s="4">
        <f t="shared" ref="CC16:CC66" si="48">SUM(I16,U16,AG16,AS16,BE16,BQ16)</f>
        <v>1</v>
      </c>
      <c r="CD16" s="4">
        <f t="shared" ref="CD16:CD66" si="49">SUM(J16,V16,AH16,AT16,BF16,BR16)</f>
        <v>0</v>
      </c>
      <c r="CE16" s="4">
        <f t="shared" ref="CE16:CE66" si="50">SUM(K16,W16,AI16,AU16,BG16,BS16)</f>
        <v>0</v>
      </c>
      <c r="CF16" s="10">
        <f t="shared" si="35"/>
        <v>36</v>
      </c>
    </row>
    <row r="17" spans="2:84" x14ac:dyDescent="0.25">
      <c r="B17" s="25">
        <f>B16+config!$C$8</f>
        <v>0.27083333333333337</v>
      </c>
      <c r="C17" s="272">
        <v>0</v>
      </c>
      <c r="D17" s="272">
        <v>0</v>
      </c>
      <c r="E17" s="272">
        <v>0</v>
      </c>
      <c r="F17" s="272">
        <v>0</v>
      </c>
      <c r="G17" s="272">
        <v>0</v>
      </c>
      <c r="H17" s="272">
        <v>0</v>
      </c>
      <c r="I17" s="272">
        <v>0</v>
      </c>
      <c r="J17" s="272">
        <v>0</v>
      </c>
      <c r="K17" s="277">
        <v>0</v>
      </c>
      <c r="L17" s="275">
        <f t="array" ref="L17">IF(ISBLANK(C17:K17),"",SUM(C17:K17))</f>
        <v>0</v>
      </c>
      <c r="N17" s="25">
        <f t="shared" si="36"/>
        <v>0.27083333333333337</v>
      </c>
      <c r="O17" s="272">
        <v>20</v>
      </c>
      <c r="P17" s="272">
        <v>3</v>
      </c>
      <c r="Q17" s="272">
        <v>3</v>
      </c>
      <c r="R17" s="272">
        <v>0</v>
      </c>
      <c r="S17" s="272">
        <v>1</v>
      </c>
      <c r="T17" s="272">
        <v>0</v>
      </c>
      <c r="U17" s="272">
        <v>0</v>
      </c>
      <c r="V17" s="272">
        <v>0</v>
      </c>
      <c r="W17" s="277">
        <v>0</v>
      </c>
      <c r="X17" s="275">
        <f t="array" ref="X17">IF(ISBLANK(O17:W17),"",SUM(O17:W17))</f>
        <v>27</v>
      </c>
      <c r="Z17" s="25">
        <f t="shared" si="37"/>
        <v>0.27083333333333337</v>
      </c>
      <c r="AA17" s="272">
        <v>13</v>
      </c>
      <c r="AB17" s="272">
        <v>3</v>
      </c>
      <c r="AC17" s="272">
        <v>2</v>
      </c>
      <c r="AD17" s="272">
        <v>0</v>
      </c>
      <c r="AE17" s="272">
        <v>1</v>
      </c>
      <c r="AF17" s="272">
        <v>1</v>
      </c>
      <c r="AG17" s="272">
        <v>0</v>
      </c>
      <c r="AH17" s="272">
        <v>0</v>
      </c>
      <c r="AI17" s="277">
        <v>0</v>
      </c>
      <c r="AJ17" s="275">
        <f t="array" ref="AJ17">IF(ISBLANK(AA17:AI17),"",SUM(AA17:AI17))</f>
        <v>20</v>
      </c>
      <c r="AL17" s="25">
        <f t="shared" si="38"/>
        <v>0.27083333333333337</v>
      </c>
      <c r="AM17" s="272"/>
      <c r="AN17" s="272"/>
      <c r="AO17" s="272"/>
      <c r="AP17" s="272"/>
      <c r="AQ17" s="272"/>
      <c r="AR17" s="272"/>
      <c r="AS17" s="272"/>
      <c r="AT17" s="272"/>
      <c r="AU17" s="277"/>
      <c r="AV17" s="275" t="str">
        <f t="array" ref="AV17">IF(ISBLANK(AM17:AU17),"",SUM(AM17:AU17))</f>
        <v/>
      </c>
      <c r="AX17" s="25">
        <f t="shared" si="39"/>
        <v>0.27083333333333337</v>
      </c>
      <c r="AY17" s="272"/>
      <c r="AZ17" s="272"/>
      <c r="BA17" s="272"/>
      <c r="BB17" s="272"/>
      <c r="BC17" s="272"/>
      <c r="BD17" s="272"/>
      <c r="BE17" s="272"/>
      <c r="BF17" s="272"/>
      <c r="BG17" s="277"/>
      <c r="BH17" s="275" t="str">
        <f t="array" ref="BH17">IF(ISBLANK(AY17:BG17),"",SUM(AY17:BG17))</f>
        <v/>
      </c>
      <c r="BJ17" s="25">
        <f t="shared" si="40"/>
        <v>0.27083333333333337</v>
      </c>
      <c r="BK17" s="272"/>
      <c r="BL17" s="272"/>
      <c r="BM17" s="272"/>
      <c r="BN17" s="272"/>
      <c r="BO17" s="272"/>
      <c r="BP17" s="272"/>
      <c r="BQ17" s="272"/>
      <c r="BR17" s="272"/>
      <c r="BS17" s="277"/>
      <c r="BT17" s="275" t="str">
        <f t="array" ref="BT17">IF(ISBLANK(BK17:BS17),"",SUM(BK17:BS17))</f>
        <v/>
      </c>
      <c r="BV17" s="25">
        <f t="shared" si="41"/>
        <v>0.27083333333333337</v>
      </c>
      <c r="BW17" s="4">
        <f t="shared" si="42"/>
        <v>33</v>
      </c>
      <c r="BX17" s="4">
        <f t="shared" si="43"/>
        <v>6</v>
      </c>
      <c r="BY17" s="4">
        <f t="shared" si="44"/>
        <v>5</v>
      </c>
      <c r="BZ17" s="4">
        <f t="shared" si="45"/>
        <v>0</v>
      </c>
      <c r="CA17" s="4">
        <f t="shared" si="46"/>
        <v>2</v>
      </c>
      <c r="CB17" s="4">
        <f t="shared" si="47"/>
        <v>1</v>
      </c>
      <c r="CC17" s="4">
        <f t="shared" si="48"/>
        <v>0</v>
      </c>
      <c r="CD17" s="4">
        <f t="shared" si="49"/>
        <v>0</v>
      </c>
      <c r="CE17" s="4">
        <f t="shared" si="50"/>
        <v>0</v>
      </c>
      <c r="CF17" s="10">
        <f t="shared" si="35"/>
        <v>47</v>
      </c>
    </row>
    <row r="18" spans="2:84" x14ac:dyDescent="0.25">
      <c r="B18" s="25">
        <f>B17+config!$C$8</f>
        <v>0.28125000000000006</v>
      </c>
      <c r="C18" s="272">
        <v>0</v>
      </c>
      <c r="D18" s="272">
        <v>0</v>
      </c>
      <c r="E18" s="272">
        <v>0</v>
      </c>
      <c r="F18" s="272">
        <v>0</v>
      </c>
      <c r="G18" s="272">
        <v>0</v>
      </c>
      <c r="H18" s="272">
        <v>0</v>
      </c>
      <c r="I18" s="272">
        <v>0</v>
      </c>
      <c r="J18" s="272">
        <v>0</v>
      </c>
      <c r="K18" s="277">
        <v>0</v>
      </c>
      <c r="L18" s="275">
        <f t="array" ref="L18">IF(ISBLANK(C18:K18),"",SUM(C18:K18))</f>
        <v>0</v>
      </c>
      <c r="N18" s="25">
        <f t="shared" si="36"/>
        <v>0.28125000000000006</v>
      </c>
      <c r="O18" s="272">
        <v>19</v>
      </c>
      <c r="P18" s="272">
        <v>2</v>
      </c>
      <c r="Q18" s="272">
        <v>5</v>
      </c>
      <c r="R18" s="272">
        <v>0</v>
      </c>
      <c r="S18" s="272">
        <v>1</v>
      </c>
      <c r="T18" s="272">
        <v>1</v>
      </c>
      <c r="U18" s="272">
        <v>1</v>
      </c>
      <c r="V18" s="272">
        <v>0</v>
      </c>
      <c r="W18" s="277">
        <v>0</v>
      </c>
      <c r="X18" s="275">
        <f t="array" ref="X18">IF(ISBLANK(O18:W18),"",SUM(O18:W18))</f>
        <v>29</v>
      </c>
      <c r="Z18" s="25">
        <f t="shared" si="37"/>
        <v>0.28125000000000006</v>
      </c>
      <c r="AA18" s="272">
        <v>33</v>
      </c>
      <c r="AB18" s="272">
        <v>2</v>
      </c>
      <c r="AC18" s="272">
        <v>3</v>
      </c>
      <c r="AD18" s="272">
        <v>0</v>
      </c>
      <c r="AE18" s="272">
        <v>3</v>
      </c>
      <c r="AF18" s="272">
        <v>1</v>
      </c>
      <c r="AG18" s="272">
        <v>0</v>
      </c>
      <c r="AH18" s="272">
        <v>0</v>
      </c>
      <c r="AI18" s="277">
        <v>0</v>
      </c>
      <c r="AJ18" s="275">
        <f t="array" ref="AJ18">IF(ISBLANK(AA18:AI18),"",SUM(AA18:AI18))</f>
        <v>42</v>
      </c>
      <c r="AL18" s="25">
        <f t="shared" si="38"/>
        <v>0.28125000000000006</v>
      </c>
      <c r="AM18" s="272"/>
      <c r="AN18" s="272"/>
      <c r="AO18" s="272"/>
      <c r="AP18" s="272"/>
      <c r="AQ18" s="272"/>
      <c r="AR18" s="272"/>
      <c r="AS18" s="272"/>
      <c r="AT18" s="272"/>
      <c r="AU18" s="277"/>
      <c r="AV18" s="275" t="str">
        <f t="array" ref="AV18">IF(ISBLANK(AM18:AU18),"",SUM(AM18:AU18))</f>
        <v/>
      </c>
      <c r="AX18" s="25">
        <f t="shared" si="39"/>
        <v>0.28125000000000006</v>
      </c>
      <c r="AY18" s="272"/>
      <c r="AZ18" s="272"/>
      <c r="BA18" s="272"/>
      <c r="BB18" s="272"/>
      <c r="BC18" s="272"/>
      <c r="BD18" s="272"/>
      <c r="BE18" s="272"/>
      <c r="BF18" s="272"/>
      <c r="BG18" s="277"/>
      <c r="BH18" s="275" t="str">
        <f t="array" ref="BH18">IF(ISBLANK(AY18:BG18),"",SUM(AY18:BG18))</f>
        <v/>
      </c>
      <c r="BJ18" s="25">
        <f t="shared" si="40"/>
        <v>0.28125000000000006</v>
      </c>
      <c r="BK18" s="272"/>
      <c r="BL18" s="272"/>
      <c r="BM18" s="272"/>
      <c r="BN18" s="272"/>
      <c r="BO18" s="272"/>
      <c r="BP18" s="272"/>
      <c r="BQ18" s="272"/>
      <c r="BR18" s="272"/>
      <c r="BS18" s="277"/>
      <c r="BT18" s="275" t="str">
        <f t="array" ref="BT18">IF(ISBLANK(BK18:BS18),"",SUM(BK18:BS18))</f>
        <v/>
      </c>
      <c r="BV18" s="25">
        <f t="shared" si="41"/>
        <v>0.28125000000000006</v>
      </c>
      <c r="BW18" s="4">
        <f t="shared" si="42"/>
        <v>52</v>
      </c>
      <c r="BX18" s="4">
        <f t="shared" si="43"/>
        <v>4</v>
      </c>
      <c r="BY18" s="4">
        <f t="shared" si="44"/>
        <v>8</v>
      </c>
      <c r="BZ18" s="4">
        <f t="shared" si="45"/>
        <v>0</v>
      </c>
      <c r="CA18" s="4">
        <f t="shared" si="46"/>
        <v>4</v>
      </c>
      <c r="CB18" s="4">
        <f t="shared" si="47"/>
        <v>2</v>
      </c>
      <c r="CC18" s="4">
        <f t="shared" si="48"/>
        <v>1</v>
      </c>
      <c r="CD18" s="4">
        <f t="shared" si="49"/>
        <v>0</v>
      </c>
      <c r="CE18" s="4">
        <f t="shared" si="50"/>
        <v>0</v>
      </c>
      <c r="CF18" s="10">
        <f t="shared" si="35"/>
        <v>71</v>
      </c>
    </row>
    <row r="19" spans="2:84" x14ac:dyDescent="0.25">
      <c r="B19" s="25">
        <f>B18+config!$C$8</f>
        <v>0.29166666666666674</v>
      </c>
      <c r="C19" s="272">
        <v>0</v>
      </c>
      <c r="D19" s="272">
        <v>0</v>
      </c>
      <c r="E19" s="272">
        <v>0</v>
      </c>
      <c r="F19" s="272">
        <v>0</v>
      </c>
      <c r="G19" s="272">
        <v>0</v>
      </c>
      <c r="H19" s="272">
        <v>0</v>
      </c>
      <c r="I19" s="272">
        <v>0</v>
      </c>
      <c r="J19" s="272">
        <v>0</v>
      </c>
      <c r="K19" s="277">
        <v>0</v>
      </c>
      <c r="L19" s="275">
        <f t="array" ref="L19">IF(ISBLANK(C19:K19),"",SUM(C19:K19))</f>
        <v>0</v>
      </c>
      <c r="N19" s="25">
        <f t="shared" si="36"/>
        <v>0.29166666666666674</v>
      </c>
      <c r="O19" s="272">
        <v>31</v>
      </c>
      <c r="P19" s="272">
        <v>1</v>
      </c>
      <c r="Q19" s="272">
        <v>4</v>
      </c>
      <c r="R19" s="272">
        <v>0</v>
      </c>
      <c r="S19" s="272">
        <v>1</v>
      </c>
      <c r="T19" s="272">
        <v>0</v>
      </c>
      <c r="U19" s="272">
        <v>0</v>
      </c>
      <c r="V19" s="272">
        <v>0</v>
      </c>
      <c r="W19" s="277">
        <v>0</v>
      </c>
      <c r="X19" s="275">
        <f t="array" ref="X19">IF(ISBLANK(O19:W19),"",SUM(O19:W19))</f>
        <v>37</v>
      </c>
      <c r="Z19" s="25">
        <f t="shared" si="37"/>
        <v>0.29166666666666674</v>
      </c>
      <c r="AA19" s="272">
        <v>38</v>
      </c>
      <c r="AB19" s="272">
        <v>9</v>
      </c>
      <c r="AC19" s="272">
        <v>8</v>
      </c>
      <c r="AD19" s="272">
        <v>0</v>
      </c>
      <c r="AE19" s="272">
        <v>1</v>
      </c>
      <c r="AF19" s="272">
        <v>0</v>
      </c>
      <c r="AG19" s="272">
        <v>1</v>
      </c>
      <c r="AH19" s="272">
        <v>0</v>
      </c>
      <c r="AI19" s="277">
        <v>0</v>
      </c>
      <c r="AJ19" s="275">
        <f t="array" ref="AJ19">IF(ISBLANK(AA19:AI19),"",SUM(AA19:AI19))</f>
        <v>57</v>
      </c>
      <c r="AL19" s="25">
        <f t="shared" si="38"/>
        <v>0.29166666666666674</v>
      </c>
      <c r="AM19" s="272"/>
      <c r="AN19" s="272"/>
      <c r="AO19" s="272"/>
      <c r="AP19" s="272"/>
      <c r="AQ19" s="272"/>
      <c r="AR19" s="272"/>
      <c r="AS19" s="272"/>
      <c r="AT19" s="272"/>
      <c r="AU19" s="277"/>
      <c r="AV19" s="275" t="str">
        <f t="array" ref="AV19">IF(ISBLANK(AM19:AU19),"",SUM(AM19:AU19))</f>
        <v/>
      </c>
      <c r="AX19" s="25">
        <f t="shared" si="39"/>
        <v>0.29166666666666674</v>
      </c>
      <c r="AY19" s="272"/>
      <c r="AZ19" s="272"/>
      <c r="BA19" s="272"/>
      <c r="BB19" s="272"/>
      <c r="BC19" s="272"/>
      <c r="BD19" s="272"/>
      <c r="BE19" s="272"/>
      <c r="BF19" s="272"/>
      <c r="BG19" s="277"/>
      <c r="BH19" s="275" t="str">
        <f t="array" ref="BH19">IF(ISBLANK(AY19:BG19),"",SUM(AY19:BG19))</f>
        <v/>
      </c>
      <c r="BJ19" s="25">
        <f t="shared" si="40"/>
        <v>0.29166666666666674</v>
      </c>
      <c r="BK19" s="272"/>
      <c r="BL19" s="272"/>
      <c r="BM19" s="272"/>
      <c r="BN19" s="272"/>
      <c r="BO19" s="272"/>
      <c r="BP19" s="272"/>
      <c r="BQ19" s="272"/>
      <c r="BR19" s="272"/>
      <c r="BS19" s="277"/>
      <c r="BT19" s="275" t="str">
        <f t="array" ref="BT19">IF(ISBLANK(BK19:BS19),"",SUM(BK19:BS19))</f>
        <v/>
      </c>
      <c r="BV19" s="25">
        <f t="shared" si="41"/>
        <v>0.29166666666666674</v>
      </c>
      <c r="BW19" s="4">
        <f t="shared" si="42"/>
        <v>69</v>
      </c>
      <c r="BX19" s="4">
        <f t="shared" si="43"/>
        <v>10</v>
      </c>
      <c r="BY19" s="4">
        <f t="shared" si="44"/>
        <v>12</v>
      </c>
      <c r="BZ19" s="4">
        <f t="shared" si="45"/>
        <v>0</v>
      </c>
      <c r="CA19" s="4">
        <f t="shared" si="46"/>
        <v>2</v>
      </c>
      <c r="CB19" s="4">
        <f t="shared" si="47"/>
        <v>0</v>
      </c>
      <c r="CC19" s="4">
        <f t="shared" si="48"/>
        <v>1</v>
      </c>
      <c r="CD19" s="4">
        <f t="shared" si="49"/>
        <v>0</v>
      </c>
      <c r="CE19" s="4">
        <f t="shared" si="50"/>
        <v>0</v>
      </c>
      <c r="CF19" s="10">
        <f t="shared" si="35"/>
        <v>94</v>
      </c>
    </row>
    <row r="20" spans="2:84" x14ac:dyDescent="0.25">
      <c r="B20" s="25">
        <f>B19+config!$C$8</f>
        <v>0.30208333333333343</v>
      </c>
      <c r="C20" s="272">
        <v>0</v>
      </c>
      <c r="D20" s="272">
        <v>0</v>
      </c>
      <c r="E20" s="272">
        <v>0</v>
      </c>
      <c r="F20" s="272">
        <v>0</v>
      </c>
      <c r="G20" s="272">
        <v>0</v>
      </c>
      <c r="H20" s="272">
        <v>0</v>
      </c>
      <c r="I20" s="272">
        <v>0</v>
      </c>
      <c r="J20" s="272">
        <v>0</v>
      </c>
      <c r="K20" s="277">
        <v>0</v>
      </c>
      <c r="L20" s="275">
        <f t="array" ref="L20">IF(ISBLANK(C20:K20),"",SUM(C20:K20))</f>
        <v>0</v>
      </c>
      <c r="N20" s="25">
        <f t="shared" si="36"/>
        <v>0.30208333333333343</v>
      </c>
      <c r="O20" s="272">
        <v>36</v>
      </c>
      <c r="P20" s="272">
        <v>2</v>
      </c>
      <c r="Q20" s="272">
        <v>6</v>
      </c>
      <c r="R20" s="272">
        <v>2</v>
      </c>
      <c r="S20" s="272">
        <v>0</v>
      </c>
      <c r="T20" s="272">
        <v>0</v>
      </c>
      <c r="U20" s="272">
        <v>2</v>
      </c>
      <c r="V20" s="272">
        <v>0</v>
      </c>
      <c r="W20" s="277">
        <v>0</v>
      </c>
      <c r="X20" s="275">
        <f t="array" ref="X20">IF(ISBLANK(O20:W20),"",SUM(O20:W20))</f>
        <v>48</v>
      </c>
      <c r="Z20" s="25">
        <f t="shared" si="37"/>
        <v>0.30208333333333343</v>
      </c>
      <c r="AA20" s="272">
        <v>54</v>
      </c>
      <c r="AB20" s="272">
        <v>9</v>
      </c>
      <c r="AC20" s="272">
        <v>11</v>
      </c>
      <c r="AD20" s="272">
        <v>0</v>
      </c>
      <c r="AE20" s="272">
        <v>2</v>
      </c>
      <c r="AF20" s="272">
        <v>1</v>
      </c>
      <c r="AG20" s="272">
        <v>2</v>
      </c>
      <c r="AH20" s="272">
        <v>0</v>
      </c>
      <c r="AI20" s="277">
        <v>0</v>
      </c>
      <c r="AJ20" s="275">
        <f t="array" ref="AJ20">IF(ISBLANK(AA20:AI20),"",SUM(AA20:AI20))</f>
        <v>79</v>
      </c>
      <c r="AL20" s="25">
        <f t="shared" si="38"/>
        <v>0.30208333333333343</v>
      </c>
      <c r="AM20" s="272"/>
      <c r="AN20" s="272"/>
      <c r="AO20" s="272"/>
      <c r="AP20" s="272"/>
      <c r="AQ20" s="272"/>
      <c r="AR20" s="272"/>
      <c r="AS20" s="272"/>
      <c r="AT20" s="272"/>
      <c r="AU20" s="277"/>
      <c r="AV20" s="275" t="str">
        <f t="array" ref="AV20">IF(ISBLANK(AM20:AU20),"",SUM(AM20:AU20))</f>
        <v/>
      </c>
      <c r="AX20" s="25">
        <f t="shared" si="39"/>
        <v>0.30208333333333343</v>
      </c>
      <c r="AY20" s="272"/>
      <c r="AZ20" s="272"/>
      <c r="BA20" s="272"/>
      <c r="BB20" s="272"/>
      <c r="BC20" s="272"/>
      <c r="BD20" s="272"/>
      <c r="BE20" s="272"/>
      <c r="BF20" s="272"/>
      <c r="BG20" s="277"/>
      <c r="BH20" s="275" t="str">
        <f t="array" ref="BH20">IF(ISBLANK(AY20:BG20),"",SUM(AY20:BG20))</f>
        <v/>
      </c>
      <c r="BJ20" s="25">
        <f t="shared" si="40"/>
        <v>0.30208333333333343</v>
      </c>
      <c r="BK20" s="272"/>
      <c r="BL20" s="272"/>
      <c r="BM20" s="272"/>
      <c r="BN20" s="272"/>
      <c r="BO20" s="272"/>
      <c r="BP20" s="272"/>
      <c r="BQ20" s="272"/>
      <c r="BR20" s="272"/>
      <c r="BS20" s="277"/>
      <c r="BT20" s="275" t="str">
        <f t="array" ref="BT20">IF(ISBLANK(BK20:BS20),"",SUM(BK20:BS20))</f>
        <v/>
      </c>
      <c r="BV20" s="25">
        <f t="shared" si="41"/>
        <v>0.30208333333333343</v>
      </c>
      <c r="BW20" s="4">
        <f t="shared" si="42"/>
        <v>90</v>
      </c>
      <c r="BX20" s="4">
        <f t="shared" si="43"/>
        <v>11</v>
      </c>
      <c r="BY20" s="4">
        <f t="shared" si="44"/>
        <v>17</v>
      </c>
      <c r="BZ20" s="4">
        <f t="shared" si="45"/>
        <v>2</v>
      </c>
      <c r="CA20" s="4">
        <f t="shared" si="46"/>
        <v>2</v>
      </c>
      <c r="CB20" s="4">
        <f t="shared" si="47"/>
        <v>1</v>
      </c>
      <c r="CC20" s="4">
        <f t="shared" si="48"/>
        <v>4</v>
      </c>
      <c r="CD20" s="4">
        <f t="shared" si="49"/>
        <v>0</v>
      </c>
      <c r="CE20" s="4">
        <f t="shared" si="50"/>
        <v>0</v>
      </c>
      <c r="CF20" s="10">
        <f t="shared" si="35"/>
        <v>127</v>
      </c>
    </row>
    <row r="21" spans="2:84" x14ac:dyDescent="0.25">
      <c r="B21" s="25">
        <f>B20+config!$C$8</f>
        <v>0.31250000000000011</v>
      </c>
      <c r="C21" s="272">
        <v>0</v>
      </c>
      <c r="D21" s="272">
        <v>0</v>
      </c>
      <c r="E21" s="272">
        <v>0</v>
      </c>
      <c r="F21" s="272">
        <v>0</v>
      </c>
      <c r="G21" s="272">
        <v>0</v>
      </c>
      <c r="H21" s="272">
        <v>0</v>
      </c>
      <c r="I21" s="272">
        <v>0</v>
      </c>
      <c r="J21" s="272">
        <v>0</v>
      </c>
      <c r="K21" s="277">
        <v>0</v>
      </c>
      <c r="L21" s="275">
        <f t="array" ref="L21">IF(ISBLANK(C21:K21),"",SUM(C21:K21))</f>
        <v>0</v>
      </c>
      <c r="N21" s="25">
        <f t="shared" si="36"/>
        <v>0.31250000000000011</v>
      </c>
      <c r="O21" s="272">
        <v>38</v>
      </c>
      <c r="P21" s="272">
        <v>2</v>
      </c>
      <c r="Q21" s="272">
        <v>3</v>
      </c>
      <c r="R21" s="272">
        <v>0</v>
      </c>
      <c r="S21" s="272">
        <v>1</v>
      </c>
      <c r="T21" s="272">
        <v>1</v>
      </c>
      <c r="U21" s="272">
        <v>0</v>
      </c>
      <c r="V21" s="272">
        <v>0</v>
      </c>
      <c r="W21" s="277">
        <v>0</v>
      </c>
      <c r="X21" s="275">
        <f t="array" ref="X21">IF(ISBLANK(O21:W21),"",SUM(O21:W21))</f>
        <v>45</v>
      </c>
      <c r="Z21" s="25">
        <f t="shared" si="37"/>
        <v>0.31250000000000011</v>
      </c>
      <c r="AA21" s="272">
        <v>53</v>
      </c>
      <c r="AB21" s="272">
        <v>2</v>
      </c>
      <c r="AC21" s="272">
        <v>12</v>
      </c>
      <c r="AD21" s="272">
        <v>0</v>
      </c>
      <c r="AE21" s="272">
        <v>0</v>
      </c>
      <c r="AF21" s="272">
        <v>2</v>
      </c>
      <c r="AG21" s="272">
        <v>0</v>
      </c>
      <c r="AH21" s="272">
        <v>1</v>
      </c>
      <c r="AI21" s="277">
        <v>0</v>
      </c>
      <c r="AJ21" s="275">
        <f t="array" ref="AJ21">IF(ISBLANK(AA21:AI21),"",SUM(AA21:AI21))</f>
        <v>70</v>
      </c>
      <c r="AL21" s="25">
        <f t="shared" si="38"/>
        <v>0.31250000000000011</v>
      </c>
      <c r="AM21" s="272"/>
      <c r="AN21" s="272"/>
      <c r="AO21" s="272"/>
      <c r="AP21" s="272"/>
      <c r="AQ21" s="272"/>
      <c r="AR21" s="272"/>
      <c r="AS21" s="272"/>
      <c r="AT21" s="272"/>
      <c r="AU21" s="277"/>
      <c r="AV21" s="275" t="str">
        <f t="array" ref="AV21">IF(ISBLANK(AM21:AU21),"",SUM(AM21:AU21))</f>
        <v/>
      </c>
      <c r="AX21" s="25">
        <f t="shared" si="39"/>
        <v>0.31250000000000011</v>
      </c>
      <c r="AY21" s="272"/>
      <c r="AZ21" s="272"/>
      <c r="BA21" s="272"/>
      <c r="BB21" s="272"/>
      <c r="BC21" s="272"/>
      <c r="BD21" s="272"/>
      <c r="BE21" s="272"/>
      <c r="BF21" s="272"/>
      <c r="BG21" s="277"/>
      <c r="BH21" s="275" t="str">
        <f t="array" ref="BH21">IF(ISBLANK(AY21:BG21),"",SUM(AY21:BG21))</f>
        <v/>
      </c>
      <c r="BJ21" s="25">
        <f t="shared" si="40"/>
        <v>0.31250000000000011</v>
      </c>
      <c r="BK21" s="272"/>
      <c r="BL21" s="272"/>
      <c r="BM21" s="272"/>
      <c r="BN21" s="272"/>
      <c r="BO21" s="272"/>
      <c r="BP21" s="272"/>
      <c r="BQ21" s="272"/>
      <c r="BR21" s="272"/>
      <c r="BS21" s="277"/>
      <c r="BT21" s="275" t="str">
        <f t="array" ref="BT21">IF(ISBLANK(BK21:BS21),"",SUM(BK21:BS21))</f>
        <v/>
      </c>
      <c r="BV21" s="25">
        <f t="shared" si="41"/>
        <v>0.31250000000000011</v>
      </c>
      <c r="BW21" s="4">
        <f t="shared" si="42"/>
        <v>91</v>
      </c>
      <c r="BX21" s="4">
        <f t="shared" si="43"/>
        <v>4</v>
      </c>
      <c r="BY21" s="4">
        <f t="shared" si="44"/>
        <v>15</v>
      </c>
      <c r="BZ21" s="4">
        <f t="shared" si="45"/>
        <v>0</v>
      </c>
      <c r="CA21" s="4">
        <f t="shared" si="46"/>
        <v>1</v>
      </c>
      <c r="CB21" s="4">
        <f t="shared" si="47"/>
        <v>3</v>
      </c>
      <c r="CC21" s="4">
        <f t="shared" si="48"/>
        <v>0</v>
      </c>
      <c r="CD21" s="4">
        <f t="shared" si="49"/>
        <v>1</v>
      </c>
      <c r="CE21" s="4">
        <f t="shared" si="50"/>
        <v>0</v>
      </c>
      <c r="CF21" s="10">
        <f t="shared" si="35"/>
        <v>115</v>
      </c>
    </row>
    <row r="22" spans="2:84" x14ac:dyDescent="0.25">
      <c r="B22" s="25">
        <f>B21+config!$C$8</f>
        <v>0.3229166666666668</v>
      </c>
      <c r="C22" s="272">
        <v>0</v>
      </c>
      <c r="D22" s="272">
        <v>0</v>
      </c>
      <c r="E22" s="272">
        <v>0</v>
      </c>
      <c r="F22" s="272">
        <v>0</v>
      </c>
      <c r="G22" s="272">
        <v>0</v>
      </c>
      <c r="H22" s="272">
        <v>0</v>
      </c>
      <c r="I22" s="272">
        <v>0</v>
      </c>
      <c r="J22" s="272">
        <v>0</v>
      </c>
      <c r="K22" s="277">
        <v>0</v>
      </c>
      <c r="L22" s="275">
        <f t="array" ref="L22">IF(ISBLANK(C22:K22),"",SUM(C22:K22))</f>
        <v>0</v>
      </c>
      <c r="N22" s="25">
        <f t="shared" si="36"/>
        <v>0.3229166666666668</v>
      </c>
      <c r="O22" s="272">
        <v>54</v>
      </c>
      <c r="P22" s="272">
        <v>4</v>
      </c>
      <c r="Q22" s="272">
        <v>4</v>
      </c>
      <c r="R22" s="272">
        <v>0</v>
      </c>
      <c r="S22" s="272">
        <v>1</v>
      </c>
      <c r="T22" s="272">
        <v>0</v>
      </c>
      <c r="U22" s="272">
        <v>1</v>
      </c>
      <c r="V22" s="272">
        <v>0</v>
      </c>
      <c r="W22" s="277">
        <v>0</v>
      </c>
      <c r="X22" s="275">
        <f t="array" ref="X22">IF(ISBLANK(O22:W22),"",SUM(O22:W22))</f>
        <v>64</v>
      </c>
      <c r="Z22" s="25">
        <f t="shared" si="37"/>
        <v>0.3229166666666668</v>
      </c>
      <c r="AA22" s="272">
        <v>81</v>
      </c>
      <c r="AB22" s="272">
        <v>4</v>
      </c>
      <c r="AC22" s="272">
        <v>9</v>
      </c>
      <c r="AD22" s="272">
        <v>1</v>
      </c>
      <c r="AE22" s="272">
        <v>1</v>
      </c>
      <c r="AF22" s="272">
        <v>1</v>
      </c>
      <c r="AG22" s="272">
        <v>0</v>
      </c>
      <c r="AH22" s="272">
        <v>0</v>
      </c>
      <c r="AI22" s="277">
        <v>0</v>
      </c>
      <c r="AJ22" s="275">
        <f t="array" ref="AJ22">IF(ISBLANK(AA22:AI22),"",SUM(AA22:AI22))</f>
        <v>97</v>
      </c>
      <c r="AL22" s="25">
        <f t="shared" si="38"/>
        <v>0.3229166666666668</v>
      </c>
      <c r="AM22" s="272"/>
      <c r="AN22" s="272"/>
      <c r="AO22" s="272"/>
      <c r="AP22" s="272"/>
      <c r="AQ22" s="272"/>
      <c r="AR22" s="272"/>
      <c r="AS22" s="272"/>
      <c r="AT22" s="272"/>
      <c r="AU22" s="277"/>
      <c r="AV22" s="275" t="str">
        <f t="array" ref="AV22">IF(ISBLANK(AM22:AU22),"",SUM(AM22:AU22))</f>
        <v/>
      </c>
      <c r="AX22" s="25">
        <f t="shared" si="39"/>
        <v>0.3229166666666668</v>
      </c>
      <c r="AY22" s="272"/>
      <c r="AZ22" s="272"/>
      <c r="BA22" s="272"/>
      <c r="BB22" s="272"/>
      <c r="BC22" s="272"/>
      <c r="BD22" s="272"/>
      <c r="BE22" s="272"/>
      <c r="BF22" s="272"/>
      <c r="BG22" s="277"/>
      <c r="BH22" s="275" t="str">
        <f t="array" ref="BH22">IF(ISBLANK(AY22:BG22),"",SUM(AY22:BG22))</f>
        <v/>
      </c>
      <c r="BJ22" s="25">
        <f t="shared" si="40"/>
        <v>0.3229166666666668</v>
      </c>
      <c r="BK22" s="272"/>
      <c r="BL22" s="272"/>
      <c r="BM22" s="272"/>
      <c r="BN22" s="272"/>
      <c r="BO22" s="272"/>
      <c r="BP22" s="272"/>
      <c r="BQ22" s="272"/>
      <c r="BR22" s="272"/>
      <c r="BS22" s="277"/>
      <c r="BT22" s="275" t="str">
        <f t="array" ref="BT22">IF(ISBLANK(BK22:BS22),"",SUM(BK22:BS22))</f>
        <v/>
      </c>
      <c r="BV22" s="25">
        <f t="shared" si="41"/>
        <v>0.3229166666666668</v>
      </c>
      <c r="BW22" s="4">
        <f t="shared" si="42"/>
        <v>135</v>
      </c>
      <c r="BX22" s="4">
        <f t="shared" si="43"/>
        <v>8</v>
      </c>
      <c r="BY22" s="4">
        <f t="shared" si="44"/>
        <v>13</v>
      </c>
      <c r="BZ22" s="4">
        <f t="shared" si="45"/>
        <v>1</v>
      </c>
      <c r="CA22" s="4">
        <f t="shared" si="46"/>
        <v>2</v>
      </c>
      <c r="CB22" s="4">
        <f t="shared" si="47"/>
        <v>1</v>
      </c>
      <c r="CC22" s="4">
        <f t="shared" si="48"/>
        <v>1</v>
      </c>
      <c r="CD22" s="4">
        <f t="shared" si="49"/>
        <v>0</v>
      </c>
      <c r="CE22" s="4">
        <f t="shared" si="50"/>
        <v>0</v>
      </c>
      <c r="CF22" s="10">
        <f t="shared" si="35"/>
        <v>161</v>
      </c>
    </row>
    <row r="23" spans="2:84" x14ac:dyDescent="0.25">
      <c r="B23" s="25">
        <f>B22+config!$C$8</f>
        <v>0.33333333333333348</v>
      </c>
      <c r="C23" s="272">
        <v>0</v>
      </c>
      <c r="D23" s="272">
        <v>0</v>
      </c>
      <c r="E23" s="272">
        <v>0</v>
      </c>
      <c r="F23" s="272">
        <v>0</v>
      </c>
      <c r="G23" s="272">
        <v>0</v>
      </c>
      <c r="H23" s="272">
        <v>0</v>
      </c>
      <c r="I23" s="272">
        <v>0</v>
      </c>
      <c r="J23" s="272">
        <v>0</v>
      </c>
      <c r="K23" s="277">
        <v>0</v>
      </c>
      <c r="L23" s="275">
        <f t="array" ref="L23">IF(ISBLANK(C23:K23),"",SUM(C23:K23))</f>
        <v>0</v>
      </c>
      <c r="N23" s="25">
        <f t="shared" si="36"/>
        <v>0.33333333333333348</v>
      </c>
      <c r="O23" s="272">
        <v>58</v>
      </c>
      <c r="P23" s="272">
        <v>0</v>
      </c>
      <c r="Q23" s="272">
        <v>2</v>
      </c>
      <c r="R23" s="272">
        <v>0</v>
      </c>
      <c r="S23" s="272">
        <v>0</v>
      </c>
      <c r="T23" s="272">
        <v>0</v>
      </c>
      <c r="U23" s="272">
        <v>1</v>
      </c>
      <c r="V23" s="272">
        <v>0</v>
      </c>
      <c r="W23" s="277">
        <v>0</v>
      </c>
      <c r="X23" s="275">
        <f t="array" ref="X23">IF(ISBLANK(O23:W23),"",SUM(O23:W23))</f>
        <v>61</v>
      </c>
      <c r="Z23" s="25">
        <f t="shared" si="37"/>
        <v>0.33333333333333348</v>
      </c>
      <c r="AA23" s="272">
        <v>60</v>
      </c>
      <c r="AB23" s="272">
        <v>2</v>
      </c>
      <c r="AC23" s="272">
        <v>12</v>
      </c>
      <c r="AD23" s="272">
        <v>1</v>
      </c>
      <c r="AE23" s="272">
        <v>1</v>
      </c>
      <c r="AF23" s="272">
        <v>2</v>
      </c>
      <c r="AG23" s="272">
        <v>0</v>
      </c>
      <c r="AH23" s="272">
        <v>0</v>
      </c>
      <c r="AI23" s="277">
        <v>1</v>
      </c>
      <c r="AJ23" s="275">
        <f t="array" ref="AJ23">IF(ISBLANK(AA23:AI23),"",SUM(AA23:AI23))</f>
        <v>79</v>
      </c>
      <c r="AL23" s="25">
        <f t="shared" si="38"/>
        <v>0.33333333333333348</v>
      </c>
      <c r="AM23" s="272"/>
      <c r="AN23" s="272"/>
      <c r="AO23" s="272"/>
      <c r="AP23" s="272"/>
      <c r="AQ23" s="272"/>
      <c r="AR23" s="272"/>
      <c r="AS23" s="272"/>
      <c r="AT23" s="272"/>
      <c r="AU23" s="277"/>
      <c r="AV23" s="275" t="str">
        <f t="array" ref="AV23">IF(ISBLANK(AM23:AU23),"",SUM(AM23:AU23))</f>
        <v/>
      </c>
      <c r="AX23" s="25">
        <f t="shared" si="39"/>
        <v>0.33333333333333348</v>
      </c>
      <c r="AY23" s="272"/>
      <c r="AZ23" s="272"/>
      <c r="BA23" s="272"/>
      <c r="BB23" s="272"/>
      <c r="BC23" s="272"/>
      <c r="BD23" s="272"/>
      <c r="BE23" s="272"/>
      <c r="BF23" s="272"/>
      <c r="BG23" s="277"/>
      <c r="BH23" s="275" t="str">
        <f t="array" ref="BH23">IF(ISBLANK(AY23:BG23),"",SUM(AY23:BG23))</f>
        <v/>
      </c>
      <c r="BJ23" s="25">
        <f t="shared" si="40"/>
        <v>0.33333333333333348</v>
      </c>
      <c r="BK23" s="272"/>
      <c r="BL23" s="272"/>
      <c r="BM23" s="272"/>
      <c r="BN23" s="272"/>
      <c r="BO23" s="272"/>
      <c r="BP23" s="272"/>
      <c r="BQ23" s="272"/>
      <c r="BR23" s="272"/>
      <c r="BS23" s="277"/>
      <c r="BT23" s="275" t="str">
        <f t="array" ref="BT23">IF(ISBLANK(BK23:BS23),"",SUM(BK23:BS23))</f>
        <v/>
      </c>
      <c r="BV23" s="25">
        <f t="shared" si="41"/>
        <v>0.33333333333333348</v>
      </c>
      <c r="BW23" s="4">
        <f t="shared" si="42"/>
        <v>118</v>
      </c>
      <c r="BX23" s="4">
        <f t="shared" si="43"/>
        <v>2</v>
      </c>
      <c r="BY23" s="4">
        <f t="shared" si="44"/>
        <v>14</v>
      </c>
      <c r="BZ23" s="4">
        <f t="shared" si="45"/>
        <v>1</v>
      </c>
      <c r="CA23" s="4">
        <f t="shared" si="46"/>
        <v>1</v>
      </c>
      <c r="CB23" s="4">
        <f t="shared" si="47"/>
        <v>2</v>
      </c>
      <c r="CC23" s="4">
        <f t="shared" si="48"/>
        <v>1</v>
      </c>
      <c r="CD23" s="4">
        <f t="shared" si="49"/>
        <v>0</v>
      </c>
      <c r="CE23" s="4">
        <f t="shared" si="50"/>
        <v>1</v>
      </c>
      <c r="CF23" s="10">
        <f t="shared" si="35"/>
        <v>140</v>
      </c>
    </row>
    <row r="24" spans="2:84" x14ac:dyDescent="0.25">
      <c r="B24" s="25">
        <f>B23+config!$C$8</f>
        <v>0.34375000000000017</v>
      </c>
      <c r="C24" s="272">
        <v>1</v>
      </c>
      <c r="D24" s="272">
        <v>0</v>
      </c>
      <c r="E24" s="272">
        <v>0</v>
      </c>
      <c r="F24" s="272">
        <v>0</v>
      </c>
      <c r="G24" s="272">
        <v>0</v>
      </c>
      <c r="H24" s="272">
        <v>0</v>
      </c>
      <c r="I24" s="272">
        <v>0</v>
      </c>
      <c r="J24" s="272">
        <v>0</v>
      </c>
      <c r="K24" s="277">
        <v>0</v>
      </c>
      <c r="L24" s="275">
        <f t="array" ref="L24">IF(ISBLANK(C24:K24),"",SUM(C24:K24))</f>
        <v>1</v>
      </c>
      <c r="N24" s="25">
        <f t="shared" si="36"/>
        <v>0.34375000000000017</v>
      </c>
      <c r="O24" s="272">
        <v>52</v>
      </c>
      <c r="P24" s="272">
        <v>3</v>
      </c>
      <c r="Q24" s="272">
        <v>6</v>
      </c>
      <c r="R24" s="272">
        <v>0</v>
      </c>
      <c r="S24" s="272">
        <v>0</v>
      </c>
      <c r="T24" s="272">
        <v>0</v>
      </c>
      <c r="U24" s="272">
        <v>0</v>
      </c>
      <c r="V24" s="272">
        <v>1</v>
      </c>
      <c r="W24" s="277">
        <v>0</v>
      </c>
      <c r="X24" s="275">
        <f t="array" ref="X24">IF(ISBLANK(O24:W24),"",SUM(O24:W24))</f>
        <v>62</v>
      </c>
      <c r="Z24" s="25">
        <f t="shared" si="37"/>
        <v>0.34375000000000017</v>
      </c>
      <c r="AA24" s="272">
        <v>86</v>
      </c>
      <c r="AB24" s="272">
        <v>3</v>
      </c>
      <c r="AC24" s="272">
        <v>6</v>
      </c>
      <c r="AD24" s="272">
        <v>0</v>
      </c>
      <c r="AE24" s="272">
        <v>1</v>
      </c>
      <c r="AF24" s="272">
        <v>1</v>
      </c>
      <c r="AG24" s="272">
        <v>0</v>
      </c>
      <c r="AH24" s="272">
        <v>0</v>
      </c>
      <c r="AI24" s="277">
        <v>0</v>
      </c>
      <c r="AJ24" s="275">
        <f t="array" ref="AJ24">IF(ISBLANK(AA24:AI24),"",SUM(AA24:AI24))</f>
        <v>97</v>
      </c>
      <c r="AL24" s="25">
        <f t="shared" si="38"/>
        <v>0.34375000000000017</v>
      </c>
      <c r="AM24" s="272"/>
      <c r="AN24" s="272"/>
      <c r="AO24" s="272"/>
      <c r="AP24" s="272"/>
      <c r="AQ24" s="272"/>
      <c r="AR24" s="272"/>
      <c r="AS24" s="272"/>
      <c r="AT24" s="272"/>
      <c r="AU24" s="277"/>
      <c r="AV24" s="275" t="str">
        <f t="array" ref="AV24">IF(ISBLANK(AM24:AU24),"",SUM(AM24:AU24))</f>
        <v/>
      </c>
      <c r="AX24" s="25">
        <f t="shared" si="39"/>
        <v>0.34375000000000017</v>
      </c>
      <c r="AY24" s="272"/>
      <c r="AZ24" s="272"/>
      <c r="BA24" s="272"/>
      <c r="BB24" s="272"/>
      <c r="BC24" s="272"/>
      <c r="BD24" s="272"/>
      <c r="BE24" s="272"/>
      <c r="BF24" s="272"/>
      <c r="BG24" s="277"/>
      <c r="BH24" s="275" t="str">
        <f t="array" ref="BH24">IF(ISBLANK(AY24:BG24),"",SUM(AY24:BG24))</f>
        <v/>
      </c>
      <c r="BJ24" s="25">
        <f t="shared" si="40"/>
        <v>0.34375000000000017</v>
      </c>
      <c r="BK24" s="272"/>
      <c r="BL24" s="272"/>
      <c r="BM24" s="272"/>
      <c r="BN24" s="272"/>
      <c r="BO24" s="272"/>
      <c r="BP24" s="272"/>
      <c r="BQ24" s="272"/>
      <c r="BR24" s="272"/>
      <c r="BS24" s="277"/>
      <c r="BT24" s="275" t="str">
        <f t="array" ref="BT24">IF(ISBLANK(BK24:BS24),"",SUM(BK24:BS24))</f>
        <v/>
      </c>
      <c r="BV24" s="25">
        <f t="shared" si="41"/>
        <v>0.34375000000000017</v>
      </c>
      <c r="BW24" s="4">
        <f t="shared" si="42"/>
        <v>139</v>
      </c>
      <c r="BX24" s="4">
        <f t="shared" si="43"/>
        <v>6</v>
      </c>
      <c r="BY24" s="4">
        <f t="shared" si="44"/>
        <v>12</v>
      </c>
      <c r="BZ24" s="4">
        <f t="shared" si="45"/>
        <v>0</v>
      </c>
      <c r="CA24" s="4">
        <f t="shared" si="46"/>
        <v>1</v>
      </c>
      <c r="CB24" s="4">
        <f t="shared" si="47"/>
        <v>1</v>
      </c>
      <c r="CC24" s="4">
        <f t="shared" si="48"/>
        <v>0</v>
      </c>
      <c r="CD24" s="4">
        <f t="shared" si="49"/>
        <v>1</v>
      </c>
      <c r="CE24" s="4">
        <f t="shared" si="50"/>
        <v>0</v>
      </c>
      <c r="CF24" s="10">
        <f t="shared" si="35"/>
        <v>160</v>
      </c>
    </row>
    <row r="25" spans="2:84" x14ac:dyDescent="0.25">
      <c r="B25" s="25">
        <f>B24+config!$C$8</f>
        <v>0.35416666666666685</v>
      </c>
      <c r="C25" s="272">
        <v>1</v>
      </c>
      <c r="D25" s="272">
        <v>0</v>
      </c>
      <c r="E25" s="272">
        <v>0</v>
      </c>
      <c r="F25" s="272">
        <v>0</v>
      </c>
      <c r="G25" s="272">
        <v>0</v>
      </c>
      <c r="H25" s="272">
        <v>0</v>
      </c>
      <c r="I25" s="272">
        <v>0</v>
      </c>
      <c r="J25" s="272">
        <v>0</v>
      </c>
      <c r="K25" s="277">
        <v>0</v>
      </c>
      <c r="L25" s="275">
        <f t="array" ref="L25">IF(ISBLANK(C25:K25),"",SUM(C25:K25))</f>
        <v>1</v>
      </c>
      <c r="N25" s="25">
        <f t="shared" si="36"/>
        <v>0.35416666666666685</v>
      </c>
      <c r="O25" s="272">
        <v>39</v>
      </c>
      <c r="P25" s="272">
        <v>2</v>
      </c>
      <c r="Q25" s="272">
        <v>5</v>
      </c>
      <c r="R25" s="272">
        <v>2</v>
      </c>
      <c r="S25" s="272">
        <v>3</v>
      </c>
      <c r="T25" s="272">
        <v>1</v>
      </c>
      <c r="U25" s="272">
        <v>1</v>
      </c>
      <c r="V25" s="272">
        <v>0</v>
      </c>
      <c r="W25" s="277">
        <v>0</v>
      </c>
      <c r="X25" s="275">
        <f t="array" ref="X25">IF(ISBLANK(O25:W25),"",SUM(O25:W25))</f>
        <v>53</v>
      </c>
      <c r="Z25" s="25">
        <f t="shared" si="37"/>
        <v>0.35416666666666685</v>
      </c>
      <c r="AA25" s="272">
        <v>58</v>
      </c>
      <c r="AB25" s="272">
        <v>2</v>
      </c>
      <c r="AC25" s="272">
        <v>5</v>
      </c>
      <c r="AD25" s="272">
        <v>0</v>
      </c>
      <c r="AE25" s="272">
        <v>0</v>
      </c>
      <c r="AF25" s="272">
        <v>2</v>
      </c>
      <c r="AG25" s="272">
        <v>0</v>
      </c>
      <c r="AH25" s="272">
        <v>2</v>
      </c>
      <c r="AI25" s="277">
        <v>0</v>
      </c>
      <c r="AJ25" s="275">
        <f t="array" ref="AJ25">IF(ISBLANK(AA25:AI25),"",SUM(AA25:AI25))</f>
        <v>69</v>
      </c>
      <c r="AL25" s="25">
        <f t="shared" si="38"/>
        <v>0.35416666666666685</v>
      </c>
      <c r="AM25" s="272"/>
      <c r="AN25" s="272"/>
      <c r="AO25" s="272"/>
      <c r="AP25" s="272"/>
      <c r="AQ25" s="272"/>
      <c r="AR25" s="272"/>
      <c r="AS25" s="272"/>
      <c r="AT25" s="272"/>
      <c r="AU25" s="277"/>
      <c r="AV25" s="275" t="str">
        <f t="array" ref="AV25">IF(ISBLANK(AM25:AU25),"",SUM(AM25:AU25))</f>
        <v/>
      </c>
      <c r="AX25" s="25">
        <f t="shared" si="39"/>
        <v>0.35416666666666685</v>
      </c>
      <c r="AY25" s="272"/>
      <c r="AZ25" s="272"/>
      <c r="BA25" s="272"/>
      <c r="BB25" s="272"/>
      <c r="BC25" s="272"/>
      <c r="BD25" s="272"/>
      <c r="BE25" s="272"/>
      <c r="BF25" s="272"/>
      <c r="BG25" s="277"/>
      <c r="BH25" s="275" t="str">
        <f t="array" ref="BH25">IF(ISBLANK(AY25:BG25),"",SUM(AY25:BG25))</f>
        <v/>
      </c>
      <c r="BJ25" s="25">
        <f t="shared" si="40"/>
        <v>0.35416666666666685</v>
      </c>
      <c r="BK25" s="272"/>
      <c r="BL25" s="272"/>
      <c r="BM25" s="272"/>
      <c r="BN25" s="272"/>
      <c r="BO25" s="272"/>
      <c r="BP25" s="272"/>
      <c r="BQ25" s="272"/>
      <c r="BR25" s="272"/>
      <c r="BS25" s="277"/>
      <c r="BT25" s="275" t="str">
        <f t="array" ref="BT25">IF(ISBLANK(BK25:BS25),"",SUM(BK25:BS25))</f>
        <v/>
      </c>
      <c r="BV25" s="25">
        <f t="shared" si="41"/>
        <v>0.35416666666666685</v>
      </c>
      <c r="BW25" s="4">
        <f t="shared" si="42"/>
        <v>98</v>
      </c>
      <c r="BX25" s="4">
        <f t="shared" si="43"/>
        <v>4</v>
      </c>
      <c r="BY25" s="4">
        <f t="shared" si="44"/>
        <v>10</v>
      </c>
      <c r="BZ25" s="4">
        <f t="shared" si="45"/>
        <v>2</v>
      </c>
      <c r="CA25" s="4">
        <f t="shared" si="46"/>
        <v>3</v>
      </c>
      <c r="CB25" s="4">
        <f t="shared" si="47"/>
        <v>3</v>
      </c>
      <c r="CC25" s="4">
        <f t="shared" si="48"/>
        <v>1</v>
      </c>
      <c r="CD25" s="4">
        <f t="shared" si="49"/>
        <v>2</v>
      </c>
      <c r="CE25" s="4">
        <f t="shared" si="50"/>
        <v>0</v>
      </c>
      <c r="CF25" s="10">
        <f t="shared" si="35"/>
        <v>123</v>
      </c>
    </row>
    <row r="26" spans="2:84" x14ac:dyDescent="0.25">
      <c r="B26" s="25">
        <f>B25+config!$C$8</f>
        <v>0.36458333333333354</v>
      </c>
      <c r="C26" s="272">
        <v>0</v>
      </c>
      <c r="D26" s="272">
        <v>0</v>
      </c>
      <c r="E26" s="272">
        <v>0</v>
      </c>
      <c r="F26" s="272">
        <v>0</v>
      </c>
      <c r="G26" s="272">
        <v>0</v>
      </c>
      <c r="H26" s="272">
        <v>0</v>
      </c>
      <c r="I26" s="272">
        <v>0</v>
      </c>
      <c r="J26" s="272">
        <v>0</v>
      </c>
      <c r="K26" s="277">
        <v>0</v>
      </c>
      <c r="L26" s="275">
        <f t="array" ref="L26">IF(ISBLANK(C26:K26),"",SUM(C26:K26))</f>
        <v>0</v>
      </c>
      <c r="N26" s="25">
        <f t="shared" si="36"/>
        <v>0.36458333333333354</v>
      </c>
      <c r="O26" s="272">
        <v>38</v>
      </c>
      <c r="P26" s="272">
        <v>2</v>
      </c>
      <c r="Q26" s="272">
        <v>6</v>
      </c>
      <c r="R26" s="272">
        <v>0</v>
      </c>
      <c r="S26" s="272">
        <v>0</v>
      </c>
      <c r="T26" s="272">
        <v>0</v>
      </c>
      <c r="U26" s="272">
        <v>0</v>
      </c>
      <c r="V26" s="272">
        <v>1</v>
      </c>
      <c r="W26" s="277">
        <v>0</v>
      </c>
      <c r="X26" s="275">
        <f t="array" ref="X26">IF(ISBLANK(O26:W26),"",SUM(O26:W26))</f>
        <v>47</v>
      </c>
      <c r="Z26" s="25">
        <f t="shared" si="37"/>
        <v>0.36458333333333354</v>
      </c>
      <c r="AA26" s="272">
        <v>63</v>
      </c>
      <c r="AB26" s="272">
        <v>3</v>
      </c>
      <c r="AC26" s="272">
        <v>5</v>
      </c>
      <c r="AD26" s="272">
        <v>0</v>
      </c>
      <c r="AE26" s="272">
        <v>1</v>
      </c>
      <c r="AF26" s="272">
        <v>0</v>
      </c>
      <c r="AG26" s="272">
        <v>1</v>
      </c>
      <c r="AH26" s="272">
        <v>0</v>
      </c>
      <c r="AI26" s="277">
        <v>0</v>
      </c>
      <c r="AJ26" s="275">
        <f t="array" ref="AJ26">IF(ISBLANK(AA26:AI26),"",SUM(AA26:AI26))</f>
        <v>73</v>
      </c>
      <c r="AL26" s="25">
        <f t="shared" si="38"/>
        <v>0.36458333333333354</v>
      </c>
      <c r="AM26" s="272"/>
      <c r="AN26" s="272"/>
      <c r="AO26" s="272"/>
      <c r="AP26" s="272"/>
      <c r="AQ26" s="272"/>
      <c r="AR26" s="272"/>
      <c r="AS26" s="272"/>
      <c r="AT26" s="272"/>
      <c r="AU26" s="277"/>
      <c r="AV26" s="275" t="str">
        <f t="array" ref="AV26">IF(ISBLANK(AM26:AU26),"",SUM(AM26:AU26))</f>
        <v/>
      </c>
      <c r="AX26" s="25">
        <f t="shared" si="39"/>
        <v>0.36458333333333354</v>
      </c>
      <c r="AY26" s="272"/>
      <c r="AZ26" s="272"/>
      <c r="BA26" s="272"/>
      <c r="BB26" s="272"/>
      <c r="BC26" s="272"/>
      <c r="BD26" s="272"/>
      <c r="BE26" s="272"/>
      <c r="BF26" s="272"/>
      <c r="BG26" s="277"/>
      <c r="BH26" s="275" t="str">
        <f t="array" ref="BH26">IF(ISBLANK(AY26:BG26),"",SUM(AY26:BG26))</f>
        <v/>
      </c>
      <c r="BJ26" s="25">
        <f t="shared" si="40"/>
        <v>0.36458333333333354</v>
      </c>
      <c r="BK26" s="272"/>
      <c r="BL26" s="272"/>
      <c r="BM26" s="272"/>
      <c r="BN26" s="272"/>
      <c r="BO26" s="272"/>
      <c r="BP26" s="272"/>
      <c r="BQ26" s="272"/>
      <c r="BR26" s="272"/>
      <c r="BS26" s="277"/>
      <c r="BT26" s="275" t="str">
        <f t="array" ref="BT26">IF(ISBLANK(BK26:BS26),"",SUM(BK26:BS26))</f>
        <v/>
      </c>
      <c r="BV26" s="25">
        <f t="shared" si="41"/>
        <v>0.36458333333333354</v>
      </c>
      <c r="BW26" s="4">
        <f t="shared" si="42"/>
        <v>101</v>
      </c>
      <c r="BX26" s="4">
        <f t="shared" si="43"/>
        <v>5</v>
      </c>
      <c r="BY26" s="4">
        <f t="shared" si="44"/>
        <v>11</v>
      </c>
      <c r="BZ26" s="4">
        <f t="shared" si="45"/>
        <v>0</v>
      </c>
      <c r="CA26" s="4">
        <f t="shared" si="46"/>
        <v>1</v>
      </c>
      <c r="CB26" s="4">
        <f t="shared" si="47"/>
        <v>0</v>
      </c>
      <c r="CC26" s="4">
        <f t="shared" si="48"/>
        <v>1</v>
      </c>
      <c r="CD26" s="4">
        <f t="shared" si="49"/>
        <v>1</v>
      </c>
      <c r="CE26" s="4">
        <f t="shared" si="50"/>
        <v>0</v>
      </c>
      <c r="CF26" s="10">
        <f t="shared" si="35"/>
        <v>120</v>
      </c>
    </row>
    <row r="27" spans="2:84" x14ac:dyDescent="0.25">
      <c r="B27" s="25">
        <f>B26+config!$C$8</f>
        <v>0.37500000000000022</v>
      </c>
      <c r="C27" s="272">
        <v>0</v>
      </c>
      <c r="D27" s="272">
        <v>0</v>
      </c>
      <c r="E27" s="272">
        <v>0</v>
      </c>
      <c r="F27" s="272">
        <v>0</v>
      </c>
      <c r="G27" s="272">
        <v>0</v>
      </c>
      <c r="H27" s="272">
        <v>0</v>
      </c>
      <c r="I27" s="272">
        <v>0</v>
      </c>
      <c r="J27" s="272">
        <v>0</v>
      </c>
      <c r="K27" s="277">
        <v>0</v>
      </c>
      <c r="L27" s="275">
        <f t="array" ref="L27">IF(ISBLANK(C27:K27),"",SUM(C27:K27))</f>
        <v>0</v>
      </c>
      <c r="N27" s="25">
        <f t="shared" si="36"/>
        <v>0.37500000000000022</v>
      </c>
      <c r="O27" s="272">
        <v>50</v>
      </c>
      <c r="P27" s="272">
        <v>0</v>
      </c>
      <c r="Q27" s="272">
        <v>9</v>
      </c>
      <c r="R27" s="272">
        <v>0</v>
      </c>
      <c r="S27" s="272">
        <v>2</v>
      </c>
      <c r="T27" s="272">
        <v>0</v>
      </c>
      <c r="U27" s="272">
        <v>1</v>
      </c>
      <c r="V27" s="272">
        <v>0</v>
      </c>
      <c r="W27" s="277">
        <v>0</v>
      </c>
      <c r="X27" s="275">
        <f t="array" ref="X27">IF(ISBLANK(O27:W27),"",SUM(O27:W27))</f>
        <v>62</v>
      </c>
      <c r="Z27" s="25">
        <f t="shared" si="37"/>
        <v>0.37500000000000022</v>
      </c>
      <c r="AA27" s="272">
        <v>40</v>
      </c>
      <c r="AB27" s="272">
        <v>1</v>
      </c>
      <c r="AC27" s="272">
        <v>9</v>
      </c>
      <c r="AD27" s="272">
        <v>0</v>
      </c>
      <c r="AE27" s="272">
        <v>0</v>
      </c>
      <c r="AF27" s="272">
        <v>1</v>
      </c>
      <c r="AG27" s="272">
        <v>1</v>
      </c>
      <c r="AH27" s="272">
        <v>0</v>
      </c>
      <c r="AI27" s="277">
        <v>0</v>
      </c>
      <c r="AJ27" s="275">
        <f t="array" ref="AJ27">IF(ISBLANK(AA27:AI27),"",SUM(AA27:AI27))</f>
        <v>52</v>
      </c>
      <c r="AL27" s="25">
        <f t="shared" si="38"/>
        <v>0.37500000000000022</v>
      </c>
      <c r="AM27" s="272"/>
      <c r="AN27" s="272"/>
      <c r="AO27" s="272"/>
      <c r="AP27" s="272"/>
      <c r="AQ27" s="272"/>
      <c r="AR27" s="272"/>
      <c r="AS27" s="272"/>
      <c r="AT27" s="272"/>
      <c r="AU27" s="277"/>
      <c r="AV27" s="275" t="str">
        <f t="array" ref="AV27">IF(ISBLANK(AM27:AU27),"",SUM(AM27:AU27))</f>
        <v/>
      </c>
      <c r="AX27" s="25">
        <f t="shared" si="39"/>
        <v>0.37500000000000022</v>
      </c>
      <c r="AY27" s="272"/>
      <c r="AZ27" s="272"/>
      <c r="BA27" s="272"/>
      <c r="BB27" s="272"/>
      <c r="BC27" s="272"/>
      <c r="BD27" s="272"/>
      <c r="BE27" s="272"/>
      <c r="BF27" s="272"/>
      <c r="BG27" s="277"/>
      <c r="BH27" s="275" t="str">
        <f t="array" ref="BH27">IF(ISBLANK(AY27:BG27),"",SUM(AY27:BG27))</f>
        <v/>
      </c>
      <c r="BJ27" s="25">
        <f t="shared" si="40"/>
        <v>0.37500000000000022</v>
      </c>
      <c r="BK27" s="272"/>
      <c r="BL27" s="272"/>
      <c r="BM27" s="272"/>
      <c r="BN27" s="272"/>
      <c r="BO27" s="272"/>
      <c r="BP27" s="272"/>
      <c r="BQ27" s="272"/>
      <c r="BR27" s="272"/>
      <c r="BS27" s="277"/>
      <c r="BT27" s="275" t="str">
        <f t="array" ref="BT27">IF(ISBLANK(BK27:BS27),"",SUM(BK27:BS27))</f>
        <v/>
      </c>
      <c r="BV27" s="25">
        <f t="shared" si="41"/>
        <v>0.37500000000000022</v>
      </c>
      <c r="BW27" s="4">
        <f t="shared" si="42"/>
        <v>90</v>
      </c>
      <c r="BX27" s="4">
        <f t="shared" si="43"/>
        <v>1</v>
      </c>
      <c r="BY27" s="4">
        <f t="shared" si="44"/>
        <v>18</v>
      </c>
      <c r="BZ27" s="4">
        <f t="shared" si="45"/>
        <v>0</v>
      </c>
      <c r="CA27" s="4">
        <f t="shared" si="46"/>
        <v>2</v>
      </c>
      <c r="CB27" s="4">
        <f t="shared" si="47"/>
        <v>1</v>
      </c>
      <c r="CC27" s="4">
        <f t="shared" si="48"/>
        <v>2</v>
      </c>
      <c r="CD27" s="4">
        <f t="shared" si="49"/>
        <v>0</v>
      </c>
      <c r="CE27" s="4">
        <f t="shared" si="50"/>
        <v>0</v>
      </c>
      <c r="CF27" s="10">
        <f t="shared" si="35"/>
        <v>114</v>
      </c>
    </row>
    <row r="28" spans="2:84" x14ac:dyDescent="0.25">
      <c r="B28" s="25">
        <f>B27+config!$C$8</f>
        <v>0.38541666666666691</v>
      </c>
      <c r="C28" s="272">
        <v>0</v>
      </c>
      <c r="D28" s="272">
        <v>0</v>
      </c>
      <c r="E28" s="272">
        <v>0</v>
      </c>
      <c r="F28" s="272">
        <v>0</v>
      </c>
      <c r="G28" s="272">
        <v>0</v>
      </c>
      <c r="H28" s="272">
        <v>0</v>
      </c>
      <c r="I28" s="272">
        <v>0</v>
      </c>
      <c r="J28" s="272">
        <v>0</v>
      </c>
      <c r="K28" s="277">
        <v>0</v>
      </c>
      <c r="L28" s="275">
        <f t="array" ref="L28">IF(ISBLANK(C28:K28),"",SUM(C28:K28))</f>
        <v>0</v>
      </c>
      <c r="N28" s="25">
        <f t="shared" si="36"/>
        <v>0.38541666666666691</v>
      </c>
      <c r="O28" s="272">
        <v>36</v>
      </c>
      <c r="P28" s="272">
        <v>4</v>
      </c>
      <c r="Q28" s="272">
        <v>2</v>
      </c>
      <c r="R28" s="272">
        <v>3</v>
      </c>
      <c r="S28" s="272">
        <v>0</v>
      </c>
      <c r="T28" s="272">
        <v>0</v>
      </c>
      <c r="U28" s="272">
        <v>0</v>
      </c>
      <c r="V28" s="272">
        <v>0</v>
      </c>
      <c r="W28" s="277">
        <v>0</v>
      </c>
      <c r="X28" s="275">
        <f t="array" ref="X28">IF(ISBLANK(O28:W28),"",SUM(O28:W28))</f>
        <v>45</v>
      </c>
      <c r="Z28" s="25">
        <f t="shared" si="37"/>
        <v>0.38541666666666691</v>
      </c>
      <c r="AA28" s="272">
        <v>35</v>
      </c>
      <c r="AB28" s="272">
        <v>3</v>
      </c>
      <c r="AC28" s="272">
        <v>8</v>
      </c>
      <c r="AD28" s="272">
        <v>0</v>
      </c>
      <c r="AE28" s="272">
        <v>6</v>
      </c>
      <c r="AF28" s="272">
        <v>0</v>
      </c>
      <c r="AG28" s="272">
        <v>0</v>
      </c>
      <c r="AH28" s="272">
        <v>0</v>
      </c>
      <c r="AI28" s="277">
        <v>0</v>
      </c>
      <c r="AJ28" s="275">
        <f t="array" ref="AJ28">IF(ISBLANK(AA28:AI28),"",SUM(AA28:AI28))</f>
        <v>52</v>
      </c>
      <c r="AL28" s="25">
        <f t="shared" si="38"/>
        <v>0.38541666666666691</v>
      </c>
      <c r="AM28" s="272"/>
      <c r="AN28" s="272"/>
      <c r="AO28" s="272"/>
      <c r="AP28" s="272"/>
      <c r="AQ28" s="272"/>
      <c r="AR28" s="272"/>
      <c r="AS28" s="272"/>
      <c r="AT28" s="272"/>
      <c r="AU28" s="277"/>
      <c r="AV28" s="275" t="str">
        <f t="array" ref="AV28">IF(ISBLANK(AM28:AU28),"",SUM(AM28:AU28))</f>
        <v/>
      </c>
      <c r="AX28" s="25">
        <f t="shared" si="39"/>
        <v>0.38541666666666691</v>
      </c>
      <c r="AY28" s="272"/>
      <c r="AZ28" s="272"/>
      <c r="BA28" s="272"/>
      <c r="BB28" s="272"/>
      <c r="BC28" s="272"/>
      <c r="BD28" s="272"/>
      <c r="BE28" s="272"/>
      <c r="BF28" s="272"/>
      <c r="BG28" s="277"/>
      <c r="BH28" s="275" t="str">
        <f t="array" ref="BH28">IF(ISBLANK(AY28:BG28),"",SUM(AY28:BG28))</f>
        <v/>
      </c>
      <c r="BJ28" s="25">
        <f t="shared" si="40"/>
        <v>0.38541666666666691</v>
      </c>
      <c r="BK28" s="272"/>
      <c r="BL28" s="272"/>
      <c r="BM28" s="272"/>
      <c r="BN28" s="272"/>
      <c r="BO28" s="272"/>
      <c r="BP28" s="272"/>
      <c r="BQ28" s="272"/>
      <c r="BR28" s="272"/>
      <c r="BS28" s="277"/>
      <c r="BT28" s="275" t="str">
        <f t="array" ref="BT28">IF(ISBLANK(BK28:BS28),"",SUM(BK28:BS28))</f>
        <v/>
      </c>
      <c r="BV28" s="25">
        <f t="shared" si="41"/>
        <v>0.38541666666666691</v>
      </c>
      <c r="BW28" s="4">
        <f t="shared" si="42"/>
        <v>71</v>
      </c>
      <c r="BX28" s="4">
        <f t="shared" si="43"/>
        <v>7</v>
      </c>
      <c r="BY28" s="4">
        <f t="shared" si="44"/>
        <v>10</v>
      </c>
      <c r="BZ28" s="4">
        <f t="shared" si="45"/>
        <v>3</v>
      </c>
      <c r="CA28" s="4">
        <f t="shared" si="46"/>
        <v>6</v>
      </c>
      <c r="CB28" s="4">
        <f t="shared" si="47"/>
        <v>0</v>
      </c>
      <c r="CC28" s="4">
        <f t="shared" si="48"/>
        <v>0</v>
      </c>
      <c r="CD28" s="4">
        <f t="shared" si="49"/>
        <v>0</v>
      </c>
      <c r="CE28" s="4">
        <f t="shared" si="50"/>
        <v>0</v>
      </c>
      <c r="CF28" s="10">
        <f t="shared" si="35"/>
        <v>97</v>
      </c>
    </row>
    <row r="29" spans="2:84" x14ac:dyDescent="0.25">
      <c r="B29" s="25">
        <f>B28+config!$C$8</f>
        <v>0.39583333333333359</v>
      </c>
      <c r="C29" s="272">
        <v>2</v>
      </c>
      <c r="D29" s="272">
        <v>0</v>
      </c>
      <c r="E29" s="272">
        <v>0</v>
      </c>
      <c r="F29" s="272">
        <v>0</v>
      </c>
      <c r="G29" s="272">
        <v>0</v>
      </c>
      <c r="H29" s="272">
        <v>0</v>
      </c>
      <c r="I29" s="272">
        <v>0</v>
      </c>
      <c r="J29" s="272">
        <v>0</v>
      </c>
      <c r="K29" s="277">
        <v>0</v>
      </c>
      <c r="L29" s="275">
        <f t="array" ref="L29">IF(ISBLANK(C29:K29),"",SUM(C29:K29))</f>
        <v>2</v>
      </c>
      <c r="N29" s="25">
        <f t="shared" si="36"/>
        <v>0.39583333333333359</v>
      </c>
      <c r="O29" s="272">
        <v>32</v>
      </c>
      <c r="P29" s="272">
        <v>0</v>
      </c>
      <c r="Q29" s="272">
        <v>3</v>
      </c>
      <c r="R29" s="272">
        <v>0</v>
      </c>
      <c r="S29" s="272">
        <v>0</v>
      </c>
      <c r="T29" s="272">
        <v>0</v>
      </c>
      <c r="U29" s="272">
        <v>2</v>
      </c>
      <c r="V29" s="272">
        <v>0</v>
      </c>
      <c r="W29" s="277">
        <v>1</v>
      </c>
      <c r="X29" s="275">
        <f t="array" ref="X29">IF(ISBLANK(O29:W29),"",SUM(O29:W29))</f>
        <v>38</v>
      </c>
      <c r="Z29" s="25">
        <f t="shared" si="37"/>
        <v>0.39583333333333359</v>
      </c>
      <c r="AA29" s="272">
        <v>47</v>
      </c>
      <c r="AB29" s="272">
        <v>4</v>
      </c>
      <c r="AC29" s="272">
        <v>8</v>
      </c>
      <c r="AD29" s="272">
        <v>0</v>
      </c>
      <c r="AE29" s="272">
        <v>4</v>
      </c>
      <c r="AF29" s="272">
        <v>1</v>
      </c>
      <c r="AG29" s="272">
        <v>0</v>
      </c>
      <c r="AH29" s="272">
        <v>0</v>
      </c>
      <c r="AI29" s="277">
        <v>0</v>
      </c>
      <c r="AJ29" s="275">
        <f t="array" ref="AJ29">IF(ISBLANK(AA29:AI29),"",SUM(AA29:AI29))</f>
        <v>64</v>
      </c>
      <c r="AL29" s="25">
        <f t="shared" si="38"/>
        <v>0.39583333333333359</v>
      </c>
      <c r="AM29" s="272"/>
      <c r="AN29" s="272"/>
      <c r="AO29" s="272"/>
      <c r="AP29" s="272"/>
      <c r="AQ29" s="272"/>
      <c r="AR29" s="272"/>
      <c r="AS29" s="272"/>
      <c r="AT29" s="272"/>
      <c r="AU29" s="277"/>
      <c r="AV29" s="275" t="str">
        <f t="array" ref="AV29">IF(ISBLANK(AM29:AU29),"",SUM(AM29:AU29))</f>
        <v/>
      </c>
      <c r="AX29" s="25">
        <f t="shared" si="39"/>
        <v>0.39583333333333359</v>
      </c>
      <c r="AY29" s="272"/>
      <c r="AZ29" s="272"/>
      <c r="BA29" s="272"/>
      <c r="BB29" s="272"/>
      <c r="BC29" s="272"/>
      <c r="BD29" s="272"/>
      <c r="BE29" s="272"/>
      <c r="BF29" s="272"/>
      <c r="BG29" s="277"/>
      <c r="BH29" s="275" t="str">
        <f t="array" ref="BH29">IF(ISBLANK(AY29:BG29),"",SUM(AY29:BG29))</f>
        <v/>
      </c>
      <c r="BJ29" s="25">
        <f t="shared" si="40"/>
        <v>0.39583333333333359</v>
      </c>
      <c r="BK29" s="272"/>
      <c r="BL29" s="272"/>
      <c r="BM29" s="272"/>
      <c r="BN29" s="272"/>
      <c r="BO29" s="272"/>
      <c r="BP29" s="272"/>
      <c r="BQ29" s="272"/>
      <c r="BR29" s="272"/>
      <c r="BS29" s="277"/>
      <c r="BT29" s="275" t="str">
        <f t="array" ref="BT29">IF(ISBLANK(BK29:BS29),"",SUM(BK29:BS29))</f>
        <v/>
      </c>
      <c r="BV29" s="25">
        <f t="shared" si="41"/>
        <v>0.39583333333333359</v>
      </c>
      <c r="BW29" s="4">
        <f t="shared" si="42"/>
        <v>81</v>
      </c>
      <c r="BX29" s="4">
        <f t="shared" si="43"/>
        <v>4</v>
      </c>
      <c r="BY29" s="4">
        <f t="shared" si="44"/>
        <v>11</v>
      </c>
      <c r="BZ29" s="4">
        <f t="shared" si="45"/>
        <v>0</v>
      </c>
      <c r="CA29" s="4">
        <f t="shared" si="46"/>
        <v>4</v>
      </c>
      <c r="CB29" s="4">
        <f t="shared" si="47"/>
        <v>1</v>
      </c>
      <c r="CC29" s="4">
        <f t="shared" si="48"/>
        <v>2</v>
      </c>
      <c r="CD29" s="4">
        <f t="shared" si="49"/>
        <v>0</v>
      </c>
      <c r="CE29" s="4">
        <f t="shared" si="50"/>
        <v>1</v>
      </c>
      <c r="CF29" s="10">
        <f t="shared" si="35"/>
        <v>104</v>
      </c>
    </row>
    <row r="30" spans="2:84" x14ac:dyDescent="0.25">
      <c r="B30" s="25">
        <f>B29+config!$C$8</f>
        <v>0.40625000000000028</v>
      </c>
      <c r="C30" s="272">
        <v>0</v>
      </c>
      <c r="D30" s="272">
        <v>0</v>
      </c>
      <c r="E30" s="272">
        <v>0</v>
      </c>
      <c r="F30" s="272">
        <v>0</v>
      </c>
      <c r="G30" s="272">
        <v>0</v>
      </c>
      <c r="H30" s="272">
        <v>0</v>
      </c>
      <c r="I30" s="272">
        <v>0</v>
      </c>
      <c r="J30" s="272">
        <v>0</v>
      </c>
      <c r="K30" s="277">
        <v>0</v>
      </c>
      <c r="L30" s="275">
        <f t="array" ref="L30">IF(ISBLANK(C30:K30),"",SUM(C30:K30))</f>
        <v>0</v>
      </c>
      <c r="N30" s="25">
        <f t="shared" si="36"/>
        <v>0.40625000000000028</v>
      </c>
      <c r="O30" s="272">
        <v>25</v>
      </c>
      <c r="P30" s="272">
        <v>0</v>
      </c>
      <c r="Q30" s="272">
        <v>6</v>
      </c>
      <c r="R30" s="272">
        <v>0</v>
      </c>
      <c r="S30" s="272">
        <v>2</v>
      </c>
      <c r="T30" s="272">
        <v>0</v>
      </c>
      <c r="U30" s="272">
        <v>1</v>
      </c>
      <c r="V30" s="272">
        <v>0</v>
      </c>
      <c r="W30" s="277">
        <v>1</v>
      </c>
      <c r="X30" s="275">
        <f t="array" ref="X30">IF(ISBLANK(O30:W30),"",SUM(O30:W30))</f>
        <v>35</v>
      </c>
      <c r="Z30" s="25">
        <f t="shared" si="37"/>
        <v>0.40625000000000028</v>
      </c>
      <c r="AA30" s="272">
        <v>47</v>
      </c>
      <c r="AB30" s="272">
        <v>2</v>
      </c>
      <c r="AC30" s="272">
        <v>8</v>
      </c>
      <c r="AD30" s="272">
        <v>1</v>
      </c>
      <c r="AE30" s="272">
        <v>3</v>
      </c>
      <c r="AF30" s="272">
        <v>1</v>
      </c>
      <c r="AG30" s="272">
        <v>0</v>
      </c>
      <c r="AH30" s="272">
        <v>0</v>
      </c>
      <c r="AI30" s="277">
        <v>0</v>
      </c>
      <c r="AJ30" s="275">
        <f t="array" ref="AJ30">IF(ISBLANK(AA30:AI30),"",SUM(AA30:AI30))</f>
        <v>62</v>
      </c>
      <c r="AL30" s="25">
        <f t="shared" si="38"/>
        <v>0.40625000000000028</v>
      </c>
      <c r="AM30" s="272"/>
      <c r="AN30" s="272"/>
      <c r="AO30" s="272"/>
      <c r="AP30" s="272"/>
      <c r="AQ30" s="272"/>
      <c r="AR30" s="272"/>
      <c r="AS30" s="272"/>
      <c r="AT30" s="272"/>
      <c r="AU30" s="277"/>
      <c r="AV30" s="275" t="str">
        <f t="array" ref="AV30">IF(ISBLANK(AM30:AU30),"",SUM(AM30:AU30))</f>
        <v/>
      </c>
      <c r="AX30" s="25">
        <f t="shared" si="39"/>
        <v>0.40625000000000028</v>
      </c>
      <c r="AY30" s="272"/>
      <c r="AZ30" s="272"/>
      <c r="BA30" s="272"/>
      <c r="BB30" s="272"/>
      <c r="BC30" s="272"/>
      <c r="BD30" s="272"/>
      <c r="BE30" s="272"/>
      <c r="BF30" s="272"/>
      <c r="BG30" s="277"/>
      <c r="BH30" s="275" t="str">
        <f t="array" ref="BH30">IF(ISBLANK(AY30:BG30),"",SUM(AY30:BG30))</f>
        <v/>
      </c>
      <c r="BJ30" s="25">
        <f t="shared" si="40"/>
        <v>0.40625000000000028</v>
      </c>
      <c r="BK30" s="272"/>
      <c r="BL30" s="272"/>
      <c r="BM30" s="272"/>
      <c r="BN30" s="272"/>
      <c r="BO30" s="272"/>
      <c r="BP30" s="272"/>
      <c r="BQ30" s="272"/>
      <c r="BR30" s="272"/>
      <c r="BS30" s="277"/>
      <c r="BT30" s="275" t="str">
        <f t="array" ref="BT30">IF(ISBLANK(BK30:BS30),"",SUM(BK30:BS30))</f>
        <v/>
      </c>
      <c r="BV30" s="25">
        <f t="shared" si="41"/>
        <v>0.40625000000000028</v>
      </c>
      <c r="BW30" s="4">
        <f t="shared" si="42"/>
        <v>72</v>
      </c>
      <c r="BX30" s="4">
        <f t="shared" si="43"/>
        <v>2</v>
      </c>
      <c r="BY30" s="4">
        <f t="shared" si="44"/>
        <v>14</v>
      </c>
      <c r="BZ30" s="4">
        <f t="shared" si="45"/>
        <v>1</v>
      </c>
      <c r="CA30" s="4">
        <f t="shared" si="46"/>
        <v>5</v>
      </c>
      <c r="CB30" s="4">
        <f t="shared" si="47"/>
        <v>1</v>
      </c>
      <c r="CC30" s="4">
        <f t="shared" si="48"/>
        <v>1</v>
      </c>
      <c r="CD30" s="4">
        <f t="shared" si="49"/>
        <v>0</v>
      </c>
      <c r="CE30" s="4">
        <f t="shared" si="50"/>
        <v>1</v>
      </c>
      <c r="CF30" s="10">
        <f t="shared" si="35"/>
        <v>97</v>
      </c>
    </row>
    <row r="31" spans="2:84" x14ac:dyDescent="0.25">
      <c r="B31" s="25">
        <f>B30+config!$C$8</f>
        <v>0.41666666666666696</v>
      </c>
      <c r="C31" s="272">
        <v>0</v>
      </c>
      <c r="D31" s="272">
        <v>0</v>
      </c>
      <c r="E31" s="272">
        <v>0</v>
      </c>
      <c r="F31" s="272">
        <v>0</v>
      </c>
      <c r="G31" s="272">
        <v>0</v>
      </c>
      <c r="H31" s="272">
        <v>0</v>
      </c>
      <c r="I31" s="272">
        <v>0</v>
      </c>
      <c r="J31" s="272">
        <v>0</v>
      </c>
      <c r="K31" s="277">
        <v>0</v>
      </c>
      <c r="L31" s="275">
        <f t="array" ref="L31">IF(ISBLANK(C31:K31),"",SUM(C31:K31))</f>
        <v>0</v>
      </c>
      <c r="N31" s="25">
        <f t="shared" si="36"/>
        <v>0.41666666666666696</v>
      </c>
      <c r="O31" s="272">
        <v>36</v>
      </c>
      <c r="P31" s="272">
        <v>0</v>
      </c>
      <c r="Q31" s="272">
        <v>4</v>
      </c>
      <c r="R31" s="272">
        <v>0</v>
      </c>
      <c r="S31" s="272">
        <v>1</v>
      </c>
      <c r="T31" s="272">
        <v>1</v>
      </c>
      <c r="U31" s="272">
        <v>0</v>
      </c>
      <c r="V31" s="272">
        <v>0</v>
      </c>
      <c r="W31" s="277">
        <v>0</v>
      </c>
      <c r="X31" s="275">
        <f t="array" ref="X31">IF(ISBLANK(O31:W31),"",SUM(O31:W31))</f>
        <v>42</v>
      </c>
      <c r="Z31" s="25">
        <f t="shared" si="37"/>
        <v>0.41666666666666696</v>
      </c>
      <c r="AA31" s="272">
        <v>32</v>
      </c>
      <c r="AB31" s="272">
        <v>1</v>
      </c>
      <c r="AC31" s="272">
        <v>10</v>
      </c>
      <c r="AD31" s="272">
        <v>0</v>
      </c>
      <c r="AE31" s="272">
        <v>3</v>
      </c>
      <c r="AF31" s="272">
        <v>1</v>
      </c>
      <c r="AG31" s="272">
        <v>0</v>
      </c>
      <c r="AH31" s="272">
        <v>0</v>
      </c>
      <c r="AI31" s="277">
        <v>0</v>
      </c>
      <c r="AJ31" s="275">
        <f t="array" ref="AJ31">IF(ISBLANK(AA31:AI31),"",SUM(AA31:AI31))</f>
        <v>47</v>
      </c>
      <c r="AL31" s="25">
        <f t="shared" si="38"/>
        <v>0.41666666666666696</v>
      </c>
      <c r="AM31" s="272"/>
      <c r="AN31" s="272"/>
      <c r="AO31" s="272"/>
      <c r="AP31" s="272"/>
      <c r="AQ31" s="272"/>
      <c r="AR31" s="272"/>
      <c r="AS31" s="272"/>
      <c r="AT31" s="272"/>
      <c r="AU31" s="277"/>
      <c r="AV31" s="275" t="str">
        <f t="array" ref="AV31">IF(ISBLANK(AM31:AU31),"",SUM(AM31:AU31))</f>
        <v/>
      </c>
      <c r="AX31" s="25">
        <f t="shared" si="39"/>
        <v>0.41666666666666696</v>
      </c>
      <c r="AY31" s="272"/>
      <c r="AZ31" s="272"/>
      <c r="BA31" s="272"/>
      <c r="BB31" s="272"/>
      <c r="BC31" s="272"/>
      <c r="BD31" s="272"/>
      <c r="BE31" s="272"/>
      <c r="BF31" s="272"/>
      <c r="BG31" s="277"/>
      <c r="BH31" s="275" t="str">
        <f t="array" ref="BH31">IF(ISBLANK(AY31:BG31),"",SUM(AY31:BG31))</f>
        <v/>
      </c>
      <c r="BJ31" s="25">
        <f t="shared" si="40"/>
        <v>0.41666666666666696</v>
      </c>
      <c r="BK31" s="272"/>
      <c r="BL31" s="272"/>
      <c r="BM31" s="272"/>
      <c r="BN31" s="272"/>
      <c r="BO31" s="272"/>
      <c r="BP31" s="272"/>
      <c r="BQ31" s="272"/>
      <c r="BR31" s="272"/>
      <c r="BS31" s="277"/>
      <c r="BT31" s="275" t="str">
        <f t="array" ref="BT31">IF(ISBLANK(BK31:BS31),"",SUM(BK31:BS31))</f>
        <v/>
      </c>
      <c r="BV31" s="25">
        <f t="shared" si="41"/>
        <v>0.41666666666666696</v>
      </c>
      <c r="BW31" s="4">
        <f t="shared" si="42"/>
        <v>68</v>
      </c>
      <c r="BX31" s="4">
        <f t="shared" si="43"/>
        <v>1</v>
      </c>
      <c r="BY31" s="4">
        <f t="shared" si="44"/>
        <v>14</v>
      </c>
      <c r="BZ31" s="4">
        <f t="shared" si="45"/>
        <v>0</v>
      </c>
      <c r="CA31" s="4">
        <f t="shared" si="46"/>
        <v>4</v>
      </c>
      <c r="CB31" s="4">
        <f t="shared" si="47"/>
        <v>2</v>
      </c>
      <c r="CC31" s="4">
        <f t="shared" si="48"/>
        <v>0</v>
      </c>
      <c r="CD31" s="4">
        <f t="shared" si="49"/>
        <v>0</v>
      </c>
      <c r="CE31" s="4">
        <f t="shared" si="50"/>
        <v>0</v>
      </c>
      <c r="CF31" s="10">
        <f t="shared" si="35"/>
        <v>89</v>
      </c>
    </row>
    <row r="32" spans="2:84" x14ac:dyDescent="0.25">
      <c r="B32" s="25">
        <f>B31+config!$C$8</f>
        <v>0.42708333333333365</v>
      </c>
      <c r="C32" s="272">
        <v>0</v>
      </c>
      <c r="D32" s="272">
        <v>0</v>
      </c>
      <c r="E32" s="272">
        <v>0</v>
      </c>
      <c r="F32" s="272">
        <v>0</v>
      </c>
      <c r="G32" s="272">
        <v>0</v>
      </c>
      <c r="H32" s="272">
        <v>0</v>
      </c>
      <c r="I32" s="272">
        <v>0</v>
      </c>
      <c r="J32" s="272">
        <v>0</v>
      </c>
      <c r="K32" s="277">
        <v>0</v>
      </c>
      <c r="L32" s="275">
        <f t="array" ref="L32">IF(ISBLANK(C32:K32),"",SUM(C32:K32))</f>
        <v>0</v>
      </c>
      <c r="N32" s="25">
        <f t="shared" si="36"/>
        <v>0.42708333333333365</v>
      </c>
      <c r="O32" s="272">
        <v>28</v>
      </c>
      <c r="P32" s="272">
        <v>0</v>
      </c>
      <c r="Q32" s="272">
        <v>4</v>
      </c>
      <c r="R32" s="272">
        <v>0</v>
      </c>
      <c r="S32" s="272">
        <v>0</v>
      </c>
      <c r="T32" s="272">
        <v>0</v>
      </c>
      <c r="U32" s="272">
        <v>1</v>
      </c>
      <c r="V32" s="272">
        <v>0</v>
      </c>
      <c r="W32" s="277">
        <v>0</v>
      </c>
      <c r="X32" s="275">
        <f t="array" ref="X32">IF(ISBLANK(O32:W32),"",SUM(O32:W32))</f>
        <v>33</v>
      </c>
      <c r="Z32" s="25">
        <f t="shared" si="37"/>
        <v>0.42708333333333365</v>
      </c>
      <c r="AA32" s="272">
        <v>42</v>
      </c>
      <c r="AB32" s="272">
        <v>2</v>
      </c>
      <c r="AC32" s="272">
        <v>8</v>
      </c>
      <c r="AD32" s="272">
        <v>1</v>
      </c>
      <c r="AE32" s="272">
        <v>1</v>
      </c>
      <c r="AF32" s="272">
        <v>0</v>
      </c>
      <c r="AG32" s="272">
        <v>0</v>
      </c>
      <c r="AH32" s="272">
        <v>0</v>
      </c>
      <c r="AI32" s="277">
        <v>0</v>
      </c>
      <c r="AJ32" s="275">
        <f t="array" ref="AJ32">IF(ISBLANK(AA32:AI32),"",SUM(AA32:AI32))</f>
        <v>54</v>
      </c>
      <c r="AL32" s="25">
        <f t="shared" si="38"/>
        <v>0.42708333333333365</v>
      </c>
      <c r="AM32" s="272"/>
      <c r="AN32" s="272"/>
      <c r="AO32" s="272"/>
      <c r="AP32" s="272"/>
      <c r="AQ32" s="272"/>
      <c r="AR32" s="272"/>
      <c r="AS32" s="272"/>
      <c r="AT32" s="272"/>
      <c r="AU32" s="277"/>
      <c r="AV32" s="275" t="str">
        <f t="array" ref="AV32">IF(ISBLANK(AM32:AU32),"",SUM(AM32:AU32))</f>
        <v/>
      </c>
      <c r="AX32" s="25">
        <f t="shared" si="39"/>
        <v>0.42708333333333365</v>
      </c>
      <c r="AY32" s="272"/>
      <c r="AZ32" s="272"/>
      <c r="BA32" s="272"/>
      <c r="BB32" s="272"/>
      <c r="BC32" s="272"/>
      <c r="BD32" s="272"/>
      <c r="BE32" s="272"/>
      <c r="BF32" s="272"/>
      <c r="BG32" s="277"/>
      <c r="BH32" s="275" t="str">
        <f t="array" ref="BH32">IF(ISBLANK(AY32:BG32),"",SUM(AY32:BG32))</f>
        <v/>
      </c>
      <c r="BJ32" s="25">
        <f t="shared" si="40"/>
        <v>0.42708333333333365</v>
      </c>
      <c r="BK32" s="272"/>
      <c r="BL32" s="272"/>
      <c r="BM32" s="272"/>
      <c r="BN32" s="272"/>
      <c r="BO32" s="272"/>
      <c r="BP32" s="272"/>
      <c r="BQ32" s="272"/>
      <c r="BR32" s="272"/>
      <c r="BS32" s="277"/>
      <c r="BT32" s="275" t="str">
        <f t="array" ref="BT32">IF(ISBLANK(BK32:BS32),"",SUM(BK32:BS32))</f>
        <v/>
      </c>
      <c r="BV32" s="25">
        <f t="shared" si="41"/>
        <v>0.42708333333333365</v>
      </c>
      <c r="BW32" s="4">
        <f t="shared" si="42"/>
        <v>70</v>
      </c>
      <c r="BX32" s="4">
        <f t="shared" si="43"/>
        <v>2</v>
      </c>
      <c r="BY32" s="4">
        <f t="shared" si="44"/>
        <v>12</v>
      </c>
      <c r="BZ32" s="4">
        <f t="shared" si="45"/>
        <v>1</v>
      </c>
      <c r="CA32" s="4">
        <f t="shared" si="46"/>
        <v>1</v>
      </c>
      <c r="CB32" s="4">
        <f t="shared" si="47"/>
        <v>0</v>
      </c>
      <c r="CC32" s="4">
        <f t="shared" si="48"/>
        <v>1</v>
      </c>
      <c r="CD32" s="4">
        <f t="shared" si="49"/>
        <v>0</v>
      </c>
      <c r="CE32" s="4">
        <f t="shared" si="50"/>
        <v>0</v>
      </c>
      <c r="CF32" s="10">
        <f t="shared" si="35"/>
        <v>87</v>
      </c>
    </row>
    <row r="33" spans="2:84" x14ac:dyDescent="0.25">
      <c r="B33" s="25">
        <f>B32+config!$C$8</f>
        <v>0.43750000000000033</v>
      </c>
      <c r="C33" s="272">
        <v>0</v>
      </c>
      <c r="D33" s="272">
        <v>0</v>
      </c>
      <c r="E33" s="272">
        <v>0</v>
      </c>
      <c r="F33" s="272">
        <v>0</v>
      </c>
      <c r="G33" s="272">
        <v>0</v>
      </c>
      <c r="H33" s="272">
        <v>0</v>
      </c>
      <c r="I33" s="272">
        <v>0</v>
      </c>
      <c r="J33" s="272">
        <v>0</v>
      </c>
      <c r="K33" s="277">
        <v>0</v>
      </c>
      <c r="L33" s="275">
        <f t="array" ref="L33">IF(ISBLANK(C33:K33),"",SUM(C33:K33))</f>
        <v>0</v>
      </c>
      <c r="N33" s="25">
        <f t="shared" si="36"/>
        <v>0.43750000000000033</v>
      </c>
      <c r="O33" s="272">
        <v>20</v>
      </c>
      <c r="P33" s="272">
        <v>1</v>
      </c>
      <c r="Q33" s="272">
        <v>8</v>
      </c>
      <c r="R33" s="272">
        <v>0</v>
      </c>
      <c r="S33" s="272">
        <v>1</v>
      </c>
      <c r="T33" s="272">
        <v>0</v>
      </c>
      <c r="U33" s="272">
        <v>0</v>
      </c>
      <c r="V33" s="272">
        <v>0</v>
      </c>
      <c r="W33" s="277">
        <v>0</v>
      </c>
      <c r="X33" s="275">
        <f t="array" ref="X33">IF(ISBLANK(O33:W33),"",SUM(O33:W33))</f>
        <v>30</v>
      </c>
      <c r="Z33" s="25">
        <f t="shared" si="37"/>
        <v>0.43750000000000033</v>
      </c>
      <c r="AA33" s="272">
        <v>49</v>
      </c>
      <c r="AB33" s="272">
        <v>5</v>
      </c>
      <c r="AC33" s="272">
        <v>8</v>
      </c>
      <c r="AD33" s="272">
        <v>0</v>
      </c>
      <c r="AE33" s="272">
        <v>2</v>
      </c>
      <c r="AF33" s="272">
        <v>0</v>
      </c>
      <c r="AG33" s="272">
        <v>1</v>
      </c>
      <c r="AH33" s="272">
        <v>1</v>
      </c>
      <c r="AI33" s="277">
        <v>0</v>
      </c>
      <c r="AJ33" s="275">
        <f t="array" ref="AJ33">IF(ISBLANK(AA33:AI33),"",SUM(AA33:AI33))</f>
        <v>66</v>
      </c>
      <c r="AL33" s="25">
        <f t="shared" si="38"/>
        <v>0.43750000000000033</v>
      </c>
      <c r="AM33" s="272"/>
      <c r="AN33" s="272"/>
      <c r="AO33" s="272"/>
      <c r="AP33" s="272"/>
      <c r="AQ33" s="272"/>
      <c r="AR33" s="272"/>
      <c r="AS33" s="272"/>
      <c r="AT33" s="272"/>
      <c r="AU33" s="277"/>
      <c r="AV33" s="275" t="str">
        <f t="array" ref="AV33">IF(ISBLANK(AM33:AU33),"",SUM(AM33:AU33))</f>
        <v/>
      </c>
      <c r="AX33" s="25">
        <f t="shared" si="39"/>
        <v>0.43750000000000033</v>
      </c>
      <c r="AY33" s="272"/>
      <c r="AZ33" s="272"/>
      <c r="BA33" s="272"/>
      <c r="BB33" s="272"/>
      <c r="BC33" s="272"/>
      <c r="BD33" s="272"/>
      <c r="BE33" s="272"/>
      <c r="BF33" s="272"/>
      <c r="BG33" s="277"/>
      <c r="BH33" s="275" t="str">
        <f t="array" ref="BH33">IF(ISBLANK(AY33:BG33),"",SUM(AY33:BG33))</f>
        <v/>
      </c>
      <c r="BJ33" s="25">
        <f t="shared" si="40"/>
        <v>0.43750000000000033</v>
      </c>
      <c r="BK33" s="272"/>
      <c r="BL33" s="272"/>
      <c r="BM33" s="272"/>
      <c r="BN33" s="272"/>
      <c r="BO33" s="272"/>
      <c r="BP33" s="272"/>
      <c r="BQ33" s="272"/>
      <c r="BR33" s="272"/>
      <c r="BS33" s="277"/>
      <c r="BT33" s="275" t="str">
        <f t="array" ref="BT33">IF(ISBLANK(BK33:BS33),"",SUM(BK33:BS33))</f>
        <v/>
      </c>
      <c r="BV33" s="25">
        <f t="shared" si="41"/>
        <v>0.43750000000000033</v>
      </c>
      <c r="BW33" s="4">
        <f t="shared" si="42"/>
        <v>69</v>
      </c>
      <c r="BX33" s="4">
        <f t="shared" si="43"/>
        <v>6</v>
      </c>
      <c r="BY33" s="4">
        <f t="shared" si="44"/>
        <v>16</v>
      </c>
      <c r="BZ33" s="4">
        <f t="shared" si="45"/>
        <v>0</v>
      </c>
      <c r="CA33" s="4">
        <f t="shared" si="46"/>
        <v>3</v>
      </c>
      <c r="CB33" s="4">
        <f t="shared" si="47"/>
        <v>0</v>
      </c>
      <c r="CC33" s="4">
        <f t="shared" si="48"/>
        <v>1</v>
      </c>
      <c r="CD33" s="4">
        <f t="shared" si="49"/>
        <v>1</v>
      </c>
      <c r="CE33" s="4">
        <f t="shared" si="50"/>
        <v>0</v>
      </c>
      <c r="CF33" s="10">
        <f t="shared" si="35"/>
        <v>96</v>
      </c>
    </row>
    <row r="34" spans="2:84" x14ac:dyDescent="0.25">
      <c r="B34" s="25">
        <f>B33+config!$C$8</f>
        <v>0.44791666666666702</v>
      </c>
      <c r="C34" s="272">
        <v>0</v>
      </c>
      <c r="D34" s="272">
        <v>0</v>
      </c>
      <c r="E34" s="272">
        <v>0</v>
      </c>
      <c r="F34" s="272">
        <v>0</v>
      </c>
      <c r="G34" s="272">
        <v>0</v>
      </c>
      <c r="H34" s="272">
        <v>0</v>
      </c>
      <c r="I34" s="272">
        <v>0</v>
      </c>
      <c r="J34" s="272">
        <v>0</v>
      </c>
      <c r="K34" s="277">
        <v>0</v>
      </c>
      <c r="L34" s="275">
        <f t="array" ref="L34">IF(ISBLANK(C34:K34),"",SUM(C34:K34))</f>
        <v>0</v>
      </c>
      <c r="N34" s="25">
        <f t="shared" si="36"/>
        <v>0.44791666666666702</v>
      </c>
      <c r="O34" s="272">
        <v>31</v>
      </c>
      <c r="P34" s="272">
        <v>0</v>
      </c>
      <c r="Q34" s="272">
        <v>8</v>
      </c>
      <c r="R34" s="272">
        <v>0</v>
      </c>
      <c r="S34" s="272">
        <v>3</v>
      </c>
      <c r="T34" s="272">
        <v>0</v>
      </c>
      <c r="U34" s="272">
        <v>0</v>
      </c>
      <c r="V34" s="272">
        <v>0</v>
      </c>
      <c r="W34" s="277">
        <v>0</v>
      </c>
      <c r="X34" s="275">
        <f t="array" ref="X34">IF(ISBLANK(O34:W34),"",SUM(O34:W34))</f>
        <v>42</v>
      </c>
      <c r="Z34" s="25">
        <f t="shared" si="37"/>
        <v>0.44791666666666702</v>
      </c>
      <c r="AA34" s="272">
        <v>53</v>
      </c>
      <c r="AB34" s="272">
        <v>3</v>
      </c>
      <c r="AC34" s="272">
        <v>6</v>
      </c>
      <c r="AD34" s="272">
        <v>0</v>
      </c>
      <c r="AE34" s="272">
        <v>2</v>
      </c>
      <c r="AF34" s="272">
        <v>2</v>
      </c>
      <c r="AG34" s="272">
        <v>0</v>
      </c>
      <c r="AH34" s="272">
        <v>0</v>
      </c>
      <c r="AI34" s="277">
        <v>0</v>
      </c>
      <c r="AJ34" s="275">
        <f t="array" ref="AJ34">IF(ISBLANK(AA34:AI34),"",SUM(AA34:AI34))</f>
        <v>66</v>
      </c>
      <c r="AL34" s="25">
        <f t="shared" si="38"/>
        <v>0.44791666666666702</v>
      </c>
      <c r="AM34" s="272"/>
      <c r="AN34" s="272"/>
      <c r="AO34" s="272"/>
      <c r="AP34" s="272"/>
      <c r="AQ34" s="272"/>
      <c r="AR34" s="272"/>
      <c r="AS34" s="272"/>
      <c r="AT34" s="272"/>
      <c r="AU34" s="277"/>
      <c r="AV34" s="275" t="str">
        <f t="array" ref="AV34">IF(ISBLANK(AM34:AU34),"",SUM(AM34:AU34))</f>
        <v/>
      </c>
      <c r="AX34" s="25">
        <f t="shared" si="39"/>
        <v>0.44791666666666702</v>
      </c>
      <c r="AY34" s="272"/>
      <c r="AZ34" s="272"/>
      <c r="BA34" s="272"/>
      <c r="BB34" s="272"/>
      <c r="BC34" s="272"/>
      <c r="BD34" s="272"/>
      <c r="BE34" s="272"/>
      <c r="BF34" s="272"/>
      <c r="BG34" s="277"/>
      <c r="BH34" s="275" t="str">
        <f t="array" ref="BH34">IF(ISBLANK(AY34:BG34),"",SUM(AY34:BG34))</f>
        <v/>
      </c>
      <c r="BJ34" s="25">
        <f t="shared" si="40"/>
        <v>0.44791666666666702</v>
      </c>
      <c r="BK34" s="272"/>
      <c r="BL34" s="272"/>
      <c r="BM34" s="272"/>
      <c r="BN34" s="272"/>
      <c r="BO34" s="272"/>
      <c r="BP34" s="272"/>
      <c r="BQ34" s="272"/>
      <c r="BR34" s="272"/>
      <c r="BS34" s="277"/>
      <c r="BT34" s="275" t="str">
        <f t="array" ref="BT34">IF(ISBLANK(BK34:BS34),"",SUM(BK34:BS34))</f>
        <v/>
      </c>
      <c r="BV34" s="25">
        <f t="shared" si="41"/>
        <v>0.44791666666666702</v>
      </c>
      <c r="BW34" s="4">
        <f t="shared" si="42"/>
        <v>84</v>
      </c>
      <c r="BX34" s="4">
        <f t="shared" si="43"/>
        <v>3</v>
      </c>
      <c r="BY34" s="4">
        <f t="shared" si="44"/>
        <v>14</v>
      </c>
      <c r="BZ34" s="4">
        <f t="shared" si="45"/>
        <v>0</v>
      </c>
      <c r="CA34" s="4">
        <f t="shared" si="46"/>
        <v>5</v>
      </c>
      <c r="CB34" s="4">
        <f t="shared" si="47"/>
        <v>2</v>
      </c>
      <c r="CC34" s="4">
        <f t="shared" si="48"/>
        <v>0</v>
      </c>
      <c r="CD34" s="4">
        <f t="shared" si="49"/>
        <v>0</v>
      </c>
      <c r="CE34" s="4">
        <f t="shared" si="50"/>
        <v>0</v>
      </c>
      <c r="CF34" s="10">
        <f t="shared" si="35"/>
        <v>108</v>
      </c>
    </row>
    <row r="35" spans="2:84" x14ac:dyDescent="0.25">
      <c r="B35" s="25">
        <f>B34+config!$C$8</f>
        <v>0.4583333333333337</v>
      </c>
      <c r="C35" s="272">
        <v>1</v>
      </c>
      <c r="D35" s="272">
        <v>0</v>
      </c>
      <c r="E35" s="272">
        <v>0</v>
      </c>
      <c r="F35" s="272">
        <v>0</v>
      </c>
      <c r="G35" s="272">
        <v>0</v>
      </c>
      <c r="H35" s="272">
        <v>0</v>
      </c>
      <c r="I35" s="272">
        <v>0</v>
      </c>
      <c r="J35" s="272">
        <v>0</v>
      </c>
      <c r="K35" s="277">
        <v>0</v>
      </c>
      <c r="L35" s="275">
        <f t="array" ref="L35">IF(ISBLANK(C35:K35),"",SUM(C35:K35))</f>
        <v>1</v>
      </c>
      <c r="N35" s="25">
        <f t="shared" si="36"/>
        <v>0.4583333333333337</v>
      </c>
      <c r="O35" s="272">
        <v>39</v>
      </c>
      <c r="P35" s="272">
        <v>3</v>
      </c>
      <c r="Q35" s="272">
        <v>3</v>
      </c>
      <c r="R35" s="272">
        <v>0</v>
      </c>
      <c r="S35" s="272">
        <v>1</v>
      </c>
      <c r="T35" s="272">
        <v>1</v>
      </c>
      <c r="U35" s="272">
        <v>2</v>
      </c>
      <c r="V35" s="272">
        <v>0</v>
      </c>
      <c r="W35" s="277">
        <v>0</v>
      </c>
      <c r="X35" s="275">
        <f t="array" ref="X35">IF(ISBLANK(O35:W35),"",SUM(O35:W35))</f>
        <v>49</v>
      </c>
      <c r="Z35" s="25">
        <f t="shared" si="37"/>
        <v>0.4583333333333337</v>
      </c>
      <c r="AA35" s="272">
        <v>54</v>
      </c>
      <c r="AB35" s="272">
        <v>2</v>
      </c>
      <c r="AC35" s="272">
        <v>3</v>
      </c>
      <c r="AD35" s="272">
        <v>0</v>
      </c>
      <c r="AE35" s="272">
        <v>2</v>
      </c>
      <c r="AF35" s="272">
        <v>1</v>
      </c>
      <c r="AG35" s="272">
        <v>0</v>
      </c>
      <c r="AH35" s="272">
        <v>0</v>
      </c>
      <c r="AI35" s="277">
        <v>0</v>
      </c>
      <c r="AJ35" s="275">
        <f t="array" ref="AJ35">IF(ISBLANK(AA35:AI35),"",SUM(AA35:AI35))</f>
        <v>62</v>
      </c>
      <c r="AL35" s="25">
        <f t="shared" si="38"/>
        <v>0.4583333333333337</v>
      </c>
      <c r="AM35" s="272"/>
      <c r="AN35" s="272"/>
      <c r="AO35" s="272"/>
      <c r="AP35" s="272"/>
      <c r="AQ35" s="272"/>
      <c r="AR35" s="272"/>
      <c r="AS35" s="272"/>
      <c r="AT35" s="272"/>
      <c r="AU35" s="277"/>
      <c r="AV35" s="275" t="str">
        <f t="array" ref="AV35">IF(ISBLANK(AM35:AU35),"",SUM(AM35:AU35))</f>
        <v/>
      </c>
      <c r="AX35" s="25">
        <f t="shared" si="39"/>
        <v>0.4583333333333337</v>
      </c>
      <c r="AY35" s="272"/>
      <c r="AZ35" s="272"/>
      <c r="BA35" s="272"/>
      <c r="BB35" s="272"/>
      <c r="BC35" s="272"/>
      <c r="BD35" s="272"/>
      <c r="BE35" s="272"/>
      <c r="BF35" s="272"/>
      <c r="BG35" s="277"/>
      <c r="BH35" s="275" t="str">
        <f t="array" ref="BH35">IF(ISBLANK(AY35:BG35),"",SUM(AY35:BG35))</f>
        <v/>
      </c>
      <c r="BJ35" s="25">
        <f t="shared" si="40"/>
        <v>0.4583333333333337</v>
      </c>
      <c r="BK35" s="272"/>
      <c r="BL35" s="272"/>
      <c r="BM35" s="272"/>
      <c r="BN35" s="272"/>
      <c r="BO35" s="272"/>
      <c r="BP35" s="272"/>
      <c r="BQ35" s="272"/>
      <c r="BR35" s="272"/>
      <c r="BS35" s="277"/>
      <c r="BT35" s="275" t="str">
        <f t="array" ref="BT35">IF(ISBLANK(BK35:BS35),"",SUM(BK35:BS35))</f>
        <v/>
      </c>
      <c r="BV35" s="25">
        <f t="shared" si="41"/>
        <v>0.4583333333333337</v>
      </c>
      <c r="BW35" s="4">
        <f t="shared" si="42"/>
        <v>94</v>
      </c>
      <c r="BX35" s="4">
        <f t="shared" si="43"/>
        <v>5</v>
      </c>
      <c r="BY35" s="4">
        <f t="shared" si="44"/>
        <v>6</v>
      </c>
      <c r="BZ35" s="4">
        <f t="shared" si="45"/>
        <v>0</v>
      </c>
      <c r="CA35" s="4">
        <f t="shared" si="46"/>
        <v>3</v>
      </c>
      <c r="CB35" s="4">
        <f t="shared" si="47"/>
        <v>2</v>
      </c>
      <c r="CC35" s="4">
        <f t="shared" si="48"/>
        <v>2</v>
      </c>
      <c r="CD35" s="4">
        <f t="shared" si="49"/>
        <v>0</v>
      </c>
      <c r="CE35" s="4">
        <f t="shared" si="50"/>
        <v>0</v>
      </c>
      <c r="CF35" s="10">
        <f t="shared" si="35"/>
        <v>112</v>
      </c>
    </row>
    <row r="36" spans="2:84" x14ac:dyDescent="0.25">
      <c r="B36" s="25">
        <f>B35+config!$C$8</f>
        <v>0.46875000000000039</v>
      </c>
      <c r="C36" s="272">
        <v>0</v>
      </c>
      <c r="D36" s="272">
        <v>0</v>
      </c>
      <c r="E36" s="272">
        <v>0</v>
      </c>
      <c r="F36" s="272">
        <v>0</v>
      </c>
      <c r="G36" s="272">
        <v>0</v>
      </c>
      <c r="H36" s="272">
        <v>0</v>
      </c>
      <c r="I36" s="272">
        <v>0</v>
      </c>
      <c r="J36" s="272">
        <v>0</v>
      </c>
      <c r="K36" s="277">
        <v>0</v>
      </c>
      <c r="L36" s="275">
        <f t="array" ref="L36">IF(ISBLANK(C36:K36),"",SUM(C36:K36))</f>
        <v>0</v>
      </c>
      <c r="N36" s="25">
        <f t="shared" si="36"/>
        <v>0.46875000000000039</v>
      </c>
      <c r="O36" s="272">
        <v>37</v>
      </c>
      <c r="P36" s="272">
        <v>1</v>
      </c>
      <c r="Q36" s="272">
        <v>6</v>
      </c>
      <c r="R36" s="272">
        <v>0</v>
      </c>
      <c r="S36" s="272">
        <v>0</v>
      </c>
      <c r="T36" s="272">
        <v>1</v>
      </c>
      <c r="U36" s="272">
        <v>1</v>
      </c>
      <c r="V36" s="272">
        <v>0</v>
      </c>
      <c r="W36" s="277">
        <v>0</v>
      </c>
      <c r="X36" s="275">
        <f t="array" ref="X36">IF(ISBLANK(O36:W36),"",SUM(O36:W36))</f>
        <v>46</v>
      </c>
      <c r="Z36" s="25">
        <f t="shared" si="37"/>
        <v>0.46875000000000039</v>
      </c>
      <c r="AA36" s="272">
        <v>49</v>
      </c>
      <c r="AB36" s="272">
        <v>0</v>
      </c>
      <c r="AC36" s="272">
        <v>5</v>
      </c>
      <c r="AD36" s="272">
        <v>1</v>
      </c>
      <c r="AE36" s="272">
        <v>3</v>
      </c>
      <c r="AF36" s="272">
        <v>2</v>
      </c>
      <c r="AG36" s="272">
        <v>0</v>
      </c>
      <c r="AH36" s="272">
        <v>0</v>
      </c>
      <c r="AI36" s="277">
        <v>0</v>
      </c>
      <c r="AJ36" s="275">
        <f t="array" ref="AJ36">IF(ISBLANK(AA36:AI36),"",SUM(AA36:AI36))</f>
        <v>60</v>
      </c>
      <c r="AL36" s="25">
        <f t="shared" si="38"/>
        <v>0.46875000000000039</v>
      </c>
      <c r="AM36" s="272"/>
      <c r="AN36" s="272"/>
      <c r="AO36" s="272"/>
      <c r="AP36" s="272"/>
      <c r="AQ36" s="272"/>
      <c r="AR36" s="272"/>
      <c r="AS36" s="272"/>
      <c r="AT36" s="272"/>
      <c r="AU36" s="277"/>
      <c r="AV36" s="275" t="str">
        <f t="array" ref="AV36">IF(ISBLANK(AM36:AU36),"",SUM(AM36:AU36))</f>
        <v/>
      </c>
      <c r="AX36" s="25">
        <f t="shared" si="39"/>
        <v>0.46875000000000039</v>
      </c>
      <c r="AY36" s="272"/>
      <c r="AZ36" s="272"/>
      <c r="BA36" s="272"/>
      <c r="BB36" s="272"/>
      <c r="BC36" s="272"/>
      <c r="BD36" s="272"/>
      <c r="BE36" s="272"/>
      <c r="BF36" s="272"/>
      <c r="BG36" s="277"/>
      <c r="BH36" s="275" t="str">
        <f t="array" ref="BH36">IF(ISBLANK(AY36:BG36),"",SUM(AY36:BG36))</f>
        <v/>
      </c>
      <c r="BJ36" s="25">
        <f t="shared" si="40"/>
        <v>0.46875000000000039</v>
      </c>
      <c r="BK36" s="272"/>
      <c r="BL36" s="272"/>
      <c r="BM36" s="272"/>
      <c r="BN36" s="272"/>
      <c r="BO36" s="272"/>
      <c r="BP36" s="272"/>
      <c r="BQ36" s="272"/>
      <c r="BR36" s="272"/>
      <c r="BS36" s="277"/>
      <c r="BT36" s="275" t="str">
        <f t="array" ref="BT36">IF(ISBLANK(BK36:BS36),"",SUM(BK36:BS36))</f>
        <v/>
      </c>
      <c r="BV36" s="25">
        <f t="shared" si="41"/>
        <v>0.46875000000000039</v>
      </c>
      <c r="BW36" s="4">
        <f t="shared" si="42"/>
        <v>86</v>
      </c>
      <c r="BX36" s="4">
        <f t="shared" si="43"/>
        <v>1</v>
      </c>
      <c r="BY36" s="4">
        <f t="shared" si="44"/>
        <v>11</v>
      </c>
      <c r="BZ36" s="4">
        <f t="shared" si="45"/>
        <v>1</v>
      </c>
      <c r="CA36" s="4">
        <f t="shared" si="46"/>
        <v>3</v>
      </c>
      <c r="CB36" s="4">
        <f t="shared" si="47"/>
        <v>3</v>
      </c>
      <c r="CC36" s="4">
        <f t="shared" si="48"/>
        <v>1</v>
      </c>
      <c r="CD36" s="4">
        <f t="shared" si="49"/>
        <v>0</v>
      </c>
      <c r="CE36" s="4">
        <f t="shared" si="50"/>
        <v>0</v>
      </c>
      <c r="CF36" s="10">
        <f t="shared" si="35"/>
        <v>106</v>
      </c>
    </row>
    <row r="37" spans="2:84" x14ac:dyDescent="0.25">
      <c r="B37" s="25">
        <f>B36+config!$C$8</f>
        <v>0.47916666666666707</v>
      </c>
      <c r="C37" s="272">
        <v>1</v>
      </c>
      <c r="D37" s="272">
        <v>0</v>
      </c>
      <c r="E37" s="272">
        <v>0</v>
      </c>
      <c r="F37" s="272">
        <v>0</v>
      </c>
      <c r="G37" s="272">
        <v>0</v>
      </c>
      <c r="H37" s="272">
        <v>0</v>
      </c>
      <c r="I37" s="272">
        <v>0</v>
      </c>
      <c r="J37" s="272">
        <v>0</v>
      </c>
      <c r="K37" s="277">
        <v>0</v>
      </c>
      <c r="L37" s="275">
        <f t="array" ref="L37">IF(ISBLANK(C37:K37),"",SUM(C37:K37))</f>
        <v>1</v>
      </c>
      <c r="N37" s="25">
        <f t="shared" si="36"/>
        <v>0.47916666666666707</v>
      </c>
      <c r="O37" s="272">
        <v>27</v>
      </c>
      <c r="P37" s="272">
        <v>4</v>
      </c>
      <c r="Q37" s="272">
        <v>6</v>
      </c>
      <c r="R37" s="272">
        <v>1</v>
      </c>
      <c r="S37" s="272">
        <v>2</v>
      </c>
      <c r="T37" s="272">
        <v>0</v>
      </c>
      <c r="U37" s="272">
        <v>0</v>
      </c>
      <c r="V37" s="272">
        <v>0</v>
      </c>
      <c r="W37" s="277">
        <v>0</v>
      </c>
      <c r="X37" s="275">
        <f t="array" ref="X37">IF(ISBLANK(O37:W37),"",SUM(O37:W37))</f>
        <v>40</v>
      </c>
      <c r="Z37" s="25">
        <f t="shared" si="37"/>
        <v>0.47916666666666707</v>
      </c>
      <c r="AA37" s="272">
        <v>44</v>
      </c>
      <c r="AB37" s="272">
        <v>1</v>
      </c>
      <c r="AC37" s="272">
        <v>7</v>
      </c>
      <c r="AD37" s="272">
        <v>0</v>
      </c>
      <c r="AE37" s="272">
        <v>4</v>
      </c>
      <c r="AF37" s="272">
        <v>0</v>
      </c>
      <c r="AG37" s="272">
        <v>0</v>
      </c>
      <c r="AH37" s="272">
        <v>0</v>
      </c>
      <c r="AI37" s="277">
        <v>0</v>
      </c>
      <c r="AJ37" s="275">
        <f t="array" ref="AJ37">IF(ISBLANK(AA37:AI37),"",SUM(AA37:AI37))</f>
        <v>56</v>
      </c>
      <c r="AL37" s="25">
        <f t="shared" si="38"/>
        <v>0.47916666666666707</v>
      </c>
      <c r="AM37" s="272"/>
      <c r="AN37" s="272"/>
      <c r="AO37" s="272"/>
      <c r="AP37" s="272"/>
      <c r="AQ37" s="272"/>
      <c r="AR37" s="272"/>
      <c r="AS37" s="272"/>
      <c r="AT37" s="272"/>
      <c r="AU37" s="277"/>
      <c r="AV37" s="275" t="str">
        <f t="array" ref="AV37">IF(ISBLANK(AM37:AU37),"",SUM(AM37:AU37))</f>
        <v/>
      </c>
      <c r="AX37" s="25">
        <f t="shared" si="39"/>
        <v>0.47916666666666707</v>
      </c>
      <c r="AY37" s="272"/>
      <c r="AZ37" s="272"/>
      <c r="BA37" s="272"/>
      <c r="BB37" s="272"/>
      <c r="BC37" s="272"/>
      <c r="BD37" s="272"/>
      <c r="BE37" s="272"/>
      <c r="BF37" s="272"/>
      <c r="BG37" s="277"/>
      <c r="BH37" s="275" t="str">
        <f t="array" ref="BH37">IF(ISBLANK(AY37:BG37),"",SUM(AY37:BG37))</f>
        <v/>
      </c>
      <c r="BJ37" s="25">
        <f t="shared" si="40"/>
        <v>0.47916666666666707</v>
      </c>
      <c r="BK37" s="272"/>
      <c r="BL37" s="272"/>
      <c r="BM37" s="272"/>
      <c r="BN37" s="272"/>
      <c r="BO37" s="272"/>
      <c r="BP37" s="272"/>
      <c r="BQ37" s="272"/>
      <c r="BR37" s="272"/>
      <c r="BS37" s="277"/>
      <c r="BT37" s="275" t="str">
        <f t="array" ref="BT37">IF(ISBLANK(BK37:BS37),"",SUM(BK37:BS37))</f>
        <v/>
      </c>
      <c r="BV37" s="25">
        <f t="shared" si="41"/>
        <v>0.47916666666666707</v>
      </c>
      <c r="BW37" s="4">
        <f t="shared" si="42"/>
        <v>72</v>
      </c>
      <c r="BX37" s="4">
        <f t="shared" si="43"/>
        <v>5</v>
      </c>
      <c r="BY37" s="4">
        <f t="shared" si="44"/>
        <v>13</v>
      </c>
      <c r="BZ37" s="4">
        <f t="shared" si="45"/>
        <v>1</v>
      </c>
      <c r="CA37" s="4">
        <f t="shared" si="46"/>
        <v>6</v>
      </c>
      <c r="CB37" s="4">
        <f t="shared" si="47"/>
        <v>0</v>
      </c>
      <c r="CC37" s="4">
        <f t="shared" si="48"/>
        <v>0</v>
      </c>
      <c r="CD37" s="4">
        <f t="shared" si="49"/>
        <v>0</v>
      </c>
      <c r="CE37" s="4">
        <f t="shared" si="50"/>
        <v>0</v>
      </c>
      <c r="CF37" s="10">
        <f t="shared" si="35"/>
        <v>97</v>
      </c>
    </row>
    <row r="38" spans="2:84" x14ac:dyDescent="0.25">
      <c r="B38" s="25">
        <f>B37+config!$C$8</f>
        <v>0.48958333333333376</v>
      </c>
      <c r="C38" s="272">
        <v>1</v>
      </c>
      <c r="D38" s="272">
        <v>0</v>
      </c>
      <c r="E38" s="272">
        <v>0</v>
      </c>
      <c r="F38" s="272">
        <v>0</v>
      </c>
      <c r="G38" s="272">
        <v>0</v>
      </c>
      <c r="H38" s="272">
        <v>0</v>
      </c>
      <c r="I38" s="272">
        <v>0</v>
      </c>
      <c r="J38" s="272">
        <v>0</v>
      </c>
      <c r="K38" s="277">
        <v>0</v>
      </c>
      <c r="L38" s="275">
        <f t="array" ref="L38">IF(ISBLANK(C38:K38),"",SUM(C38:K38))</f>
        <v>1</v>
      </c>
      <c r="N38" s="25">
        <f t="shared" si="36"/>
        <v>0.48958333333333376</v>
      </c>
      <c r="O38" s="272">
        <v>36</v>
      </c>
      <c r="P38" s="272">
        <v>3</v>
      </c>
      <c r="Q38" s="272">
        <v>9</v>
      </c>
      <c r="R38" s="272">
        <v>0</v>
      </c>
      <c r="S38" s="272">
        <v>0</v>
      </c>
      <c r="T38" s="272">
        <v>0</v>
      </c>
      <c r="U38" s="272">
        <v>1</v>
      </c>
      <c r="V38" s="272">
        <v>0</v>
      </c>
      <c r="W38" s="277">
        <v>0</v>
      </c>
      <c r="X38" s="275">
        <f t="array" ref="X38">IF(ISBLANK(O38:W38),"",SUM(O38:W38))</f>
        <v>49</v>
      </c>
      <c r="Z38" s="25">
        <f t="shared" si="37"/>
        <v>0.48958333333333376</v>
      </c>
      <c r="AA38" s="272">
        <v>62</v>
      </c>
      <c r="AB38" s="272">
        <v>2</v>
      </c>
      <c r="AC38" s="272">
        <v>11</v>
      </c>
      <c r="AD38" s="272">
        <v>1</v>
      </c>
      <c r="AE38" s="272">
        <v>1</v>
      </c>
      <c r="AF38" s="272">
        <v>1</v>
      </c>
      <c r="AG38" s="272">
        <v>0</v>
      </c>
      <c r="AH38" s="272">
        <v>0</v>
      </c>
      <c r="AI38" s="277">
        <v>0</v>
      </c>
      <c r="AJ38" s="275">
        <f t="array" ref="AJ38">IF(ISBLANK(AA38:AI38),"",SUM(AA38:AI38))</f>
        <v>78</v>
      </c>
      <c r="AL38" s="25">
        <f t="shared" si="38"/>
        <v>0.48958333333333376</v>
      </c>
      <c r="AM38" s="272"/>
      <c r="AN38" s="272"/>
      <c r="AO38" s="272"/>
      <c r="AP38" s="272"/>
      <c r="AQ38" s="272"/>
      <c r="AR38" s="272"/>
      <c r="AS38" s="272"/>
      <c r="AT38" s="272"/>
      <c r="AU38" s="277"/>
      <c r="AV38" s="275" t="str">
        <f t="array" ref="AV38">IF(ISBLANK(AM38:AU38),"",SUM(AM38:AU38))</f>
        <v/>
      </c>
      <c r="AX38" s="25">
        <f t="shared" si="39"/>
        <v>0.48958333333333376</v>
      </c>
      <c r="AY38" s="272"/>
      <c r="AZ38" s="272"/>
      <c r="BA38" s="272"/>
      <c r="BB38" s="272"/>
      <c r="BC38" s="272"/>
      <c r="BD38" s="272"/>
      <c r="BE38" s="272"/>
      <c r="BF38" s="272"/>
      <c r="BG38" s="277"/>
      <c r="BH38" s="275" t="str">
        <f t="array" ref="BH38">IF(ISBLANK(AY38:BG38),"",SUM(AY38:BG38))</f>
        <v/>
      </c>
      <c r="BJ38" s="25">
        <f t="shared" si="40"/>
        <v>0.48958333333333376</v>
      </c>
      <c r="BK38" s="272"/>
      <c r="BL38" s="272"/>
      <c r="BM38" s="272"/>
      <c r="BN38" s="272"/>
      <c r="BO38" s="272"/>
      <c r="BP38" s="272"/>
      <c r="BQ38" s="272"/>
      <c r="BR38" s="272"/>
      <c r="BS38" s="277"/>
      <c r="BT38" s="275" t="str">
        <f t="array" ref="BT38">IF(ISBLANK(BK38:BS38),"",SUM(BK38:BS38))</f>
        <v/>
      </c>
      <c r="BV38" s="25">
        <f t="shared" si="41"/>
        <v>0.48958333333333376</v>
      </c>
      <c r="BW38" s="4">
        <f t="shared" si="42"/>
        <v>99</v>
      </c>
      <c r="BX38" s="4">
        <f t="shared" si="43"/>
        <v>5</v>
      </c>
      <c r="BY38" s="4">
        <f t="shared" si="44"/>
        <v>20</v>
      </c>
      <c r="BZ38" s="4">
        <f t="shared" si="45"/>
        <v>1</v>
      </c>
      <c r="CA38" s="4">
        <f t="shared" si="46"/>
        <v>1</v>
      </c>
      <c r="CB38" s="4">
        <f t="shared" si="47"/>
        <v>1</v>
      </c>
      <c r="CC38" s="4">
        <f t="shared" si="48"/>
        <v>1</v>
      </c>
      <c r="CD38" s="4">
        <f t="shared" si="49"/>
        <v>0</v>
      </c>
      <c r="CE38" s="4">
        <f t="shared" si="50"/>
        <v>0</v>
      </c>
      <c r="CF38" s="10">
        <f t="shared" si="35"/>
        <v>128</v>
      </c>
    </row>
    <row r="39" spans="2:84" x14ac:dyDescent="0.25">
      <c r="B39" s="25">
        <f>B38+config!$C$8</f>
        <v>0.50000000000000044</v>
      </c>
      <c r="C39" s="272">
        <v>0</v>
      </c>
      <c r="D39" s="272">
        <v>0</v>
      </c>
      <c r="E39" s="272">
        <v>0</v>
      </c>
      <c r="F39" s="272">
        <v>0</v>
      </c>
      <c r="G39" s="272">
        <v>0</v>
      </c>
      <c r="H39" s="272">
        <v>0</v>
      </c>
      <c r="I39" s="272">
        <v>0</v>
      </c>
      <c r="J39" s="272">
        <v>0</v>
      </c>
      <c r="K39" s="277">
        <v>0</v>
      </c>
      <c r="L39" s="275">
        <f t="array" ref="L39">IF(ISBLANK(C39:K39),"",SUM(C39:K39))</f>
        <v>0</v>
      </c>
      <c r="N39" s="25">
        <f t="shared" si="36"/>
        <v>0.50000000000000044</v>
      </c>
      <c r="O39" s="272">
        <v>32</v>
      </c>
      <c r="P39" s="272">
        <v>0</v>
      </c>
      <c r="Q39" s="272">
        <v>7</v>
      </c>
      <c r="R39" s="272">
        <v>1</v>
      </c>
      <c r="S39" s="272">
        <v>0</v>
      </c>
      <c r="T39" s="272">
        <v>0</v>
      </c>
      <c r="U39" s="272">
        <v>0</v>
      </c>
      <c r="V39" s="272">
        <v>0</v>
      </c>
      <c r="W39" s="277">
        <v>0</v>
      </c>
      <c r="X39" s="275">
        <f t="array" ref="X39">IF(ISBLANK(O39:W39),"",SUM(O39:W39))</f>
        <v>40</v>
      </c>
      <c r="Z39" s="25">
        <f t="shared" si="37"/>
        <v>0.50000000000000044</v>
      </c>
      <c r="AA39" s="272">
        <v>50</v>
      </c>
      <c r="AB39" s="272">
        <v>2</v>
      </c>
      <c r="AC39" s="272">
        <v>8</v>
      </c>
      <c r="AD39" s="272">
        <v>1</v>
      </c>
      <c r="AE39" s="272">
        <v>0</v>
      </c>
      <c r="AF39" s="272">
        <v>0</v>
      </c>
      <c r="AG39" s="272">
        <v>0</v>
      </c>
      <c r="AH39" s="272">
        <v>1</v>
      </c>
      <c r="AI39" s="277">
        <v>0</v>
      </c>
      <c r="AJ39" s="275">
        <f t="array" ref="AJ39">IF(ISBLANK(AA39:AI39),"",SUM(AA39:AI39))</f>
        <v>62</v>
      </c>
      <c r="AL39" s="25">
        <f t="shared" si="38"/>
        <v>0.50000000000000044</v>
      </c>
      <c r="AM39" s="272"/>
      <c r="AN39" s="272"/>
      <c r="AO39" s="272"/>
      <c r="AP39" s="272"/>
      <c r="AQ39" s="272"/>
      <c r="AR39" s="272"/>
      <c r="AS39" s="272"/>
      <c r="AT39" s="272"/>
      <c r="AU39" s="277"/>
      <c r="AV39" s="275" t="str">
        <f t="array" ref="AV39">IF(ISBLANK(AM39:AU39),"",SUM(AM39:AU39))</f>
        <v/>
      </c>
      <c r="AX39" s="25">
        <f t="shared" si="39"/>
        <v>0.50000000000000044</v>
      </c>
      <c r="AY39" s="272"/>
      <c r="AZ39" s="272"/>
      <c r="BA39" s="272"/>
      <c r="BB39" s="272"/>
      <c r="BC39" s="272"/>
      <c r="BD39" s="272"/>
      <c r="BE39" s="272"/>
      <c r="BF39" s="272"/>
      <c r="BG39" s="277"/>
      <c r="BH39" s="275" t="str">
        <f t="array" ref="BH39">IF(ISBLANK(AY39:BG39),"",SUM(AY39:BG39))</f>
        <v/>
      </c>
      <c r="BJ39" s="25">
        <f t="shared" si="40"/>
        <v>0.50000000000000044</v>
      </c>
      <c r="BK39" s="272"/>
      <c r="BL39" s="272"/>
      <c r="BM39" s="272"/>
      <c r="BN39" s="272"/>
      <c r="BO39" s="272"/>
      <c r="BP39" s="272"/>
      <c r="BQ39" s="272"/>
      <c r="BR39" s="272"/>
      <c r="BS39" s="277"/>
      <c r="BT39" s="275" t="str">
        <f t="array" ref="BT39">IF(ISBLANK(BK39:BS39),"",SUM(BK39:BS39))</f>
        <v/>
      </c>
      <c r="BV39" s="25">
        <f t="shared" si="41"/>
        <v>0.50000000000000044</v>
      </c>
      <c r="BW39" s="4">
        <f t="shared" si="42"/>
        <v>82</v>
      </c>
      <c r="BX39" s="4">
        <f t="shared" si="43"/>
        <v>2</v>
      </c>
      <c r="BY39" s="4">
        <f t="shared" si="44"/>
        <v>15</v>
      </c>
      <c r="BZ39" s="4">
        <f t="shared" si="45"/>
        <v>2</v>
      </c>
      <c r="CA39" s="4">
        <f t="shared" si="46"/>
        <v>0</v>
      </c>
      <c r="CB39" s="4">
        <f t="shared" si="47"/>
        <v>0</v>
      </c>
      <c r="CC39" s="4">
        <f t="shared" si="48"/>
        <v>0</v>
      </c>
      <c r="CD39" s="4">
        <f t="shared" si="49"/>
        <v>1</v>
      </c>
      <c r="CE39" s="4">
        <f t="shared" si="50"/>
        <v>0</v>
      </c>
      <c r="CF39" s="10">
        <f t="shared" si="35"/>
        <v>102</v>
      </c>
    </row>
    <row r="40" spans="2:84" x14ac:dyDescent="0.25">
      <c r="B40" s="25">
        <f>B39+config!$C$8</f>
        <v>0.51041666666666707</v>
      </c>
      <c r="C40" s="272">
        <v>0</v>
      </c>
      <c r="D40" s="272">
        <v>0</v>
      </c>
      <c r="E40" s="272">
        <v>0</v>
      </c>
      <c r="F40" s="272">
        <v>0</v>
      </c>
      <c r="G40" s="272">
        <v>0</v>
      </c>
      <c r="H40" s="272">
        <v>0</v>
      </c>
      <c r="I40" s="272">
        <v>0</v>
      </c>
      <c r="J40" s="272">
        <v>0</v>
      </c>
      <c r="K40" s="277">
        <v>0</v>
      </c>
      <c r="L40" s="275">
        <f t="array" ref="L40">IF(ISBLANK(C40:K40),"",SUM(C40:K40))</f>
        <v>0</v>
      </c>
      <c r="N40" s="25">
        <f t="shared" si="36"/>
        <v>0.51041666666666707</v>
      </c>
      <c r="O40" s="272">
        <v>34</v>
      </c>
      <c r="P40" s="272">
        <v>1</v>
      </c>
      <c r="Q40" s="272">
        <v>6</v>
      </c>
      <c r="R40" s="272">
        <v>0</v>
      </c>
      <c r="S40" s="272">
        <v>1</v>
      </c>
      <c r="T40" s="272">
        <v>0</v>
      </c>
      <c r="U40" s="272">
        <v>1</v>
      </c>
      <c r="V40" s="272">
        <v>0</v>
      </c>
      <c r="W40" s="277">
        <v>0</v>
      </c>
      <c r="X40" s="275">
        <f t="array" ref="X40">IF(ISBLANK(O40:W40),"",SUM(O40:W40))</f>
        <v>43</v>
      </c>
      <c r="Z40" s="25">
        <f t="shared" si="37"/>
        <v>0.51041666666666707</v>
      </c>
      <c r="AA40" s="272">
        <v>48</v>
      </c>
      <c r="AB40" s="272">
        <v>2</v>
      </c>
      <c r="AC40" s="272">
        <v>4</v>
      </c>
      <c r="AD40" s="272">
        <v>1</v>
      </c>
      <c r="AE40" s="272">
        <v>1</v>
      </c>
      <c r="AF40" s="272">
        <v>0</v>
      </c>
      <c r="AG40" s="272">
        <v>0</v>
      </c>
      <c r="AH40" s="272">
        <v>1</v>
      </c>
      <c r="AI40" s="277">
        <v>0</v>
      </c>
      <c r="AJ40" s="275">
        <f t="array" ref="AJ40">IF(ISBLANK(AA40:AI40),"",SUM(AA40:AI40))</f>
        <v>57</v>
      </c>
      <c r="AL40" s="25">
        <f t="shared" si="38"/>
        <v>0.51041666666666707</v>
      </c>
      <c r="AM40" s="272"/>
      <c r="AN40" s="272"/>
      <c r="AO40" s="272"/>
      <c r="AP40" s="272"/>
      <c r="AQ40" s="272"/>
      <c r="AR40" s="272"/>
      <c r="AS40" s="272"/>
      <c r="AT40" s="272"/>
      <c r="AU40" s="277"/>
      <c r="AV40" s="275" t="str">
        <f t="array" ref="AV40">IF(ISBLANK(AM40:AU40),"",SUM(AM40:AU40))</f>
        <v/>
      </c>
      <c r="AX40" s="25">
        <f t="shared" si="39"/>
        <v>0.51041666666666707</v>
      </c>
      <c r="AY40" s="272"/>
      <c r="AZ40" s="272"/>
      <c r="BA40" s="272"/>
      <c r="BB40" s="272"/>
      <c r="BC40" s="272"/>
      <c r="BD40" s="272"/>
      <c r="BE40" s="272"/>
      <c r="BF40" s="272"/>
      <c r="BG40" s="277"/>
      <c r="BH40" s="275" t="str">
        <f t="array" ref="BH40">IF(ISBLANK(AY40:BG40),"",SUM(AY40:BG40))</f>
        <v/>
      </c>
      <c r="BJ40" s="25">
        <f t="shared" si="40"/>
        <v>0.51041666666666707</v>
      </c>
      <c r="BK40" s="272"/>
      <c r="BL40" s="272"/>
      <c r="BM40" s="272"/>
      <c r="BN40" s="272"/>
      <c r="BO40" s="272"/>
      <c r="BP40" s="272"/>
      <c r="BQ40" s="272"/>
      <c r="BR40" s="272"/>
      <c r="BS40" s="277"/>
      <c r="BT40" s="275" t="str">
        <f t="array" ref="BT40">IF(ISBLANK(BK40:BS40),"",SUM(BK40:BS40))</f>
        <v/>
      </c>
      <c r="BV40" s="25">
        <f t="shared" si="41"/>
        <v>0.51041666666666707</v>
      </c>
      <c r="BW40" s="4">
        <f t="shared" si="42"/>
        <v>82</v>
      </c>
      <c r="BX40" s="4">
        <f t="shared" si="43"/>
        <v>3</v>
      </c>
      <c r="BY40" s="4">
        <f t="shared" si="44"/>
        <v>10</v>
      </c>
      <c r="BZ40" s="4">
        <f t="shared" si="45"/>
        <v>1</v>
      </c>
      <c r="CA40" s="4">
        <f t="shared" si="46"/>
        <v>2</v>
      </c>
      <c r="CB40" s="4">
        <f t="shared" si="47"/>
        <v>0</v>
      </c>
      <c r="CC40" s="4">
        <f t="shared" si="48"/>
        <v>1</v>
      </c>
      <c r="CD40" s="4">
        <f t="shared" si="49"/>
        <v>1</v>
      </c>
      <c r="CE40" s="4">
        <f t="shared" si="50"/>
        <v>0</v>
      </c>
      <c r="CF40" s="10">
        <f t="shared" si="35"/>
        <v>100</v>
      </c>
    </row>
    <row r="41" spans="2:84" x14ac:dyDescent="0.25">
      <c r="B41" s="25">
        <f>B40+config!$C$8</f>
        <v>0.5208333333333337</v>
      </c>
      <c r="C41" s="272">
        <v>0</v>
      </c>
      <c r="D41" s="272">
        <v>0</v>
      </c>
      <c r="E41" s="272">
        <v>0</v>
      </c>
      <c r="F41" s="272">
        <v>0</v>
      </c>
      <c r="G41" s="272">
        <v>0</v>
      </c>
      <c r="H41" s="272">
        <v>0</v>
      </c>
      <c r="I41" s="272">
        <v>0</v>
      </c>
      <c r="J41" s="272">
        <v>0</v>
      </c>
      <c r="K41" s="277">
        <v>0</v>
      </c>
      <c r="L41" s="275">
        <f t="array" ref="L41">IF(ISBLANK(C41:K41),"",SUM(C41:K41))</f>
        <v>0</v>
      </c>
      <c r="N41" s="25">
        <f t="shared" si="36"/>
        <v>0.5208333333333337</v>
      </c>
      <c r="O41" s="272">
        <v>32</v>
      </c>
      <c r="P41" s="272">
        <v>1</v>
      </c>
      <c r="Q41" s="272">
        <v>8</v>
      </c>
      <c r="R41" s="272">
        <v>1</v>
      </c>
      <c r="S41" s="272">
        <v>1</v>
      </c>
      <c r="T41" s="272">
        <v>0</v>
      </c>
      <c r="U41" s="272">
        <v>0</v>
      </c>
      <c r="V41" s="272">
        <v>0</v>
      </c>
      <c r="W41" s="277">
        <v>0</v>
      </c>
      <c r="X41" s="275">
        <f t="array" ref="X41">IF(ISBLANK(O41:W41),"",SUM(O41:W41))</f>
        <v>43</v>
      </c>
      <c r="Z41" s="25">
        <f t="shared" si="37"/>
        <v>0.5208333333333337</v>
      </c>
      <c r="AA41" s="272">
        <v>56</v>
      </c>
      <c r="AB41" s="272">
        <v>4</v>
      </c>
      <c r="AC41" s="272">
        <v>8</v>
      </c>
      <c r="AD41" s="272">
        <v>0</v>
      </c>
      <c r="AE41" s="272">
        <v>4</v>
      </c>
      <c r="AF41" s="272">
        <v>0</v>
      </c>
      <c r="AG41" s="272">
        <v>0</v>
      </c>
      <c r="AH41" s="272">
        <v>0</v>
      </c>
      <c r="AI41" s="277">
        <v>0</v>
      </c>
      <c r="AJ41" s="275">
        <f t="array" ref="AJ41">IF(ISBLANK(AA41:AI41),"",SUM(AA41:AI41))</f>
        <v>72</v>
      </c>
      <c r="AL41" s="25">
        <f t="shared" si="38"/>
        <v>0.5208333333333337</v>
      </c>
      <c r="AM41" s="272"/>
      <c r="AN41" s="272"/>
      <c r="AO41" s="272"/>
      <c r="AP41" s="272"/>
      <c r="AQ41" s="272"/>
      <c r="AR41" s="272"/>
      <c r="AS41" s="272"/>
      <c r="AT41" s="272"/>
      <c r="AU41" s="277"/>
      <c r="AV41" s="275" t="str">
        <f t="array" ref="AV41">IF(ISBLANK(AM41:AU41),"",SUM(AM41:AU41))</f>
        <v/>
      </c>
      <c r="AX41" s="25">
        <f t="shared" si="39"/>
        <v>0.5208333333333337</v>
      </c>
      <c r="AY41" s="272"/>
      <c r="AZ41" s="272"/>
      <c r="BA41" s="272"/>
      <c r="BB41" s="272"/>
      <c r="BC41" s="272"/>
      <c r="BD41" s="272"/>
      <c r="BE41" s="272"/>
      <c r="BF41" s="272"/>
      <c r="BG41" s="277"/>
      <c r="BH41" s="275" t="str">
        <f t="array" ref="BH41">IF(ISBLANK(AY41:BG41),"",SUM(AY41:BG41))</f>
        <v/>
      </c>
      <c r="BJ41" s="25">
        <f t="shared" si="40"/>
        <v>0.5208333333333337</v>
      </c>
      <c r="BK41" s="272"/>
      <c r="BL41" s="272"/>
      <c r="BM41" s="272"/>
      <c r="BN41" s="272"/>
      <c r="BO41" s="272"/>
      <c r="BP41" s="272"/>
      <c r="BQ41" s="272"/>
      <c r="BR41" s="272"/>
      <c r="BS41" s="277"/>
      <c r="BT41" s="275" t="str">
        <f t="array" ref="BT41">IF(ISBLANK(BK41:BS41),"",SUM(BK41:BS41))</f>
        <v/>
      </c>
      <c r="BV41" s="25">
        <f t="shared" si="41"/>
        <v>0.5208333333333337</v>
      </c>
      <c r="BW41" s="4">
        <f t="shared" si="42"/>
        <v>88</v>
      </c>
      <c r="BX41" s="4">
        <f t="shared" si="43"/>
        <v>5</v>
      </c>
      <c r="BY41" s="4">
        <f t="shared" si="44"/>
        <v>16</v>
      </c>
      <c r="BZ41" s="4">
        <f t="shared" si="45"/>
        <v>1</v>
      </c>
      <c r="CA41" s="4">
        <f t="shared" si="46"/>
        <v>5</v>
      </c>
      <c r="CB41" s="4">
        <f t="shared" si="47"/>
        <v>0</v>
      </c>
      <c r="CC41" s="4">
        <f t="shared" si="48"/>
        <v>0</v>
      </c>
      <c r="CD41" s="4">
        <f t="shared" si="49"/>
        <v>0</v>
      </c>
      <c r="CE41" s="4">
        <f t="shared" si="50"/>
        <v>0</v>
      </c>
      <c r="CF41" s="10">
        <f t="shared" si="35"/>
        <v>115</v>
      </c>
    </row>
    <row r="42" spans="2:84" x14ac:dyDescent="0.25">
      <c r="B42" s="25">
        <f>B41+config!$C$8</f>
        <v>0.53125000000000033</v>
      </c>
      <c r="C42" s="272">
        <v>0</v>
      </c>
      <c r="D42" s="272">
        <v>0</v>
      </c>
      <c r="E42" s="272">
        <v>0</v>
      </c>
      <c r="F42" s="272">
        <v>0</v>
      </c>
      <c r="G42" s="272">
        <v>0</v>
      </c>
      <c r="H42" s="272">
        <v>0</v>
      </c>
      <c r="I42" s="272">
        <v>0</v>
      </c>
      <c r="J42" s="272">
        <v>0</v>
      </c>
      <c r="K42" s="277">
        <v>0</v>
      </c>
      <c r="L42" s="275">
        <f t="array" ref="L42">IF(ISBLANK(C42:K42),"",SUM(C42:K42))</f>
        <v>0</v>
      </c>
      <c r="N42" s="25">
        <f t="shared" si="36"/>
        <v>0.53125000000000033</v>
      </c>
      <c r="O42" s="272">
        <v>36</v>
      </c>
      <c r="P42" s="272">
        <v>0</v>
      </c>
      <c r="Q42" s="272">
        <v>5</v>
      </c>
      <c r="R42" s="272">
        <v>1</v>
      </c>
      <c r="S42" s="272">
        <v>0</v>
      </c>
      <c r="T42" s="272">
        <v>0</v>
      </c>
      <c r="U42" s="272">
        <v>2</v>
      </c>
      <c r="V42" s="272">
        <v>0</v>
      </c>
      <c r="W42" s="277">
        <v>0</v>
      </c>
      <c r="X42" s="275">
        <f t="array" ref="X42">IF(ISBLANK(O42:W42),"",SUM(O42:W42))</f>
        <v>44</v>
      </c>
      <c r="Z42" s="25">
        <f t="shared" si="37"/>
        <v>0.53125000000000033</v>
      </c>
      <c r="AA42" s="272">
        <v>46</v>
      </c>
      <c r="AB42" s="272">
        <v>1</v>
      </c>
      <c r="AC42" s="272">
        <v>12</v>
      </c>
      <c r="AD42" s="272">
        <v>1</v>
      </c>
      <c r="AE42" s="272">
        <v>1</v>
      </c>
      <c r="AF42" s="272">
        <v>1</v>
      </c>
      <c r="AG42" s="272">
        <v>1</v>
      </c>
      <c r="AH42" s="272">
        <v>1</v>
      </c>
      <c r="AI42" s="277">
        <v>0</v>
      </c>
      <c r="AJ42" s="275">
        <f t="array" ref="AJ42">IF(ISBLANK(AA42:AI42),"",SUM(AA42:AI42))</f>
        <v>64</v>
      </c>
      <c r="AL42" s="25">
        <f t="shared" si="38"/>
        <v>0.53125000000000033</v>
      </c>
      <c r="AM42" s="272"/>
      <c r="AN42" s="272"/>
      <c r="AO42" s="272"/>
      <c r="AP42" s="272"/>
      <c r="AQ42" s="272"/>
      <c r="AR42" s="272"/>
      <c r="AS42" s="272"/>
      <c r="AT42" s="272"/>
      <c r="AU42" s="277"/>
      <c r="AV42" s="275" t="str">
        <f t="array" ref="AV42">IF(ISBLANK(AM42:AU42),"",SUM(AM42:AU42))</f>
        <v/>
      </c>
      <c r="AX42" s="25">
        <f t="shared" si="39"/>
        <v>0.53125000000000033</v>
      </c>
      <c r="AY42" s="272"/>
      <c r="AZ42" s="272"/>
      <c r="BA42" s="272"/>
      <c r="BB42" s="272"/>
      <c r="BC42" s="272"/>
      <c r="BD42" s="272"/>
      <c r="BE42" s="272"/>
      <c r="BF42" s="272"/>
      <c r="BG42" s="277"/>
      <c r="BH42" s="275" t="str">
        <f t="array" ref="BH42">IF(ISBLANK(AY42:BG42),"",SUM(AY42:BG42))</f>
        <v/>
      </c>
      <c r="BJ42" s="25">
        <f t="shared" si="40"/>
        <v>0.53125000000000033</v>
      </c>
      <c r="BK42" s="272"/>
      <c r="BL42" s="272"/>
      <c r="BM42" s="272"/>
      <c r="BN42" s="272"/>
      <c r="BO42" s="272"/>
      <c r="BP42" s="272"/>
      <c r="BQ42" s="272"/>
      <c r="BR42" s="272"/>
      <c r="BS42" s="277"/>
      <c r="BT42" s="275" t="str">
        <f t="array" ref="BT42">IF(ISBLANK(BK42:BS42),"",SUM(BK42:BS42))</f>
        <v/>
      </c>
      <c r="BV42" s="25">
        <f t="shared" si="41"/>
        <v>0.53125000000000033</v>
      </c>
      <c r="BW42" s="4">
        <f t="shared" si="42"/>
        <v>82</v>
      </c>
      <c r="BX42" s="4">
        <f t="shared" si="43"/>
        <v>1</v>
      </c>
      <c r="BY42" s="4">
        <f t="shared" si="44"/>
        <v>17</v>
      </c>
      <c r="BZ42" s="4">
        <f t="shared" si="45"/>
        <v>2</v>
      </c>
      <c r="CA42" s="4">
        <f t="shared" si="46"/>
        <v>1</v>
      </c>
      <c r="CB42" s="4">
        <f t="shared" si="47"/>
        <v>1</v>
      </c>
      <c r="CC42" s="4">
        <f t="shared" si="48"/>
        <v>3</v>
      </c>
      <c r="CD42" s="4">
        <f t="shared" si="49"/>
        <v>1</v>
      </c>
      <c r="CE42" s="4">
        <f t="shared" si="50"/>
        <v>0</v>
      </c>
      <c r="CF42" s="10">
        <f t="shared" si="35"/>
        <v>108</v>
      </c>
    </row>
    <row r="43" spans="2:84" x14ac:dyDescent="0.25">
      <c r="B43" s="25">
        <f>B42+config!$C$8</f>
        <v>0.54166666666666696</v>
      </c>
      <c r="C43" s="272">
        <v>0</v>
      </c>
      <c r="D43" s="272">
        <v>0</v>
      </c>
      <c r="E43" s="272">
        <v>0</v>
      </c>
      <c r="F43" s="272">
        <v>0</v>
      </c>
      <c r="G43" s="272">
        <v>0</v>
      </c>
      <c r="H43" s="272">
        <v>0</v>
      </c>
      <c r="I43" s="272">
        <v>0</v>
      </c>
      <c r="J43" s="272">
        <v>0</v>
      </c>
      <c r="K43" s="277">
        <v>0</v>
      </c>
      <c r="L43" s="275">
        <f t="array" ref="L43">IF(ISBLANK(C43:K43),"",SUM(C43:K43))</f>
        <v>0</v>
      </c>
      <c r="N43" s="25">
        <f t="shared" si="36"/>
        <v>0.54166666666666696</v>
      </c>
      <c r="O43" s="272">
        <v>30</v>
      </c>
      <c r="P43" s="272">
        <v>0</v>
      </c>
      <c r="Q43" s="272">
        <v>11</v>
      </c>
      <c r="R43" s="272">
        <v>1</v>
      </c>
      <c r="S43" s="272">
        <v>0</v>
      </c>
      <c r="T43" s="272">
        <v>0</v>
      </c>
      <c r="U43" s="272">
        <v>1</v>
      </c>
      <c r="V43" s="272">
        <v>0</v>
      </c>
      <c r="W43" s="277">
        <v>0</v>
      </c>
      <c r="X43" s="275">
        <f t="array" ref="X43">IF(ISBLANK(O43:W43),"",SUM(O43:W43))</f>
        <v>43</v>
      </c>
      <c r="Z43" s="25">
        <f t="shared" si="37"/>
        <v>0.54166666666666696</v>
      </c>
      <c r="AA43" s="272">
        <v>51</v>
      </c>
      <c r="AB43" s="272">
        <v>2</v>
      </c>
      <c r="AC43" s="272">
        <v>10</v>
      </c>
      <c r="AD43" s="272">
        <v>1</v>
      </c>
      <c r="AE43" s="272">
        <v>2</v>
      </c>
      <c r="AF43" s="272">
        <v>0</v>
      </c>
      <c r="AG43" s="272">
        <v>0</v>
      </c>
      <c r="AH43" s="272">
        <v>2</v>
      </c>
      <c r="AI43" s="277">
        <v>0</v>
      </c>
      <c r="AJ43" s="275">
        <f t="array" ref="AJ43">IF(ISBLANK(AA43:AI43),"",SUM(AA43:AI43))</f>
        <v>68</v>
      </c>
      <c r="AL43" s="25">
        <f t="shared" si="38"/>
        <v>0.54166666666666696</v>
      </c>
      <c r="AM43" s="272"/>
      <c r="AN43" s="272"/>
      <c r="AO43" s="272"/>
      <c r="AP43" s="272"/>
      <c r="AQ43" s="272"/>
      <c r="AR43" s="272"/>
      <c r="AS43" s="272"/>
      <c r="AT43" s="272"/>
      <c r="AU43" s="277"/>
      <c r="AV43" s="275" t="str">
        <f t="array" ref="AV43">IF(ISBLANK(AM43:AU43),"",SUM(AM43:AU43))</f>
        <v/>
      </c>
      <c r="AX43" s="25">
        <f t="shared" si="39"/>
        <v>0.54166666666666696</v>
      </c>
      <c r="AY43" s="272"/>
      <c r="AZ43" s="272"/>
      <c r="BA43" s="272"/>
      <c r="BB43" s="272"/>
      <c r="BC43" s="272"/>
      <c r="BD43" s="272"/>
      <c r="BE43" s="272"/>
      <c r="BF43" s="272"/>
      <c r="BG43" s="277"/>
      <c r="BH43" s="275" t="str">
        <f t="array" ref="BH43">IF(ISBLANK(AY43:BG43),"",SUM(AY43:BG43))</f>
        <v/>
      </c>
      <c r="BJ43" s="25">
        <f t="shared" si="40"/>
        <v>0.54166666666666696</v>
      </c>
      <c r="BK43" s="272"/>
      <c r="BL43" s="272"/>
      <c r="BM43" s="272"/>
      <c r="BN43" s="272"/>
      <c r="BO43" s="272"/>
      <c r="BP43" s="272"/>
      <c r="BQ43" s="272"/>
      <c r="BR43" s="272"/>
      <c r="BS43" s="277"/>
      <c r="BT43" s="275" t="str">
        <f t="array" ref="BT43">IF(ISBLANK(BK43:BS43),"",SUM(BK43:BS43))</f>
        <v/>
      </c>
      <c r="BV43" s="25">
        <f t="shared" si="41"/>
        <v>0.54166666666666696</v>
      </c>
      <c r="BW43" s="4">
        <f t="shared" si="42"/>
        <v>81</v>
      </c>
      <c r="BX43" s="4">
        <f t="shared" si="43"/>
        <v>2</v>
      </c>
      <c r="BY43" s="4">
        <f t="shared" si="44"/>
        <v>21</v>
      </c>
      <c r="BZ43" s="4">
        <f t="shared" si="45"/>
        <v>2</v>
      </c>
      <c r="CA43" s="4">
        <f t="shared" si="46"/>
        <v>2</v>
      </c>
      <c r="CB43" s="4">
        <f t="shared" si="47"/>
        <v>0</v>
      </c>
      <c r="CC43" s="4">
        <f t="shared" si="48"/>
        <v>1</v>
      </c>
      <c r="CD43" s="4">
        <f t="shared" si="49"/>
        <v>2</v>
      </c>
      <c r="CE43" s="4">
        <f t="shared" si="50"/>
        <v>0</v>
      </c>
      <c r="CF43" s="10">
        <f t="shared" si="35"/>
        <v>111</v>
      </c>
    </row>
    <row r="44" spans="2:84" x14ac:dyDescent="0.25">
      <c r="B44" s="25">
        <f>B43+config!$C$8</f>
        <v>0.55208333333333359</v>
      </c>
      <c r="C44" s="272">
        <v>2</v>
      </c>
      <c r="D44" s="272">
        <v>0</v>
      </c>
      <c r="E44" s="272">
        <v>0</v>
      </c>
      <c r="F44" s="272">
        <v>0</v>
      </c>
      <c r="G44" s="272">
        <v>0</v>
      </c>
      <c r="H44" s="272">
        <v>0</v>
      </c>
      <c r="I44" s="272">
        <v>0</v>
      </c>
      <c r="J44" s="272">
        <v>0</v>
      </c>
      <c r="K44" s="277">
        <v>0</v>
      </c>
      <c r="L44" s="275">
        <f t="array" ref="L44">IF(ISBLANK(C44:K44),"",SUM(C44:K44))</f>
        <v>2</v>
      </c>
      <c r="N44" s="25">
        <f t="shared" si="36"/>
        <v>0.55208333333333359</v>
      </c>
      <c r="O44" s="272">
        <v>31</v>
      </c>
      <c r="P44" s="272">
        <v>2</v>
      </c>
      <c r="Q44" s="272">
        <v>4</v>
      </c>
      <c r="R44" s="272">
        <v>0</v>
      </c>
      <c r="S44" s="272">
        <v>0</v>
      </c>
      <c r="T44" s="272">
        <v>0</v>
      </c>
      <c r="U44" s="272">
        <v>3</v>
      </c>
      <c r="V44" s="272">
        <v>0</v>
      </c>
      <c r="W44" s="277">
        <v>0</v>
      </c>
      <c r="X44" s="275">
        <f t="array" ref="X44">IF(ISBLANK(O44:W44),"",SUM(O44:W44))</f>
        <v>40</v>
      </c>
      <c r="Z44" s="25">
        <f t="shared" si="37"/>
        <v>0.55208333333333359</v>
      </c>
      <c r="AA44" s="272">
        <v>44</v>
      </c>
      <c r="AB44" s="272">
        <v>2</v>
      </c>
      <c r="AC44" s="272">
        <v>9</v>
      </c>
      <c r="AD44" s="272">
        <v>0</v>
      </c>
      <c r="AE44" s="272">
        <v>0</v>
      </c>
      <c r="AF44" s="272">
        <v>3</v>
      </c>
      <c r="AG44" s="272">
        <v>0</v>
      </c>
      <c r="AH44" s="272">
        <v>0</v>
      </c>
      <c r="AI44" s="277">
        <v>0</v>
      </c>
      <c r="AJ44" s="275">
        <f t="array" ref="AJ44">IF(ISBLANK(AA44:AI44),"",SUM(AA44:AI44))</f>
        <v>58</v>
      </c>
      <c r="AL44" s="25">
        <f t="shared" si="38"/>
        <v>0.55208333333333359</v>
      </c>
      <c r="AM44" s="272"/>
      <c r="AN44" s="272"/>
      <c r="AO44" s="272"/>
      <c r="AP44" s="272"/>
      <c r="AQ44" s="272"/>
      <c r="AR44" s="272"/>
      <c r="AS44" s="272"/>
      <c r="AT44" s="272"/>
      <c r="AU44" s="277"/>
      <c r="AV44" s="275" t="str">
        <f t="array" ref="AV44">IF(ISBLANK(AM44:AU44),"",SUM(AM44:AU44))</f>
        <v/>
      </c>
      <c r="AX44" s="25">
        <f t="shared" si="39"/>
        <v>0.55208333333333359</v>
      </c>
      <c r="AY44" s="272"/>
      <c r="AZ44" s="272"/>
      <c r="BA44" s="272"/>
      <c r="BB44" s="272"/>
      <c r="BC44" s="272"/>
      <c r="BD44" s="272"/>
      <c r="BE44" s="272"/>
      <c r="BF44" s="272"/>
      <c r="BG44" s="277"/>
      <c r="BH44" s="275" t="str">
        <f t="array" ref="BH44">IF(ISBLANK(AY44:BG44),"",SUM(AY44:BG44))</f>
        <v/>
      </c>
      <c r="BJ44" s="25">
        <f t="shared" si="40"/>
        <v>0.55208333333333359</v>
      </c>
      <c r="BK44" s="272"/>
      <c r="BL44" s="272"/>
      <c r="BM44" s="272"/>
      <c r="BN44" s="272"/>
      <c r="BO44" s="272"/>
      <c r="BP44" s="272"/>
      <c r="BQ44" s="272"/>
      <c r="BR44" s="272"/>
      <c r="BS44" s="277"/>
      <c r="BT44" s="275" t="str">
        <f t="array" ref="BT44">IF(ISBLANK(BK44:BS44),"",SUM(BK44:BS44))</f>
        <v/>
      </c>
      <c r="BV44" s="25">
        <f t="shared" si="41"/>
        <v>0.55208333333333359</v>
      </c>
      <c r="BW44" s="4">
        <f t="shared" si="42"/>
        <v>77</v>
      </c>
      <c r="BX44" s="4">
        <f t="shared" si="43"/>
        <v>4</v>
      </c>
      <c r="BY44" s="4">
        <f t="shared" si="44"/>
        <v>13</v>
      </c>
      <c r="BZ44" s="4">
        <f t="shared" si="45"/>
        <v>0</v>
      </c>
      <c r="CA44" s="4">
        <f t="shared" si="46"/>
        <v>0</v>
      </c>
      <c r="CB44" s="4">
        <f t="shared" si="47"/>
        <v>3</v>
      </c>
      <c r="CC44" s="4">
        <f t="shared" si="48"/>
        <v>3</v>
      </c>
      <c r="CD44" s="4">
        <f t="shared" si="49"/>
        <v>0</v>
      </c>
      <c r="CE44" s="4">
        <f t="shared" si="50"/>
        <v>0</v>
      </c>
      <c r="CF44" s="10">
        <f t="shared" si="35"/>
        <v>100</v>
      </c>
    </row>
    <row r="45" spans="2:84" x14ac:dyDescent="0.25">
      <c r="B45" s="25">
        <f>B44+config!$C$8</f>
        <v>0.56250000000000022</v>
      </c>
      <c r="C45" s="272">
        <v>1</v>
      </c>
      <c r="D45" s="272">
        <v>0</v>
      </c>
      <c r="E45" s="272">
        <v>0</v>
      </c>
      <c r="F45" s="272">
        <v>0</v>
      </c>
      <c r="G45" s="272">
        <v>0</v>
      </c>
      <c r="H45" s="272">
        <v>0</v>
      </c>
      <c r="I45" s="272">
        <v>0</v>
      </c>
      <c r="J45" s="272">
        <v>0</v>
      </c>
      <c r="K45" s="277">
        <v>0</v>
      </c>
      <c r="L45" s="275">
        <f t="array" ref="L45">IF(ISBLANK(C45:K45),"",SUM(C45:K45))</f>
        <v>1</v>
      </c>
      <c r="N45" s="25">
        <f t="shared" si="36"/>
        <v>0.56250000000000022</v>
      </c>
      <c r="O45" s="272">
        <v>39</v>
      </c>
      <c r="P45" s="272">
        <v>2</v>
      </c>
      <c r="Q45" s="272">
        <v>5</v>
      </c>
      <c r="R45" s="272">
        <v>0</v>
      </c>
      <c r="S45" s="272">
        <v>2</v>
      </c>
      <c r="T45" s="272">
        <v>0</v>
      </c>
      <c r="U45" s="272">
        <v>0</v>
      </c>
      <c r="V45" s="272">
        <v>1</v>
      </c>
      <c r="W45" s="277">
        <v>0</v>
      </c>
      <c r="X45" s="275">
        <f t="array" ref="X45">IF(ISBLANK(O45:W45),"",SUM(O45:W45))</f>
        <v>49</v>
      </c>
      <c r="Z45" s="25">
        <f t="shared" si="37"/>
        <v>0.56250000000000022</v>
      </c>
      <c r="AA45" s="272">
        <v>73</v>
      </c>
      <c r="AB45" s="272">
        <v>5</v>
      </c>
      <c r="AC45" s="272">
        <v>7</v>
      </c>
      <c r="AD45" s="272">
        <v>0</v>
      </c>
      <c r="AE45" s="272">
        <v>1</v>
      </c>
      <c r="AF45" s="272">
        <v>1</v>
      </c>
      <c r="AG45" s="272">
        <v>0</v>
      </c>
      <c r="AH45" s="272">
        <v>0</v>
      </c>
      <c r="AI45" s="277">
        <v>0</v>
      </c>
      <c r="AJ45" s="275">
        <f t="array" ref="AJ45">IF(ISBLANK(AA45:AI45),"",SUM(AA45:AI45))</f>
        <v>87</v>
      </c>
      <c r="AL45" s="25">
        <f t="shared" si="38"/>
        <v>0.56250000000000022</v>
      </c>
      <c r="AM45" s="272"/>
      <c r="AN45" s="272"/>
      <c r="AO45" s="272"/>
      <c r="AP45" s="272"/>
      <c r="AQ45" s="272"/>
      <c r="AR45" s="272"/>
      <c r="AS45" s="272"/>
      <c r="AT45" s="272"/>
      <c r="AU45" s="277"/>
      <c r="AV45" s="275" t="str">
        <f t="array" ref="AV45">IF(ISBLANK(AM45:AU45),"",SUM(AM45:AU45))</f>
        <v/>
      </c>
      <c r="AX45" s="25">
        <f t="shared" si="39"/>
        <v>0.56250000000000022</v>
      </c>
      <c r="AY45" s="272"/>
      <c r="AZ45" s="272"/>
      <c r="BA45" s="272"/>
      <c r="BB45" s="272"/>
      <c r="BC45" s="272"/>
      <c r="BD45" s="272"/>
      <c r="BE45" s="272"/>
      <c r="BF45" s="272"/>
      <c r="BG45" s="277"/>
      <c r="BH45" s="275" t="str">
        <f t="array" ref="BH45">IF(ISBLANK(AY45:BG45),"",SUM(AY45:BG45))</f>
        <v/>
      </c>
      <c r="BJ45" s="25">
        <f t="shared" si="40"/>
        <v>0.56250000000000022</v>
      </c>
      <c r="BK45" s="272"/>
      <c r="BL45" s="272"/>
      <c r="BM45" s="272"/>
      <c r="BN45" s="272"/>
      <c r="BO45" s="272"/>
      <c r="BP45" s="272"/>
      <c r="BQ45" s="272"/>
      <c r="BR45" s="272"/>
      <c r="BS45" s="277"/>
      <c r="BT45" s="275" t="str">
        <f t="array" ref="BT45">IF(ISBLANK(BK45:BS45),"",SUM(BK45:BS45))</f>
        <v/>
      </c>
      <c r="BV45" s="25">
        <f t="shared" si="41"/>
        <v>0.56250000000000022</v>
      </c>
      <c r="BW45" s="4">
        <f t="shared" si="42"/>
        <v>113</v>
      </c>
      <c r="BX45" s="4">
        <f t="shared" si="43"/>
        <v>7</v>
      </c>
      <c r="BY45" s="4">
        <f t="shared" si="44"/>
        <v>12</v>
      </c>
      <c r="BZ45" s="4">
        <f t="shared" si="45"/>
        <v>0</v>
      </c>
      <c r="CA45" s="4">
        <f t="shared" si="46"/>
        <v>3</v>
      </c>
      <c r="CB45" s="4">
        <f t="shared" si="47"/>
        <v>1</v>
      </c>
      <c r="CC45" s="4">
        <f t="shared" si="48"/>
        <v>0</v>
      </c>
      <c r="CD45" s="4">
        <f t="shared" si="49"/>
        <v>1</v>
      </c>
      <c r="CE45" s="4">
        <f t="shared" si="50"/>
        <v>0</v>
      </c>
      <c r="CF45" s="10">
        <f t="shared" si="35"/>
        <v>137</v>
      </c>
    </row>
    <row r="46" spans="2:84" x14ac:dyDescent="0.25">
      <c r="B46" s="25">
        <f>B45+config!$C$8</f>
        <v>0.57291666666666685</v>
      </c>
      <c r="C46" s="272">
        <v>1</v>
      </c>
      <c r="D46" s="272">
        <v>0</v>
      </c>
      <c r="E46" s="272">
        <v>0</v>
      </c>
      <c r="F46" s="272">
        <v>0</v>
      </c>
      <c r="G46" s="272">
        <v>0</v>
      </c>
      <c r="H46" s="272">
        <v>0</v>
      </c>
      <c r="I46" s="272">
        <v>0</v>
      </c>
      <c r="J46" s="272">
        <v>0</v>
      </c>
      <c r="K46" s="277">
        <v>0</v>
      </c>
      <c r="L46" s="275">
        <f t="array" ref="L46">IF(ISBLANK(C46:K46),"",SUM(C46:K46))</f>
        <v>1</v>
      </c>
      <c r="N46" s="25">
        <f t="shared" si="36"/>
        <v>0.57291666666666685</v>
      </c>
      <c r="O46" s="272">
        <v>29</v>
      </c>
      <c r="P46" s="272">
        <v>2</v>
      </c>
      <c r="Q46" s="272">
        <v>8</v>
      </c>
      <c r="R46" s="272">
        <v>2</v>
      </c>
      <c r="S46" s="272">
        <v>0</v>
      </c>
      <c r="T46" s="272">
        <v>0</v>
      </c>
      <c r="U46" s="272">
        <v>0</v>
      </c>
      <c r="V46" s="272">
        <v>0</v>
      </c>
      <c r="W46" s="277">
        <v>0</v>
      </c>
      <c r="X46" s="275">
        <f t="array" ref="X46">IF(ISBLANK(O46:W46),"",SUM(O46:W46))</f>
        <v>41</v>
      </c>
      <c r="Z46" s="25">
        <f t="shared" si="37"/>
        <v>0.57291666666666685</v>
      </c>
      <c r="AA46" s="272">
        <v>44</v>
      </c>
      <c r="AB46" s="272">
        <v>6</v>
      </c>
      <c r="AC46" s="272">
        <v>1</v>
      </c>
      <c r="AD46" s="272">
        <v>1</v>
      </c>
      <c r="AE46" s="272">
        <v>1</v>
      </c>
      <c r="AF46" s="272">
        <v>0</v>
      </c>
      <c r="AG46" s="272">
        <v>0</v>
      </c>
      <c r="AH46" s="272">
        <v>0</v>
      </c>
      <c r="AI46" s="277">
        <v>0</v>
      </c>
      <c r="AJ46" s="275">
        <f t="array" ref="AJ46">IF(ISBLANK(AA46:AI46),"",SUM(AA46:AI46))</f>
        <v>53</v>
      </c>
      <c r="AL46" s="25">
        <f t="shared" si="38"/>
        <v>0.57291666666666685</v>
      </c>
      <c r="AM46" s="272"/>
      <c r="AN46" s="272"/>
      <c r="AO46" s="272"/>
      <c r="AP46" s="272"/>
      <c r="AQ46" s="272"/>
      <c r="AR46" s="272"/>
      <c r="AS46" s="272"/>
      <c r="AT46" s="272"/>
      <c r="AU46" s="277"/>
      <c r="AV46" s="275" t="str">
        <f t="array" ref="AV46">IF(ISBLANK(AM46:AU46),"",SUM(AM46:AU46))</f>
        <v/>
      </c>
      <c r="AX46" s="25">
        <f t="shared" si="39"/>
        <v>0.57291666666666685</v>
      </c>
      <c r="AY46" s="272"/>
      <c r="AZ46" s="272"/>
      <c r="BA46" s="272"/>
      <c r="BB46" s="272"/>
      <c r="BC46" s="272"/>
      <c r="BD46" s="272"/>
      <c r="BE46" s="272"/>
      <c r="BF46" s="272"/>
      <c r="BG46" s="277"/>
      <c r="BH46" s="275" t="str">
        <f t="array" ref="BH46">IF(ISBLANK(AY46:BG46),"",SUM(AY46:BG46))</f>
        <v/>
      </c>
      <c r="BJ46" s="25">
        <f t="shared" si="40"/>
        <v>0.57291666666666685</v>
      </c>
      <c r="BK46" s="272"/>
      <c r="BL46" s="272"/>
      <c r="BM46" s="272"/>
      <c r="BN46" s="272"/>
      <c r="BO46" s="272"/>
      <c r="BP46" s="272"/>
      <c r="BQ46" s="272"/>
      <c r="BR46" s="272"/>
      <c r="BS46" s="277"/>
      <c r="BT46" s="275" t="str">
        <f t="array" ref="BT46">IF(ISBLANK(BK46:BS46),"",SUM(BK46:BS46))</f>
        <v/>
      </c>
      <c r="BV46" s="25">
        <f t="shared" si="41"/>
        <v>0.57291666666666685</v>
      </c>
      <c r="BW46" s="4">
        <f t="shared" si="42"/>
        <v>74</v>
      </c>
      <c r="BX46" s="4">
        <f t="shared" si="43"/>
        <v>8</v>
      </c>
      <c r="BY46" s="4">
        <f t="shared" si="44"/>
        <v>9</v>
      </c>
      <c r="BZ46" s="4">
        <f t="shared" si="45"/>
        <v>3</v>
      </c>
      <c r="CA46" s="4">
        <f t="shared" si="46"/>
        <v>1</v>
      </c>
      <c r="CB46" s="4">
        <f t="shared" si="47"/>
        <v>0</v>
      </c>
      <c r="CC46" s="4">
        <f t="shared" si="48"/>
        <v>0</v>
      </c>
      <c r="CD46" s="4">
        <f t="shared" si="49"/>
        <v>0</v>
      </c>
      <c r="CE46" s="4">
        <f t="shared" si="50"/>
        <v>0</v>
      </c>
      <c r="CF46" s="10">
        <f t="shared" si="35"/>
        <v>95</v>
      </c>
    </row>
    <row r="47" spans="2:84" x14ac:dyDescent="0.25">
      <c r="B47" s="25">
        <f>B46+config!$C$8</f>
        <v>0.58333333333333348</v>
      </c>
      <c r="C47" s="272">
        <v>0</v>
      </c>
      <c r="D47" s="272">
        <v>0</v>
      </c>
      <c r="E47" s="272">
        <v>0</v>
      </c>
      <c r="F47" s="272">
        <v>0</v>
      </c>
      <c r="G47" s="272">
        <v>0</v>
      </c>
      <c r="H47" s="272">
        <v>0</v>
      </c>
      <c r="I47" s="272">
        <v>0</v>
      </c>
      <c r="J47" s="272">
        <v>0</v>
      </c>
      <c r="K47" s="277">
        <v>0</v>
      </c>
      <c r="L47" s="275">
        <f t="array" ref="L47">IF(ISBLANK(C47:K47),"",SUM(C47:K47))</f>
        <v>0</v>
      </c>
      <c r="N47" s="25">
        <f t="shared" si="36"/>
        <v>0.58333333333333348</v>
      </c>
      <c r="O47" s="272">
        <v>46</v>
      </c>
      <c r="P47" s="272">
        <v>0</v>
      </c>
      <c r="Q47" s="272">
        <v>12</v>
      </c>
      <c r="R47" s="272">
        <v>1</v>
      </c>
      <c r="S47" s="272">
        <v>1</v>
      </c>
      <c r="T47" s="272">
        <v>0</v>
      </c>
      <c r="U47" s="272">
        <v>1</v>
      </c>
      <c r="V47" s="272">
        <v>1</v>
      </c>
      <c r="W47" s="277">
        <v>0</v>
      </c>
      <c r="X47" s="275">
        <f t="array" ref="X47">IF(ISBLANK(O47:W47),"",SUM(O47:W47))</f>
        <v>62</v>
      </c>
      <c r="Z47" s="25">
        <f t="shared" si="37"/>
        <v>0.58333333333333348</v>
      </c>
      <c r="AA47" s="272">
        <v>52</v>
      </c>
      <c r="AB47" s="272">
        <v>3</v>
      </c>
      <c r="AC47" s="272">
        <v>12</v>
      </c>
      <c r="AD47" s="272">
        <v>0</v>
      </c>
      <c r="AE47" s="272">
        <v>2</v>
      </c>
      <c r="AF47" s="272">
        <v>0</v>
      </c>
      <c r="AG47" s="272">
        <v>0</v>
      </c>
      <c r="AH47" s="272">
        <v>0</v>
      </c>
      <c r="AI47" s="277">
        <v>1</v>
      </c>
      <c r="AJ47" s="275">
        <f t="array" ref="AJ47">IF(ISBLANK(AA47:AI47),"",SUM(AA47:AI47))</f>
        <v>70</v>
      </c>
      <c r="AL47" s="25">
        <f t="shared" si="38"/>
        <v>0.58333333333333348</v>
      </c>
      <c r="AM47" s="272"/>
      <c r="AN47" s="272"/>
      <c r="AO47" s="272"/>
      <c r="AP47" s="272"/>
      <c r="AQ47" s="272"/>
      <c r="AR47" s="272"/>
      <c r="AS47" s="272"/>
      <c r="AT47" s="272"/>
      <c r="AU47" s="277"/>
      <c r="AV47" s="275" t="str">
        <f t="array" ref="AV47">IF(ISBLANK(AM47:AU47),"",SUM(AM47:AU47))</f>
        <v/>
      </c>
      <c r="AX47" s="25">
        <f t="shared" si="39"/>
        <v>0.58333333333333348</v>
      </c>
      <c r="AY47" s="272"/>
      <c r="AZ47" s="272"/>
      <c r="BA47" s="272"/>
      <c r="BB47" s="272"/>
      <c r="BC47" s="272"/>
      <c r="BD47" s="272"/>
      <c r="BE47" s="272"/>
      <c r="BF47" s="272"/>
      <c r="BG47" s="277"/>
      <c r="BH47" s="275" t="str">
        <f t="array" ref="BH47">IF(ISBLANK(AY47:BG47),"",SUM(AY47:BG47))</f>
        <v/>
      </c>
      <c r="BJ47" s="25">
        <f t="shared" si="40"/>
        <v>0.58333333333333348</v>
      </c>
      <c r="BK47" s="272"/>
      <c r="BL47" s="272"/>
      <c r="BM47" s="272"/>
      <c r="BN47" s="272"/>
      <c r="BO47" s="272"/>
      <c r="BP47" s="272"/>
      <c r="BQ47" s="272"/>
      <c r="BR47" s="272"/>
      <c r="BS47" s="277"/>
      <c r="BT47" s="275" t="str">
        <f t="array" ref="BT47">IF(ISBLANK(BK47:BS47),"",SUM(BK47:BS47))</f>
        <v/>
      </c>
      <c r="BV47" s="25">
        <f t="shared" si="41"/>
        <v>0.58333333333333348</v>
      </c>
      <c r="BW47" s="4">
        <f t="shared" si="42"/>
        <v>98</v>
      </c>
      <c r="BX47" s="4">
        <f t="shared" si="43"/>
        <v>3</v>
      </c>
      <c r="BY47" s="4">
        <f t="shared" si="44"/>
        <v>24</v>
      </c>
      <c r="BZ47" s="4">
        <f t="shared" si="45"/>
        <v>1</v>
      </c>
      <c r="CA47" s="4">
        <f t="shared" si="46"/>
        <v>3</v>
      </c>
      <c r="CB47" s="4">
        <f t="shared" si="47"/>
        <v>0</v>
      </c>
      <c r="CC47" s="4">
        <f t="shared" si="48"/>
        <v>1</v>
      </c>
      <c r="CD47" s="4">
        <f t="shared" si="49"/>
        <v>1</v>
      </c>
      <c r="CE47" s="4">
        <f t="shared" si="50"/>
        <v>1</v>
      </c>
      <c r="CF47" s="10">
        <f t="shared" si="35"/>
        <v>132</v>
      </c>
    </row>
    <row r="48" spans="2:84" x14ac:dyDescent="0.25">
      <c r="B48" s="25">
        <f>B47+config!$C$8</f>
        <v>0.59375000000000011</v>
      </c>
      <c r="C48" s="272">
        <v>0</v>
      </c>
      <c r="D48" s="272">
        <v>0</v>
      </c>
      <c r="E48" s="272">
        <v>0</v>
      </c>
      <c r="F48" s="272">
        <v>0</v>
      </c>
      <c r="G48" s="272">
        <v>0</v>
      </c>
      <c r="H48" s="272">
        <v>0</v>
      </c>
      <c r="I48" s="272">
        <v>0</v>
      </c>
      <c r="J48" s="272">
        <v>0</v>
      </c>
      <c r="K48" s="277">
        <v>0</v>
      </c>
      <c r="L48" s="275">
        <f t="array" ref="L48">IF(ISBLANK(C48:K48),"",SUM(C48:K48))</f>
        <v>0</v>
      </c>
      <c r="N48" s="25">
        <f t="shared" si="36"/>
        <v>0.59375000000000011</v>
      </c>
      <c r="O48" s="272">
        <v>35</v>
      </c>
      <c r="P48" s="272">
        <v>3</v>
      </c>
      <c r="Q48" s="272">
        <v>5</v>
      </c>
      <c r="R48" s="272">
        <v>0</v>
      </c>
      <c r="S48" s="272">
        <v>0</v>
      </c>
      <c r="T48" s="272">
        <v>1</v>
      </c>
      <c r="U48" s="272">
        <v>1</v>
      </c>
      <c r="V48" s="272">
        <v>0</v>
      </c>
      <c r="W48" s="277">
        <v>0</v>
      </c>
      <c r="X48" s="275">
        <f t="array" ref="X48">IF(ISBLANK(O48:W48),"",SUM(O48:W48))</f>
        <v>45</v>
      </c>
      <c r="Z48" s="25">
        <f t="shared" si="37"/>
        <v>0.59375000000000011</v>
      </c>
      <c r="AA48" s="272">
        <v>48</v>
      </c>
      <c r="AB48" s="272">
        <v>2</v>
      </c>
      <c r="AC48" s="272">
        <v>9</v>
      </c>
      <c r="AD48" s="272">
        <v>1</v>
      </c>
      <c r="AE48" s="272">
        <v>1</v>
      </c>
      <c r="AF48" s="272">
        <v>3</v>
      </c>
      <c r="AG48" s="272">
        <v>0</v>
      </c>
      <c r="AH48" s="272">
        <v>1</v>
      </c>
      <c r="AI48" s="277">
        <v>0</v>
      </c>
      <c r="AJ48" s="275">
        <f t="array" ref="AJ48">IF(ISBLANK(AA48:AI48),"",SUM(AA48:AI48))</f>
        <v>65</v>
      </c>
      <c r="AL48" s="25">
        <f t="shared" si="38"/>
        <v>0.59375000000000011</v>
      </c>
      <c r="AM48" s="272"/>
      <c r="AN48" s="272"/>
      <c r="AO48" s="272"/>
      <c r="AP48" s="272"/>
      <c r="AQ48" s="272"/>
      <c r="AR48" s="272"/>
      <c r="AS48" s="272"/>
      <c r="AT48" s="272"/>
      <c r="AU48" s="277"/>
      <c r="AV48" s="275" t="str">
        <f t="array" ref="AV48">IF(ISBLANK(AM48:AU48),"",SUM(AM48:AU48))</f>
        <v/>
      </c>
      <c r="AX48" s="25">
        <f t="shared" si="39"/>
        <v>0.59375000000000011</v>
      </c>
      <c r="AY48" s="272"/>
      <c r="AZ48" s="272"/>
      <c r="BA48" s="272"/>
      <c r="BB48" s="272"/>
      <c r="BC48" s="272"/>
      <c r="BD48" s="272"/>
      <c r="BE48" s="272"/>
      <c r="BF48" s="272"/>
      <c r="BG48" s="277"/>
      <c r="BH48" s="275" t="str">
        <f t="array" ref="BH48">IF(ISBLANK(AY48:BG48),"",SUM(AY48:BG48))</f>
        <v/>
      </c>
      <c r="BJ48" s="25">
        <f t="shared" si="40"/>
        <v>0.59375000000000011</v>
      </c>
      <c r="BK48" s="272"/>
      <c r="BL48" s="272"/>
      <c r="BM48" s="272"/>
      <c r="BN48" s="272"/>
      <c r="BO48" s="272"/>
      <c r="BP48" s="272"/>
      <c r="BQ48" s="272"/>
      <c r="BR48" s="272"/>
      <c r="BS48" s="277"/>
      <c r="BT48" s="275" t="str">
        <f t="array" ref="BT48">IF(ISBLANK(BK48:BS48),"",SUM(BK48:BS48))</f>
        <v/>
      </c>
      <c r="BV48" s="25">
        <f t="shared" si="41"/>
        <v>0.59375000000000011</v>
      </c>
      <c r="BW48" s="4">
        <f t="shared" si="42"/>
        <v>83</v>
      </c>
      <c r="BX48" s="4">
        <f t="shared" si="43"/>
        <v>5</v>
      </c>
      <c r="BY48" s="4">
        <f t="shared" si="44"/>
        <v>14</v>
      </c>
      <c r="BZ48" s="4">
        <f t="shared" si="45"/>
        <v>1</v>
      </c>
      <c r="CA48" s="4">
        <f t="shared" si="46"/>
        <v>1</v>
      </c>
      <c r="CB48" s="4">
        <f t="shared" si="47"/>
        <v>4</v>
      </c>
      <c r="CC48" s="4">
        <f t="shared" si="48"/>
        <v>1</v>
      </c>
      <c r="CD48" s="4">
        <f t="shared" si="49"/>
        <v>1</v>
      </c>
      <c r="CE48" s="4">
        <f t="shared" si="50"/>
        <v>0</v>
      </c>
      <c r="CF48" s="10">
        <f t="shared" si="35"/>
        <v>110</v>
      </c>
    </row>
    <row r="49" spans="2:84" x14ac:dyDescent="0.25">
      <c r="B49" s="25">
        <f>B48+config!$C$8</f>
        <v>0.60416666666666674</v>
      </c>
      <c r="C49" s="272">
        <v>3</v>
      </c>
      <c r="D49" s="272">
        <v>0</v>
      </c>
      <c r="E49" s="272">
        <v>1</v>
      </c>
      <c r="F49" s="272">
        <v>0</v>
      </c>
      <c r="G49" s="272">
        <v>0</v>
      </c>
      <c r="H49" s="272">
        <v>0</v>
      </c>
      <c r="I49" s="272">
        <v>0</v>
      </c>
      <c r="J49" s="272">
        <v>0</v>
      </c>
      <c r="K49" s="277">
        <v>0</v>
      </c>
      <c r="L49" s="275">
        <f t="array" ref="L49">IF(ISBLANK(C49:K49),"",SUM(C49:K49))</f>
        <v>4</v>
      </c>
      <c r="N49" s="25">
        <f t="shared" si="36"/>
        <v>0.60416666666666674</v>
      </c>
      <c r="O49" s="272">
        <v>45</v>
      </c>
      <c r="P49" s="272">
        <v>3</v>
      </c>
      <c r="Q49" s="272">
        <v>7</v>
      </c>
      <c r="R49" s="272">
        <v>0</v>
      </c>
      <c r="S49" s="272">
        <v>0</v>
      </c>
      <c r="T49" s="272">
        <v>1</v>
      </c>
      <c r="U49" s="272">
        <v>0</v>
      </c>
      <c r="V49" s="272">
        <v>0</v>
      </c>
      <c r="W49" s="277">
        <v>0</v>
      </c>
      <c r="X49" s="275">
        <f t="array" ref="X49">IF(ISBLANK(O49:W49),"",SUM(O49:W49))</f>
        <v>56</v>
      </c>
      <c r="Z49" s="25">
        <f t="shared" si="37"/>
        <v>0.60416666666666674</v>
      </c>
      <c r="AA49" s="272">
        <v>65</v>
      </c>
      <c r="AB49" s="272">
        <v>2</v>
      </c>
      <c r="AC49" s="272">
        <v>6</v>
      </c>
      <c r="AD49" s="272">
        <v>0</v>
      </c>
      <c r="AE49" s="272">
        <v>0</v>
      </c>
      <c r="AF49" s="272">
        <v>2</v>
      </c>
      <c r="AG49" s="272">
        <v>0</v>
      </c>
      <c r="AH49" s="272">
        <v>0</v>
      </c>
      <c r="AI49" s="277">
        <v>0</v>
      </c>
      <c r="AJ49" s="275">
        <f t="array" ref="AJ49">IF(ISBLANK(AA49:AI49),"",SUM(AA49:AI49))</f>
        <v>75</v>
      </c>
      <c r="AL49" s="25">
        <f t="shared" si="38"/>
        <v>0.60416666666666674</v>
      </c>
      <c r="AM49" s="272"/>
      <c r="AN49" s="272"/>
      <c r="AO49" s="272"/>
      <c r="AP49" s="272"/>
      <c r="AQ49" s="272"/>
      <c r="AR49" s="272"/>
      <c r="AS49" s="272"/>
      <c r="AT49" s="272"/>
      <c r="AU49" s="277"/>
      <c r="AV49" s="275" t="str">
        <f t="array" ref="AV49">IF(ISBLANK(AM49:AU49),"",SUM(AM49:AU49))</f>
        <v/>
      </c>
      <c r="AX49" s="25">
        <f t="shared" si="39"/>
        <v>0.60416666666666674</v>
      </c>
      <c r="AY49" s="272"/>
      <c r="AZ49" s="272"/>
      <c r="BA49" s="272"/>
      <c r="BB49" s="272"/>
      <c r="BC49" s="272"/>
      <c r="BD49" s="272"/>
      <c r="BE49" s="272"/>
      <c r="BF49" s="272"/>
      <c r="BG49" s="277"/>
      <c r="BH49" s="275" t="str">
        <f t="array" ref="BH49">IF(ISBLANK(AY49:BG49),"",SUM(AY49:BG49))</f>
        <v/>
      </c>
      <c r="BJ49" s="25">
        <f t="shared" si="40"/>
        <v>0.60416666666666674</v>
      </c>
      <c r="BK49" s="272"/>
      <c r="BL49" s="272"/>
      <c r="BM49" s="272"/>
      <c r="BN49" s="272"/>
      <c r="BO49" s="272"/>
      <c r="BP49" s="272"/>
      <c r="BQ49" s="272"/>
      <c r="BR49" s="272"/>
      <c r="BS49" s="277"/>
      <c r="BT49" s="275" t="str">
        <f t="array" ref="BT49">IF(ISBLANK(BK49:BS49),"",SUM(BK49:BS49))</f>
        <v/>
      </c>
      <c r="BV49" s="25">
        <f t="shared" si="41"/>
        <v>0.60416666666666674</v>
      </c>
      <c r="BW49" s="4">
        <f t="shared" si="42"/>
        <v>113</v>
      </c>
      <c r="BX49" s="4">
        <f t="shared" si="43"/>
        <v>5</v>
      </c>
      <c r="BY49" s="4">
        <f t="shared" si="44"/>
        <v>14</v>
      </c>
      <c r="BZ49" s="4">
        <f t="shared" si="45"/>
        <v>0</v>
      </c>
      <c r="CA49" s="4">
        <f t="shared" si="46"/>
        <v>0</v>
      </c>
      <c r="CB49" s="4">
        <f t="shared" si="47"/>
        <v>3</v>
      </c>
      <c r="CC49" s="4">
        <f t="shared" si="48"/>
        <v>0</v>
      </c>
      <c r="CD49" s="4">
        <f t="shared" si="49"/>
        <v>0</v>
      </c>
      <c r="CE49" s="4">
        <f t="shared" si="50"/>
        <v>0</v>
      </c>
      <c r="CF49" s="10">
        <f t="shared" si="35"/>
        <v>135</v>
      </c>
    </row>
    <row r="50" spans="2:84" x14ac:dyDescent="0.25">
      <c r="B50" s="25">
        <f>B49+config!$C$8</f>
        <v>0.61458333333333337</v>
      </c>
      <c r="C50" s="272">
        <v>1</v>
      </c>
      <c r="D50" s="272">
        <v>0</v>
      </c>
      <c r="E50" s="272">
        <v>0</v>
      </c>
      <c r="F50" s="272">
        <v>0</v>
      </c>
      <c r="G50" s="272">
        <v>0</v>
      </c>
      <c r="H50" s="272">
        <v>0</v>
      </c>
      <c r="I50" s="272">
        <v>0</v>
      </c>
      <c r="J50" s="272">
        <v>0</v>
      </c>
      <c r="K50" s="277">
        <v>0</v>
      </c>
      <c r="L50" s="275">
        <f t="array" ref="L50">IF(ISBLANK(C50:K50),"",SUM(C50:K50))</f>
        <v>1</v>
      </c>
      <c r="N50" s="25">
        <f t="shared" si="36"/>
        <v>0.61458333333333337</v>
      </c>
      <c r="O50" s="272">
        <v>34</v>
      </c>
      <c r="P50" s="272">
        <v>0</v>
      </c>
      <c r="Q50" s="272">
        <v>8</v>
      </c>
      <c r="R50" s="272">
        <v>1</v>
      </c>
      <c r="S50" s="272">
        <v>1</v>
      </c>
      <c r="T50" s="272">
        <v>0</v>
      </c>
      <c r="U50" s="272">
        <v>1</v>
      </c>
      <c r="V50" s="272">
        <v>0</v>
      </c>
      <c r="W50" s="277">
        <v>0</v>
      </c>
      <c r="X50" s="275">
        <f t="array" ref="X50">IF(ISBLANK(O50:W50),"",SUM(O50:W50))</f>
        <v>45</v>
      </c>
      <c r="Z50" s="25">
        <f t="shared" si="37"/>
        <v>0.61458333333333337</v>
      </c>
      <c r="AA50" s="272">
        <v>71</v>
      </c>
      <c r="AB50" s="272">
        <v>3</v>
      </c>
      <c r="AC50" s="272">
        <v>7</v>
      </c>
      <c r="AD50" s="272">
        <v>0</v>
      </c>
      <c r="AE50" s="272">
        <v>4</v>
      </c>
      <c r="AF50" s="272">
        <v>0</v>
      </c>
      <c r="AG50" s="272">
        <v>1</v>
      </c>
      <c r="AH50" s="272">
        <v>3</v>
      </c>
      <c r="AI50" s="277">
        <v>0</v>
      </c>
      <c r="AJ50" s="275">
        <f t="array" ref="AJ50">IF(ISBLANK(AA50:AI50),"",SUM(AA50:AI50))</f>
        <v>89</v>
      </c>
      <c r="AL50" s="25">
        <f t="shared" si="38"/>
        <v>0.61458333333333337</v>
      </c>
      <c r="AM50" s="272"/>
      <c r="AN50" s="272"/>
      <c r="AO50" s="272"/>
      <c r="AP50" s="272"/>
      <c r="AQ50" s="272"/>
      <c r="AR50" s="272"/>
      <c r="AS50" s="272"/>
      <c r="AT50" s="272"/>
      <c r="AU50" s="277"/>
      <c r="AV50" s="275" t="str">
        <f t="array" ref="AV50">IF(ISBLANK(AM50:AU50),"",SUM(AM50:AU50))</f>
        <v/>
      </c>
      <c r="AX50" s="25">
        <f t="shared" si="39"/>
        <v>0.61458333333333337</v>
      </c>
      <c r="AY50" s="272"/>
      <c r="AZ50" s="272"/>
      <c r="BA50" s="272"/>
      <c r="BB50" s="272"/>
      <c r="BC50" s="272"/>
      <c r="BD50" s="272"/>
      <c r="BE50" s="272"/>
      <c r="BF50" s="272"/>
      <c r="BG50" s="277"/>
      <c r="BH50" s="275" t="str">
        <f t="array" ref="BH50">IF(ISBLANK(AY50:BG50),"",SUM(AY50:BG50))</f>
        <v/>
      </c>
      <c r="BJ50" s="25">
        <f t="shared" si="40"/>
        <v>0.61458333333333337</v>
      </c>
      <c r="BK50" s="272"/>
      <c r="BL50" s="272"/>
      <c r="BM50" s="272"/>
      <c r="BN50" s="272"/>
      <c r="BO50" s="272"/>
      <c r="BP50" s="272"/>
      <c r="BQ50" s="272"/>
      <c r="BR50" s="272"/>
      <c r="BS50" s="277"/>
      <c r="BT50" s="275" t="str">
        <f t="array" ref="BT50">IF(ISBLANK(BK50:BS50),"",SUM(BK50:BS50))</f>
        <v/>
      </c>
      <c r="BV50" s="25">
        <f t="shared" si="41"/>
        <v>0.61458333333333337</v>
      </c>
      <c r="BW50" s="4">
        <f t="shared" si="42"/>
        <v>106</v>
      </c>
      <c r="BX50" s="4">
        <f t="shared" si="43"/>
        <v>3</v>
      </c>
      <c r="BY50" s="4">
        <f t="shared" si="44"/>
        <v>15</v>
      </c>
      <c r="BZ50" s="4">
        <f t="shared" si="45"/>
        <v>1</v>
      </c>
      <c r="CA50" s="4">
        <f t="shared" si="46"/>
        <v>5</v>
      </c>
      <c r="CB50" s="4">
        <f t="shared" si="47"/>
        <v>0</v>
      </c>
      <c r="CC50" s="4">
        <f t="shared" si="48"/>
        <v>2</v>
      </c>
      <c r="CD50" s="4">
        <f t="shared" si="49"/>
        <v>3</v>
      </c>
      <c r="CE50" s="4">
        <f t="shared" si="50"/>
        <v>0</v>
      </c>
      <c r="CF50" s="10">
        <f t="shared" si="35"/>
        <v>135</v>
      </c>
    </row>
    <row r="51" spans="2:84" x14ac:dyDescent="0.25">
      <c r="B51" s="25">
        <f>B50+config!$C$8</f>
        <v>0.625</v>
      </c>
      <c r="C51" s="272">
        <v>0</v>
      </c>
      <c r="D51" s="272">
        <v>0</v>
      </c>
      <c r="E51" s="272">
        <v>1</v>
      </c>
      <c r="F51" s="272">
        <v>0</v>
      </c>
      <c r="G51" s="272">
        <v>0</v>
      </c>
      <c r="H51" s="272">
        <v>0</v>
      </c>
      <c r="I51" s="272">
        <v>0</v>
      </c>
      <c r="J51" s="272">
        <v>0</v>
      </c>
      <c r="K51" s="277">
        <v>0</v>
      </c>
      <c r="L51" s="275">
        <f t="array" ref="L51">IF(ISBLANK(C51:K51),"",SUM(C51:K51))</f>
        <v>1</v>
      </c>
      <c r="N51" s="25">
        <f t="shared" si="36"/>
        <v>0.625</v>
      </c>
      <c r="O51" s="272">
        <v>56</v>
      </c>
      <c r="P51" s="272">
        <v>0</v>
      </c>
      <c r="Q51" s="272">
        <v>3</v>
      </c>
      <c r="R51" s="272">
        <v>0</v>
      </c>
      <c r="S51" s="272">
        <v>0</v>
      </c>
      <c r="T51" s="272">
        <v>0</v>
      </c>
      <c r="U51" s="272">
        <v>0</v>
      </c>
      <c r="V51" s="272">
        <v>0</v>
      </c>
      <c r="W51" s="277">
        <v>0</v>
      </c>
      <c r="X51" s="275">
        <f t="array" ref="X51">IF(ISBLANK(O51:W51),"",SUM(O51:W51))</f>
        <v>59</v>
      </c>
      <c r="Z51" s="25">
        <f t="shared" si="37"/>
        <v>0.625</v>
      </c>
      <c r="AA51" s="272">
        <v>86</v>
      </c>
      <c r="AB51" s="272">
        <v>4</v>
      </c>
      <c r="AC51" s="272">
        <v>8</v>
      </c>
      <c r="AD51" s="272">
        <v>1</v>
      </c>
      <c r="AE51" s="272">
        <v>0</v>
      </c>
      <c r="AF51" s="272">
        <v>0</v>
      </c>
      <c r="AG51" s="272">
        <v>0</v>
      </c>
      <c r="AH51" s="272">
        <v>0</v>
      </c>
      <c r="AI51" s="277">
        <v>0</v>
      </c>
      <c r="AJ51" s="275">
        <f t="array" ref="AJ51">IF(ISBLANK(AA51:AI51),"",SUM(AA51:AI51))</f>
        <v>99</v>
      </c>
      <c r="AL51" s="25">
        <f t="shared" si="38"/>
        <v>0.625</v>
      </c>
      <c r="AM51" s="272"/>
      <c r="AN51" s="272"/>
      <c r="AO51" s="272"/>
      <c r="AP51" s="272"/>
      <c r="AQ51" s="272"/>
      <c r="AR51" s="272"/>
      <c r="AS51" s="272"/>
      <c r="AT51" s="272"/>
      <c r="AU51" s="277"/>
      <c r="AV51" s="275" t="str">
        <f t="array" ref="AV51">IF(ISBLANK(AM51:AU51),"",SUM(AM51:AU51))</f>
        <v/>
      </c>
      <c r="AX51" s="25">
        <f t="shared" si="39"/>
        <v>0.625</v>
      </c>
      <c r="AY51" s="272"/>
      <c r="AZ51" s="272"/>
      <c r="BA51" s="272"/>
      <c r="BB51" s="272"/>
      <c r="BC51" s="272"/>
      <c r="BD51" s="272"/>
      <c r="BE51" s="272"/>
      <c r="BF51" s="272"/>
      <c r="BG51" s="277"/>
      <c r="BH51" s="275" t="str">
        <f t="array" ref="BH51">IF(ISBLANK(AY51:BG51),"",SUM(AY51:BG51))</f>
        <v/>
      </c>
      <c r="BJ51" s="25">
        <f t="shared" si="40"/>
        <v>0.625</v>
      </c>
      <c r="BK51" s="272"/>
      <c r="BL51" s="272"/>
      <c r="BM51" s="272"/>
      <c r="BN51" s="272"/>
      <c r="BO51" s="272"/>
      <c r="BP51" s="272"/>
      <c r="BQ51" s="272"/>
      <c r="BR51" s="272"/>
      <c r="BS51" s="277"/>
      <c r="BT51" s="275" t="str">
        <f t="array" ref="BT51">IF(ISBLANK(BK51:BS51),"",SUM(BK51:BS51))</f>
        <v/>
      </c>
      <c r="BV51" s="25">
        <f t="shared" si="41"/>
        <v>0.625</v>
      </c>
      <c r="BW51" s="4">
        <f t="shared" si="42"/>
        <v>142</v>
      </c>
      <c r="BX51" s="4">
        <f t="shared" si="43"/>
        <v>4</v>
      </c>
      <c r="BY51" s="4">
        <f t="shared" si="44"/>
        <v>12</v>
      </c>
      <c r="BZ51" s="4">
        <f t="shared" si="45"/>
        <v>1</v>
      </c>
      <c r="CA51" s="4">
        <f t="shared" si="46"/>
        <v>0</v>
      </c>
      <c r="CB51" s="4">
        <f t="shared" si="47"/>
        <v>0</v>
      </c>
      <c r="CC51" s="4">
        <f t="shared" si="48"/>
        <v>0</v>
      </c>
      <c r="CD51" s="4">
        <f t="shared" si="49"/>
        <v>0</v>
      </c>
      <c r="CE51" s="4">
        <f t="shared" si="50"/>
        <v>0</v>
      </c>
      <c r="CF51" s="10">
        <f t="shared" si="35"/>
        <v>159</v>
      </c>
    </row>
    <row r="52" spans="2:84" x14ac:dyDescent="0.25">
      <c r="B52" s="25">
        <f>B51+config!$C$8</f>
        <v>0.63541666666666663</v>
      </c>
      <c r="C52" s="272">
        <v>1</v>
      </c>
      <c r="D52" s="272">
        <v>0</v>
      </c>
      <c r="E52" s="272">
        <v>0</v>
      </c>
      <c r="F52" s="272">
        <v>0</v>
      </c>
      <c r="G52" s="272">
        <v>0</v>
      </c>
      <c r="H52" s="272">
        <v>0</v>
      </c>
      <c r="I52" s="272">
        <v>0</v>
      </c>
      <c r="J52" s="272">
        <v>0</v>
      </c>
      <c r="K52" s="277">
        <v>0</v>
      </c>
      <c r="L52" s="275">
        <f t="array" ref="L52">IF(ISBLANK(C52:K52),"",SUM(C52:K52))</f>
        <v>1</v>
      </c>
      <c r="N52" s="25">
        <f t="shared" si="36"/>
        <v>0.63541666666666663</v>
      </c>
      <c r="O52" s="272">
        <v>52</v>
      </c>
      <c r="P52" s="272">
        <v>1</v>
      </c>
      <c r="Q52" s="272">
        <v>3</v>
      </c>
      <c r="R52" s="272">
        <v>1</v>
      </c>
      <c r="S52" s="272">
        <v>0</v>
      </c>
      <c r="T52" s="272">
        <v>0</v>
      </c>
      <c r="U52" s="272">
        <v>0</v>
      </c>
      <c r="V52" s="272">
        <v>0</v>
      </c>
      <c r="W52" s="277">
        <v>0</v>
      </c>
      <c r="X52" s="275">
        <f t="array" ref="X52">IF(ISBLANK(O52:W52),"",SUM(O52:W52))</f>
        <v>57</v>
      </c>
      <c r="Z52" s="25">
        <f t="shared" si="37"/>
        <v>0.63541666666666663</v>
      </c>
      <c r="AA52" s="272">
        <v>73</v>
      </c>
      <c r="AB52" s="272">
        <v>1</v>
      </c>
      <c r="AC52" s="272">
        <v>10</v>
      </c>
      <c r="AD52" s="272">
        <v>1</v>
      </c>
      <c r="AE52" s="272">
        <v>4</v>
      </c>
      <c r="AF52" s="272">
        <v>1</v>
      </c>
      <c r="AG52" s="272">
        <v>0</v>
      </c>
      <c r="AH52" s="272">
        <v>0</v>
      </c>
      <c r="AI52" s="277">
        <v>0</v>
      </c>
      <c r="AJ52" s="275">
        <f t="array" ref="AJ52">IF(ISBLANK(AA52:AI52),"",SUM(AA52:AI52))</f>
        <v>90</v>
      </c>
      <c r="AL52" s="25">
        <f t="shared" si="38"/>
        <v>0.63541666666666663</v>
      </c>
      <c r="AM52" s="272"/>
      <c r="AN52" s="272"/>
      <c r="AO52" s="272"/>
      <c r="AP52" s="272"/>
      <c r="AQ52" s="272"/>
      <c r="AR52" s="272"/>
      <c r="AS52" s="272"/>
      <c r="AT52" s="272"/>
      <c r="AU52" s="277"/>
      <c r="AV52" s="275" t="str">
        <f t="array" ref="AV52">IF(ISBLANK(AM52:AU52),"",SUM(AM52:AU52))</f>
        <v/>
      </c>
      <c r="AX52" s="25">
        <f t="shared" si="39"/>
        <v>0.63541666666666663</v>
      </c>
      <c r="AY52" s="272"/>
      <c r="AZ52" s="272"/>
      <c r="BA52" s="272"/>
      <c r="BB52" s="272"/>
      <c r="BC52" s="272"/>
      <c r="BD52" s="272"/>
      <c r="BE52" s="272"/>
      <c r="BF52" s="272"/>
      <c r="BG52" s="277"/>
      <c r="BH52" s="275" t="str">
        <f t="array" ref="BH52">IF(ISBLANK(AY52:BG52),"",SUM(AY52:BG52))</f>
        <v/>
      </c>
      <c r="BJ52" s="25">
        <f t="shared" si="40"/>
        <v>0.63541666666666663</v>
      </c>
      <c r="BK52" s="272"/>
      <c r="BL52" s="272"/>
      <c r="BM52" s="272"/>
      <c r="BN52" s="272"/>
      <c r="BO52" s="272"/>
      <c r="BP52" s="272"/>
      <c r="BQ52" s="272"/>
      <c r="BR52" s="272"/>
      <c r="BS52" s="277"/>
      <c r="BT52" s="275" t="str">
        <f t="array" ref="BT52">IF(ISBLANK(BK52:BS52),"",SUM(BK52:BS52))</f>
        <v/>
      </c>
      <c r="BV52" s="25">
        <f t="shared" si="41"/>
        <v>0.63541666666666663</v>
      </c>
      <c r="BW52" s="4">
        <f t="shared" si="42"/>
        <v>126</v>
      </c>
      <c r="BX52" s="4">
        <f t="shared" si="43"/>
        <v>2</v>
      </c>
      <c r="BY52" s="4">
        <f t="shared" si="44"/>
        <v>13</v>
      </c>
      <c r="BZ52" s="4">
        <f t="shared" si="45"/>
        <v>2</v>
      </c>
      <c r="CA52" s="4">
        <f t="shared" si="46"/>
        <v>4</v>
      </c>
      <c r="CB52" s="4">
        <f t="shared" si="47"/>
        <v>1</v>
      </c>
      <c r="CC52" s="4">
        <f t="shared" si="48"/>
        <v>0</v>
      </c>
      <c r="CD52" s="4">
        <f t="shared" si="49"/>
        <v>0</v>
      </c>
      <c r="CE52" s="4">
        <f t="shared" si="50"/>
        <v>0</v>
      </c>
      <c r="CF52" s="10">
        <f t="shared" si="35"/>
        <v>148</v>
      </c>
    </row>
    <row r="53" spans="2:84" x14ac:dyDescent="0.25">
      <c r="B53" s="25">
        <f>B52+config!$C$8</f>
        <v>0.64583333333333326</v>
      </c>
      <c r="C53" s="272">
        <v>0</v>
      </c>
      <c r="D53" s="272">
        <v>0</v>
      </c>
      <c r="E53" s="272">
        <v>0</v>
      </c>
      <c r="F53" s="272">
        <v>0</v>
      </c>
      <c r="G53" s="272">
        <v>0</v>
      </c>
      <c r="H53" s="272">
        <v>0</v>
      </c>
      <c r="I53" s="272">
        <v>0</v>
      </c>
      <c r="J53" s="272">
        <v>0</v>
      </c>
      <c r="K53" s="277">
        <v>0</v>
      </c>
      <c r="L53" s="275">
        <f t="array" ref="L53">IF(ISBLANK(C53:K53),"",SUM(C53:K53))</f>
        <v>0</v>
      </c>
      <c r="N53" s="25">
        <f t="shared" si="36"/>
        <v>0.64583333333333326</v>
      </c>
      <c r="O53" s="272">
        <v>42</v>
      </c>
      <c r="P53" s="272">
        <v>1</v>
      </c>
      <c r="Q53" s="272">
        <v>15</v>
      </c>
      <c r="R53" s="272">
        <v>2</v>
      </c>
      <c r="S53" s="272">
        <v>1</v>
      </c>
      <c r="T53" s="272">
        <v>0</v>
      </c>
      <c r="U53" s="272">
        <v>0</v>
      </c>
      <c r="V53" s="272">
        <v>0</v>
      </c>
      <c r="W53" s="277">
        <v>0</v>
      </c>
      <c r="X53" s="275">
        <f t="array" ref="X53">IF(ISBLANK(O53:W53),"",SUM(O53:W53))</f>
        <v>61</v>
      </c>
      <c r="Z53" s="25">
        <f t="shared" si="37"/>
        <v>0.64583333333333326</v>
      </c>
      <c r="AA53" s="272">
        <v>85</v>
      </c>
      <c r="AB53" s="272">
        <v>6</v>
      </c>
      <c r="AC53" s="272">
        <v>4</v>
      </c>
      <c r="AD53" s="272">
        <v>0</v>
      </c>
      <c r="AE53" s="272">
        <v>0</v>
      </c>
      <c r="AF53" s="272">
        <v>2</v>
      </c>
      <c r="AG53" s="272">
        <v>1</v>
      </c>
      <c r="AH53" s="272">
        <v>1</v>
      </c>
      <c r="AI53" s="277">
        <v>0</v>
      </c>
      <c r="AJ53" s="275">
        <f t="array" ref="AJ53">IF(ISBLANK(AA53:AI53),"",SUM(AA53:AI53))</f>
        <v>99</v>
      </c>
      <c r="AL53" s="25">
        <f t="shared" si="38"/>
        <v>0.64583333333333326</v>
      </c>
      <c r="AM53" s="272"/>
      <c r="AN53" s="272"/>
      <c r="AO53" s="272"/>
      <c r="AP53" s="272"/>
      <c r="AQ53" s="272"/>
      <c r="AR53" s="272"/>
      <c r="AS53" s="272"/>
      <c r="AT53" s="272"/>
      <c r="AU53" s="277"/>
      <c r="AV53" s="275" t="str">
        <f t="array" ref="AV53">IF(ISBLANK(AM53:AU53),"",SUM(AM53:AU53))</f>
        <v/>
      </c>
      <c r="AX53" s="25">
        <f t="shared" si="39"/>
        <v>0.64583333333333326</v>
      </c>
      <c r="AY53" s="272"/>
      <c r="AZ53" s="272"/>
      <c r="BA53" s="272"/>
      <c r="BB53" s="272"/>
      <c r="BC53" s="272"/>
      <c r="BD53" s="272"/>
      <c r="BE53" s="272"/>
      <c r="BF53" s="272"/>
      <c r="BG53" s="277"/>
      <c r="BH53" s="275" t="str">
        <f t="array" ref="BH53">IF(ISBLANK(AY53:BG53),"",SUM(AY53:BG53))</f>
        <v/>
      </c>
      <c r="BJ53" s="25">
        <f t="shared" si="40"/>
        <v>0.64583333333333326</v>
      </c>
      <c r="BK53" s="272"/>
      <c r="BL53" s="272"/>
      <c r="BM53" s="272"/>
      <c r="BN53" s="272"/>
      <c r="BO53" s="272"/>
      <c r="BP53" s="272"/>
      <c r="BQ53" s="272"/>
      <c r="BR53" s="272"/>
      <c r="BS53" s="277"/>
      <c r="BT53" s="275" t="str">
        <f t="array" ref="BT53">IF(ISBLANK(BK53:BS53),"",SUM(BK53:BS53))</f>
        <v/>
      </c>
      <c r="BV53" s="25">
        <f t="shared" si="41"/>
        <v>0.64583333333333326</v>
      </c>
      <c r="BW53" s="4">
        <f t="shared" si="42"/>
        <v>127</v>
      </c>
      <c r="BX53" s="4">
        <f t="shared" si="43"/>
        <v>7</v>
      </c>
      <c r="BY53" s="4">
        <f t="shared" si="44"/>
        <v>19</v>
      </c>
      <c r="BZ53" s="4">
        <f t="shared" si="45"/>
        <v>2</v>
      </c>
      <c r="CA53" s="4">
        <f t="shared" si="46"/>
        <v>1</v>
      </c>
      <c r="CB53" s="4">
        <f t="shared" si="47"/>
        <v>2</v>
      </c>
      <c r="CC53" s="4">
        <f t="shared" si="48"/>
        <v>1</v>
      </c>
      <c r="CD53" s="4">
        <f t="shared" si="49"/>
        <v>1</v>
      </c>
      <c r="CE53" s="4">
        <f t="shared" si="50"/>
        <v>0</v>
      </c>
      <c r="CF53" s="10">
        <f t="shared" si="35"/>
        <v>160</v>
      </c>
    </row>
    <row r="54" spans="2:84" x14ac:dyDescent="0.25">
      <c r="B54" s="25">
        <f>B53+config!$C$8</f>
        <v>0.65624999999999989</v>
      </c>
      <c r="C54" s="272">
        <v>0</v>
      </c>
      <c r="D54" s="272">
        <v>0</v>
      </c>
      <c r="E54" s="272">
        <v>0</v>
      </c>
      <c r="F54" s="272">
        <v>0</v>
      </c>
      <c r="G54" s="272">
        <v>0</v>
      </c>
      <c r="H54" s="272">
        <v>0</v>
      </c>
      <c r="I54" s="272">
        <v>0</v>
      </c>
      <c r="J54" s="272">
        <v>0</v>
      </c>
      <c r="K54" s="277">
        <v>0</v>
      </c>
      <c r="L54" s="275">
        <f t="array" ref="L54">IF(ISBLANK(C54:K54),"",SUM(C54:K54))</f>
        <v>0</v>
      </c>
      <c r="N54" s="25">
        <f t="shared" si="36"/>
        <v>0.65624999999999989</v>
      </c>
      <c r="O54" s="272">
        <v>54</v>
      </c>
      <c r="P54" s="272">
        <v>5</v>
      </c>
      <c r="Q54" s="272">
        <v>12</v>
      </c>
      <c r="R54" s="272">
        <v>1</v>
      </c>
      <c r="S54" s="272">
        <v>1</v>
      </c>
      <c r="T54" s="272">
        <v>0</v>
      </c>
      <c r="U54" s="272">
        <v>0</v>
      </c>
      <c r="V54" s="272">
        <v>0</v>
      </c>
      <c r="W54" s="277">
        <v>0</v>
      </c>
      <c r="X54" s="275">
        <f t="array" ref="X54">IF(ISBLANK(O54:W54),"",SUM(O54:W54))</f>
        <v>73</v>
      </c>
      <c r="Z54" s="25">
        <f t="shared" si="37"/>
        <v>0.65624999999999989</v>
      </c>
      <c r="AA54" s="272">
        <v>80</v>
      </c>
      <c r="AB54" s="272">
        <v>7</v>
      </c>
      <c r="AC54" s="272">
        <v>15</v>
      </c>
      <c r="AD54" s="272">
        <v>0</v>
      </c>
      <c r="AE54" s="272">
        <v>1</v>
      </c>
      <c r="AF54" s="272">
        <v>0</v>
      </c>
      <c r="AG54" s="272">
        <v>0</v>
      </c>
      <c r="AH54" s="272">
        <v>0</v>
      </c>
      <c r="AI54" s="277">
        <v>0</v>
      </c>
      <c r="AJ54" s="275">
        <f t="array" ref="AJ54">IF(ISBLANK(AA54:AI54),"",SUM(AA54:AI54))</f>
        <v>103</v>
      </c>
      <c r="AL54" s="25">
        <f t="shared" si="38"/>
        <v>0.65624999999999989</v>
      </c>
      <c r="AM54" s="272"/>
      <c r="AN54" s="272"/>
      <c r="AO54" s="272"/>
      <c r="AP54" s="272"/>
      <c r="AQ54" s="272"/>
      <c r="AR54" s="272"/>
      <c r="AS54" s="272"/>
      <c r="AT54" s="272"/>
      <c r="AU54" s="277"/>
      <c r="AV54" s="275" t="str">
        <f t="array" ref="AV54">IF(ISBLANK(AM54:AU54),"",SUM(AM54:AU54))</f>
        <v/>
      </c>
      <c r="AX54" s="25">
        <f t="shared" si="39"/>
        <v>0.65624999999999989</v>
      </c>
      <c r="AY54" s="272"/>
      <c r="AZ54" s="272"/>
      <c r="BA54" s="272"/>
      <c r="BB54" s="272"/>
      <c r="BC54" s="272"/>
      <c r="BD54" s="272"/>
      <c r="BE54" s="272"/>
      <c r="BF54" s="272"/>
      <c r="BG54" s="277"/>
      <c r="BH54" s="275" t="str">
        <f t="array" ref="BH54">IF(ISBLANK(AY54:BG54),"",SUM(AY54:BG54))</f>
        <v/>
      </c>
      <c r="BJ54" s="25">
        <f t="shared" si="40"/>
        <v>0.65624999999999989</v>
      </c>
      <c r="BK54" s="272"/>
      <c r="BL54" s="272"/>
      <c r="BM54" s="272"/>
      <c r="BN54" s="272"/>
      <c r="BO54" s="272"/>
      <c r="BP54" s="272"/>
      <c r="BQ54" s="272"/>
      <c r="BR54" s="272"/>
      <c r="BS54" s="277"/>
      <c r="BT54" s="275" t="str">
        <f t="array" ref="BT54">IF(ISBLANK(BK54:BS54),"",SUM(BK54:BS54))</f>
        <v/>
      </c>
      <c r="BV54" s="25">
        <f t="shared" si="41"/>
        <v>0.65624999999999989</v>
      </c>
      <c r="BW54" s="4">
        <f t="shared" si="42"/>
        <v>134</v>
      </c>
      <c r="BX54" s="4">
        <f t="shared" si="43"/>
        <v>12</v>
      </c>
      <c r="BY54" s="4">
        <f t="shared" si="44"/>
        <v>27</v>
      </c>
      <c r="BZ54" s="4">
        <f t="shared" si="45"/>
        <v>1</v>
      </c>
      <c r="CA54" s="4">
        <f t="shared" si="46"/>
        <v>2</v>
      </c>
      <c r="CB54" s="4">
        <f t="shared" si="47"/>
        <v>0</v>
      </c>
      <c r="CC54" s="4">
        <f t="shared" si="48"/>
        <v>0</v>
      </c>
      <c r="CD54" s="4">
        <f t="shared" si="49"/>
        <v>0</v>
      </c>
      <c r="CE54" s="4">
        <f t="shared" si="50"/>
        <v>0</v>
      </c>
      <c r="CF54" s="10">
        <f t="shared" si="35"/>
        <v>176</v>
      </c>
    </row>
    <row r="55" spans="2:84" x14ac:dyDescent="0.25">
      <c r="B55" s="25">
        <f>B54+config!$C$8</f>
        <v>0.66666666666666652</v>
      </c>
      <c r="C55" s="272">
        <v>1</v>
      </c>
      <c r="D55" s="272">
        <v>0</v>
      </c>
      <c r="E55" s="272">
        <v>0</v>
      </c>
      <c r="F55" s="272">
        <v>0</v>
      </c>
      <c r="G55" s="272">
        <v>0</v>
      </c>
      <c r="H55" s="272">
        <v>0</v>
      </c>
      <c r="I55" s="272">
        <v>0</v>
      </c>
      <c r="J55" s="272">
        <v>0</v>
      </c>
      <c r="K55" s="277">
        <v>0</v>
      </c>
      <c r="L55" s="275">
        <f t="array" ref="L55">IF(ISBLANK(C55:K55),"",SUM(C55:K55))</f>
        <v>1</v>
      </c>
      <c r="N55" s="25">
        <f t="shared" si="36"/>
        <v>0.66666666666666652</v>
      </c>
      <c r="O55" s="272">
        <v>51</v>
      </c>
      <c r="P55" s="272">
        <v>9</v>
      </c>
      <c r="Q55" s="272">
        <v>6</v>
      </c>
      <c r="R55" s="272">
        <v>1</v>
      </c>
      <c r="S55" s="272">
        <v>1</v>
      </c>
      <c r="T55" s="272">
        <v>0</v>
      </c>
      <c r="U55" s="272">
        <v>2</v>
      </c>
      <c r="V55" s="272">
        <v>1</v>
      </c>
      <c r="W55" s="277">
        <v>0</v>
      </c>
      <c r="X55" s="275">
        <f t="array" ref="X55">IF(ISBLANK(O55:W55),"",SUM(O55:W55))</f>
        <v>71</v>
      </c>
      <c r="Z55" s="25">
        <f t="shared" si="37"/>
        <v>0.66666666666666652</v>
      </c>
      <c r="AA55" s="272">
        <v>63</v>
      </c>
      <c r="AB55" s="272">
        <v>2</v>
      </c>
      <c r="AC55" s="272">
        <v>8</v>
      </c>
      <c r="AD55" s="272">
        <v>0</v>
      </c>
      <c r="AE55" s="272">
        <v>3</v>
      </c>
      <c r="AF55" s="272">
        <v>2</v>
      </c>
      <c r="AG55" s="272">
        <v>1</v>
      </c>
      <c r="AH55" s="272">
        <v>0</v>
      </c>
      <c r="AI55" s="277">
        <v>0</v>
      </c>
      <c r="AJ55" s="275">
        <f t="array" ref="AJ55">IF(ISBLANK(AA55:AI55),"",SUM(AA55:AI55))</f>
        <v>79</v>
      </c>
      <c r="AL55" s="25">
        <f t="shared" si="38"/>
        <v>0.66666666666666652</v>
      </c>
      <c r="AM55" s="272"/>
      <c r="AN55" s="272"/>
      <c r="AO55" s="272"/>
      <c r="AP55" s="272"/>
      <c r="AQ55" s="272"/>
      <c r="AR55" s="272"/>
      <c r="AS55" s="272"/>
      <c r="AT55" s="272"/>
      <c r="AU55" s="277"/>
      <c r="AV55" s="275" t="str">
        <f t="array" ref="AV55">IF(ISBLANK(AM55:AU55),"",SUM(AM55:AU55))</f>
        <v/>
      </c>
      <c r="AX55" s="25">
        <f t="shared" si="39"/>
        <v>0.66666666666666652</v>
      </c>
      <c r="AY55" s="272"/>
      <c r="AZ55" s="272"/>
      <c r="BA55" s="272"/>
      <c r="BB55" s="272"/>
      <c r="BC55" s="272"/>
      <c r="BD55" s="272"/>
      <c r="BE55" s="272"/>
      <c r="BF55" s="272"/>
      <c r="BG55" s="277"/>
      <c r="BH55" s="275" t="str">
        <f t="array" ref="BH55">IF(ISBLANK(AY55:BG55),"",SUM(AY55:BG55))</f>
        <v/>
      </c>
      <c r="BJ55" s="25">
        <f t="shared" si="40"/>
        <v>0.66666666666666652</v>
      </c>
      <c r="BK55" s="272"/>
      <c r="BL55" s="272"/>
      <c r="BM55" s="272"/>
      <c r="BN55" s="272"/>
      <c r="BO55" s="272"/>
      <c r="BP55" s="272"/>
      <c r="BQ55" s="272"/>
      <c r="BR55" s="272"/>
      <c r="BS55" s="277"/>
      <c r="BT55" s="275" t="str">
        <f t="array" ref="BT55">IF(ISBLANK(BK55:BS55),"",SUM(BK55:BS55))</f>
        <v/>
      </c>
      <c r="BV55" s="25">
        <f t="shared" si="41"/>
        <v>0.66666666666666652</v>
      </c>
      <c r="BW55" s="4">
        <f t="shared" si="42"/>
        <v>115</v>
      </c>
      <c r="BX55" s="4">
        <f t="shared" si="43"/>
        <v>11</v>
      </c>
      <c r="BY55" s="4">
        <f t="shared" si="44"/>
        <v>14</v>
      </c>
      <c r="BZ55" s="4">
        <f t="shared" si="45"/>
        <v>1</v>
      </c>
      <c r="CA55" s="4">
        <f t="shared" si="46"/>
        <v>4</v>
      </c>
      <c r="CB55" s="4">
        <f t="shared" si="47"/>
        <v>2</v>
      </c>
      <c r="CC55" s="4">
        <f t="shared" si="48"/>
        <v>3</v>
      </c>
      <c r="CD55" s="4">
        <f t="shared" si="49"/>
        <v>1</v>
      </c>
      <c r="CE55" s="4">
        <f t="shared" si="50"/>
        <v>0</v>
      </c>
      <c r="CF55" s="10">
        <f t="shared" si="35"/>
        <v>151</v>
      </c>
    </row>
    <row r="56" spans="2:84" x14ac:dyDescent="0.25">
      <c r="B56" s="25">
        <f>B55+config!$C$8</f>
        <v>0.67708333333333315</v>
      </c>
      <c r="C56" s="272">
        <v>0</v>
      </c>
      <c r="D56" s="272">
        <v>0</v>
      </c>
      <c r="E56" s="272">
        <v>0</v>
      </c>
      <c r="F56" s="272">
        <v>0</v>
      </c>
      <c r="G56" s="272">
        <v>0</v>
      </c>
      <c r="H56" s="272">
        <v>0</v>
      </c>
      <c r="I56" s="272">
        <v>0</v>
      </c>
      <c r="J56" s="272">
        <v>0</v>
      </c>
      <c r="K56" s="277">
        <v>0</v>
      </c>
      <c r="L56" s="275">
        <f t="array" ref="L56">IF(ISBLANK(C56:K56),"",SUM(C56:K56))</f>
        <v>0</v>
      </c>
      <c r="N56" s="25">
        <f t="shared" si="36"/>
        <v>0.67708333333333315</v>
      </c>
      <c r="O56" s="272">
        <v>48</v>
      </c>
      <c r="P56" s="272">
        <v>6</v>
      </c>
      <c r="Q56" s="272">
        <v>12</v>
      </c>
      <c r="R56" s="272">
        <v>0</v>
      </c>
      <c r="S56" s="272">
        <v>0</v>
      </c>
      <c r="T56" s="272">
        <v>0</v>
      </c>
      <c r="U56" s="272">
        <v>0</v>
      </c>
      <c r="V56" s="272">
        <v>2</v>
      </c>
      <c r="W56" s="277">
        <v>0</v>
      </c>
      <c r="X56" s="275">
        <f t="array" ref="X56">IF(ISBLANK(O56:W56),"",SUM(O56:W56))</f>
        <v>68</v>
      </c>
      <c r="Z56" s="25">
        <f t="shared" si="37"/>
        <v>0.67708333333333315</v>
      </c>
      <c r="AA56" s="272">
        <v>87</v>
      </c>
      <c r="AB56" s="272">
        <v>9</v>
      </c>
      <c r="AC56" s="272">
        <v>16</v>
      </c>
      <c r="AD56" s="272">
        <v>0</v>
      </c>
      <c r="AE56" s="272">
        <v>1</v>
      </c>
      <c r="AF56" s="272">
        <v>0</v>
      </c>
      <c r="AG56" s="272">
        <v>0</v>
      </c>
      <c r="AH56" s="272">
        <v>0</v>
      </c>
      <c r="AI56" s="277">
        <v>0</v>
      </c>
      <c r="AJ56" s="275">
        <f t="array" ref="AJ56">IF(ISBLANK(AA56:AI56),"",SUM(AA56:AI56))</f>
        <v>113</v>
      </c>
      <c r="AL56" s="25">
        <f t="shared" si="38"/>
        <v>0.67708333333333315</v>
      </c>
      <c r="AM56" s="272"/>
      <c r="AN56" s="272"/>
      <c r="AO56" s="272"/>
      <c r="AP56" s="272"/>
      <c r="AQ56" s="272"/>
      <c r="AR56" s="272"/>
      <c r="AS56" s="272"/>
      <c r="AT56" s="272"/>
      <c r="AU56" s="277"/>
      <c r="AV56" s="275" t="str">
        <f t="array" ref="AV56">IF(ISBLANK(AM56:AU56),"",SUM(AM56:AU56))</f>
        <v/>
      </c>
      <c r="AX56" s="25">
        <f t="shared" si="39"/>
        <v>0.67708333333333315</v>
      </c>
      <c r="AY56" s="272"/>
      <c r="AZ56" s="272"/>
      <c r="BA56" s="272"/>
      <c r="BB56" s="272"/>
      <c r="BC56" s="272"/>
      <c r="BD56" s="272"/>
      <c r="BE56" s="272"/>
      <c r="BF56" s="272"/>
      <c r="BG56" s="277"/>
      <c r="BH56" s="275" t="str">
        <f t="array" ref="BH56">IF(ISBLANK(AY56:BG56),"",SUM(AY56:BG56))</f>
        <v/>
      </c>
      <c r="BJ56" s="25">
        <f t="shared" si="40"/>
        <v>0.67708333333333315</v>
      </c>
      <c r="BK56" s="272"/>
      <c r="BL56" s="272"/>
      <c r="BM56" s="272"/>
      <c r="BN56" s="272"/>
      <c r="BO56" s="272"/>
      <c r="BP56" s="272"/>
      <c r="BQ56" s="272"/>
      <c r="BR56" s="272"/>
      <c r="BS56" s="277"/>
      <c r="BT56" s="275" t="str">
        <f t="array" ref="BT56">IF(ISBLANK(BK56:BS56),"",SUM(BK56:BS56))</f>
        <v/>
      </c>
      <c r="BV56" s="25">
        <f t="shared" si="41"/>
        <v>0.67708333333333315</v>
      </c>
      <c r="BW56" s="4">
        <f t="shared" si="42"/>
        <v>135</v>
      </c>
      <c r="BX56" s="4">
        <f t="shared" si="43"/>
        <v>15</v>
      </c>
      <c r="BY56" s="4">
        <f t="shared" si="44"/>
        <v>28</v>
      </c>
      <c r="BZ56" s="4">
        <f t="shared" si="45"/>
        <v>0</v>
      </c>
      <c r="CA56" s="4">
        <f t="shared" si="46"/>
        <v>1</v>
      </c>
      <c r="CB56" s="4">
        <f t="shared" si="47"/>
        <v>0</v>
      </c>
      <c r="CC56" s="4">
        <f t="shared" si="48"/>
        <v>0</v>
      </c>
      <c r="CD56" s="4">
        <f t="shared" si="49"/>
        <v>2</v>
      </c>
      <c r="CE56" s="4">
        <f t="shared" si="50"/>
        <v>0</v>
      </c>
      <c r="CF56" s="10">
        <f t="shared" si="35"/>
        <v>181</v>
      </c>
    </row>
    <row r="57" spans="2:84" x14ac:dyDescent="0.25">
      <c r="B57" s="25">
        <f>B56+config!$C$8</f>
        <v>0.68749999999999978</v>
      </c>
      <c r="C57" s="272">
        <v>0</v>
      </c>
      <c r="D57" s="272">
        <v>0</v>
      </c>
      <c r="E57" s="272">
        <v>0</v>
      </c>
      <c r="F57" s="272">
        <v>0</v>
      </c>
      <c r="G57" s="272">
        <v>0</v>
      </c>
      <c r="H57" s="272">
        <v>0</v>
      </c>
      <c r="I57" s="272">
        <v>0</v>
      </c>
      <c r="J57" s="272">
        <v>0</v>
      </c>
      <c r="K57" s="277">
        <v>0</v>
      </c>
      <c r="L57" s="275">
        <f t="array" ref="L57">IF(ISBLANK(C57:K57),"",SUM(C57:K57))</f>
        <v>0</v>
      </c>
      <c r="N57" s="25">
        <f t="shared" si="36"/>
        <v>0.68749999999999978</v>
      </c>
      <c r="O57" s="272">
        <v>67</v>
      </c>
      <c r="P57" s="272">
        <v>5</v>
      </c>
      <c r="Q57" s="272">
        <v>8</v>
      </c>
      <c r="R57" s="272">
        <v>0</v>
      </c>
      <c r="S57" s="272">
        <v>0</v>
      </c>
      <c r="T57" s="272">
        <v>0</v>
      </c>
      <c r="U57" s="272">
        <v>1</v>
      </c>
      <c r="V57" s="272">
        <v>0</v>
      </c>
      <c r="W57" s="277">
        <v>0</v>
      </c>
      <c r="X57" s="275">
        <f t="array" ref="X57">IF(ISBLANK(O57:W57),"",SUM(O57:W57))</f>
        <v>81</v>
      </c>
      <c r="Z57" s="25">
        <f t="shared" si="37"/>
        <v>0.68749999999999978</v>
      </c>
      <c r="AA57" s="272">
        <v>88</v>
      </c>
      <c r="AB57" s="272">
        <v>6</v>
      </c>
      <c r="AC57" s="272">
        <v>7</v>
      </c>
      <c r="AD57" s="272">
        <v>0</v>
      </c>
      <c r="AE57" s="272">
        <v>3</v>
      </c>
      <c r="AF57" s="272">
        <v>2</v>
      </c>
      <c r="AG57" s="272">
        <v>0</v>
      </c>
      <c r="AH57" s="272">
        <v>0</v>
      </c>
      <c r="AI57" s="277">
        <v>0</v>
      </c>
      <c r="AJ57" s="275">
        <f t="array" ref="AJ57">IF(ISBLANK(AA57:AI57),"",SUM(AA57:AI57))</f>
        <v>106</v>
      </c>
      <c r="AL57" s="25">
        <f t="shared" si="38"/>
        <v>0.68749999999999978</v>
      </c>
      <c r="AM57" s="272"/>
      <c r="AN57" s="272"/>
      <c r="AO57" s="272"/>
      <c r="AP57" s="272"/>
      <c r="AQ57" s="272"/>
      <c r="AR57" s="272"/>
      <c r="AS57" s="272"/>
      <c r="AT57" s="272"/>
      <c r="AU57" s="277"/>
      <c r="AV57" s="275" t="str">
        <f t="array" ref="AV57">IF(ISBLANK(AM57:AU57),"",SUM(AM57:AU57))</f>
        <v/>
      </c>
      <c r="AX57" s="25">
        <f t="shared" si="39"/>
        <v>0.68749999999999978</v>
      </c>
      <c r="AY57" s="272"/>
      <c r="AZ57" s="272"/>
      <c r="BA57" s="272"/>
      <c r="BB57" s="272"/>
      <c r="BC57" s="272"/>
      <c r="BD57" s="272"/>
      <c r="BE57" s="272"/>
      <c r="BF57" s="272"/>
      <c r="BG57" s="277"/>
      <c r="BH57" s="275" t="str">
        <f t="array" ref="BH57">IF(ISBLANK(AY57:BG57),"",SUM(AY57:BG57))</f>
        <v/>
      </c>
      <c r="BJ57" s="25">
        <f t="shared" si="40"/>
        <v>0.68749999999999978</v>
      </c>
      <c r="BK57" s="272"/>
      <c r="BL57" s="272"/>
      <c r="BM57" s="272"/>
      <c r="BN57" s="272"/>
      <c r="BO57" s="272"/>
      <c r="BP57" s="272"/>
      <c r="BQ57" s="272"/>
      <c r="BR57" s="272"/>
      <c r="BS57" s="277"/>
      <c r="BT57" s="275" t="str">
        <f t="array" ref="BT57">IF(ISBLANK(BK57:BS57),"",SUM(BK57:BS57))</f>
        <v/>
      </c>
      <c r="BV57" s="25">
        <f t="shared" si="41"/>
        <v>0.68749999999999978</v>
      </c>
      <c r="BW57" s="4">
        <f t="shared" si="42"/>
        <v>155</v>
      </c>
      <c r="BX57" s="4">
        <f t="shared" si="43"/>
        <v>11</v>
      </c>
      <c r="BY57" s="4">
        <f t="shared" si="44"/>
        <v>15</v>
      </c>
      <c r="BZ57" s="4">
        <f t="shared" si="45"/>
        <v>0</v>
      </c>
      <c r="CA57" s="4">
        <f t="shared" si="46"/>
        <v>3</v>
      </c>
      <c r="CB57" s="4">
        <f t="shared" si="47"/>
        <v>2</v>
      </c>
      <c r="CC57" s="4">
        <f t="shared" si="48"/>
        <v>1</v>
      </c>
      <c r="CD57" s="4">
        <f t="shared" si="49"/>
        <v>0</v>
      </c>
      <c r="CE57" s="4">
        <f t="shared" si="50"/>
        <v>0</v>
      </c>
      <c r="CF57" s="10">
        <f t="shared" si="35"/>
        <v>187</v>
      </c>
    </row>
    <row r="58" spans="2:84" x14ac:dyDescent="0.25">
      <c r="B58" s="25">
        <f>B57+config!$C$8</f>
        <v>0.69791666666666641</v>
      </c>
      <c r="C58" s="272">
        <v>1</v>
      </c>
      <c r="D58" s="272">
        <v>0</v>
      </c>
      <c r="E58" s="272">
        <v>0</v>
      </c>
      <c r="F58" s="272">
        <v>0</v>
      </c>
      <c r="G58" s="272">
        <v>0</v>
      </c>
      <c r="H58" s="272">
        <v>0</v>
      </c>
      <c r="I58" s="272">
        <v>0</v>
      </c>
      <c r="J58" s="272">
        <v>0</v>
      </c>
      <c r="K58" s="277">
        <v>0</v>
      </c>
      <c r="L58" s="275">
        <f t="array" ref="L58">IF(ISBLANK(C58:K58),"",SUM(C58:K58))</f>
        <v>1</v>
      </c>
      <c r="N58" s="25">
        <f t="shared" si="36"/>
        <v>0.69791666666666641</v>
      </c>
      <c r="O58" s="272">
        <v>57</v>
      </c>
      <c r="P58" s="272">
        <v>6</v>
      </c>
      <c r="Q58" s="272">
        <v>4</v>
      </c>
      <c r="R58" s="272">
        <v>0</v>
      </c>
      <c r="S58" s="272">
        <v>0</v>
      </c>
      <c r="T58" s="272">
        <v>0</v>
      </c>
      <c r="U58" s="272">
        <v>1</v>
      </c>
      <c r="V58" s="272">
        <v>0</v>
      </c>
      <c r="W58" s="277">
        <v>0</v>
      </c>
      <c r="X58" s="275">
        <f t="array" ref="X58">IF(ISBLANK(O58:W58),"",SUM(O58:W58))</f>
        <v>68</v>
      </c>
      <c r="Z58" s="25">
        <f t="shared" si="37"/>
        <v>0.69791666666666641</v>
      </c>
      <c r="AA58" s="272">
        <v>119</v>
      </c>
      <c r="AB58" s="272">
        <v>7</v>
      </c>
      <c r="AC58" s="272">
        <v>9</v>
      </c>
      <c r="AD58" s="272">
        <v>0</v>
      </c>
      <c r="AE58" s="272">
        <v>0</v>
      </c>
      <c r="AF58" s="272">
        <v>0</v>
      </c>
      <c r="AG58" s="272">
        <v>0</v>
      </c>
      <c r="AH58" s="272">
        <v>0</v>
      </c>
      <c r="AI58" s="277">
        <v>0</v>
      </c>
      <c r="AJ58" s="275">
        <f t="array" ref="AJ58">IF(ISBLANK(AA58:AI58),"",SUM(AA58:AI58))</f>
        <v>135</v>
      </c>
      <c r="AL58" s="25">
        <f t="shared" si="38"/>
        <v>0.69791666666666641</v>
      </c>
      <c r="AM58" s="272"/>
      <c r="AN58" s="272"/>
      <c r="AO58" s="272"/>
      <c r="AP58" s="272"/>
      <c r="AQ58" s="272"/>
      <c r="AR58" s="272"/>
      <c r="AS58" s="272"/>
      <c r="AT58" s="272"/>
      <c r="AU58" s="277"/>
      <c r="AV58" s="275" t="str">
        <f t="array" ref="AV58">IF(ISBLANK(AM58:AU58),"",SUM(AM58:AU58))</f>
        <v/>
      </c>
      <c r="AX58" s="25">
        <f t="shared" si="39"/>
        <v>0.69791666666666641</v>
      </c>
      <c r="AY58" s="272"/>
      <c r="AZ58" s="272"/>
      <c r="BA58" s="272"/>
      <c r="BB58" s="272"/>
      <c r="BC58" s="272"/>
      <c r="BD58" s="272"/>
      <c r="BE58" s="272"/>
      <c r="BF58" s="272"/>
      <c r="BG58" s="277"/>
      <c r="BH58" s="275" t="str">
        <f t="array" ref="BH58">IF(ISBLANK(AY58:BG58),"",SUM(AY58:BG58))</f>
        <v/>
      </c>
      <c r="BJ58" s="25">
        <f t="shared" si="40"/>
        <v>0.69791666666666641</v>
      </c>
      <c r="BK58" s="272"/>
      <c r="BL58" s="272"/>
      <c r="BM58" s="272"/>
      <c r="BN58" s="272"/>
      <c r="BO58" s="272"/>
      <c r="BP58" s="272"/>
      <c r="BQ58" s="272"/>
      <c r="BR58" s="272"/>
      <c r="BS58" s="277"/>
      <c r="BT58" s="275" t="str">
        <f t="array" ref="BT58">IF(ISBLANK(BK58:BS58),"",SUM(BK58:BS58))</f>
        <v/>
      </c>
      <c r="BV58" s="25">
        <f t="shared" si="41"/>
        <v>0.69791666666666641</v>
      </c>
      <c r="BW58" s="4">
        <f t="shared" si="42"/>
        <v>177</v>
      </c>
      <c r="BX58" s="4">
        <f t="shared" si="43"/>
        <v>13</v>
      </c>
      <c r="BY58" s="4">
        <f t="shared" si="44"/>
        <v>13</v>
      </c>
      <c r="BZ58" s="4">
        <f t="shared" si="45"/>
        <v>0</v>
      </c>
      <c r="CA58" s="4">
        <f t="shared" si="46"/>
        <v>0</v>
      </c>
      <c r="CB58" s="4">
        <f t="shared" si="47"/>
        <v>0</v>
      </c>
      <c r="CC58" s="4">
        <f t="shared" si="48"/>
        <v>1</v>
      </c>
      <c r="CD58" s="4">
        <f t="shared" si="49"/>
        <v>0</v>
      </c>
      <c r="CE58" s="4">
        <f t="shared" si="50"/>
        <v>0</v>
      </c>
      <c r="CF58" s="10">
        <f t="shared" si="35"/>
        <v>204</v>
      </c>
    </row>
    <row r="59" spans="2:84" x14ac:dyDescent="0.25">
      <c r="B59" s="25">
        <f>B58+config!$C$8</f>
        <v>0.70833333333333304</v>
      </c>
      <c r="C59" s="272">
        <v>0</v>
      </c>
      <c r="D59" s="272">
        <v>0</v>
      </c>
      <c r="E59" s="272">
        <v>0</v>
      </c>
      <c r="F59" s="272">
        <v>0</v>
      </c>
      <c r="G59" s="272">
        <v>0</v>
      </c>
      <c r="H59" s="272">
        <v>0</v>
      </c>
      <c r="I59" s="272">
        <v>0</v>
      </c>
      <c r="J59" s="272">
        <v>0</v>
      </c>
      <c r="K59" s="277">
        <v>0</v>
      </c>
      <c r="L59" s="275">
        <f t="array" ref="L59">IF(ISBLANK(C59:K59),"",SUM(C59:K59))</f>
        <v>0</v>
      </c>
      <c r="N59" s="25">
        <f t="shared" si="36"/>
        <v>0.70833333333333304</v>
      </c>
      <c r="O59" s="272">
        <v>76</v>
      </c>
      <c r="P59" s="272">
        <v>7</v>
      </c>
      <c r="Q59" s="272">
        <v>4</v>
      </c>
      <c r="R59" s="272">
        <v>0</v>
      </c>
      <c r="S59" s="272">
        <v>0</v>
      </c>
      <c r="T59" s="272">
        <v>0</v>
      </c>
      <c r="U59" s="272">
        <v>0</v>
      </c>
      <c r="V59" s="272">
        <v>0</v>
      </c>
      <c r="W59" s="277">
        <v>0</v>
      </c>
      <c r="X59" s="275">
        <f t="array" ref="X59">IF(ISBLANK(O59:W59),"",SUM(O59:W59))</f>
        <v>87</v>
      </c>
      <c r="Z59" s="25">
        <f t="shared" si="37"/>
        <v>0.70833333333333304</v>
      </c>
      <c r="AA59" s="272">
        <v>104</v>
      </c>
      <c r="AB59" s="272">
        <v>7</v>
      </c>
      <c r="AC59" s="272">
        <v>8</v>
      </c>
      <c r="AD59" s="272">
        <v>0</v>
      </c>
      <c r="AE59" s="272">
        <v>0</v>
      </c>
      <c r="AF59" s="272">
        <v>1</v>
      </c>
      <c r="AG59" s="272">
        <v>1</v>
      </c>
      <c r="AH59" s="272">
        <v>1</v>
      </c>
      <c r="AI59" s="277">
        <v>1</v>
      </c>
      <c r="AJ59" s="275">
        <f t="array" ref="AJ59">IF(ISBLANK(AA59:AI59),"",SUM(AA59:AI59))</f>
        <v>123</v>
      </c>
      <c r="AL59" s="25">
        <f t="shared" si="38"/>
        <v>0.70833333333333304</v>
      </c>
      <c r="AM59" s="272"/>
      <c r="AN59" s="272"/>
      <c r="AO59" s="272"/>
      <c r="AP59" s="272"/>
      <c r="AQ59" s="272"/>
      <c r="AR59" s="272"/>
      <c r="AS59" s="272"/>
      <c r="AT59" s="272"/>
      <c r="AU59" s="277"/>
      <c r="AV59" s="275" t="str">
        <f t="array" ref="AV59">IF(ISBLANK(AM59:AU59),"",SUM(AM59:AU59))</f>
        <v/>
      </c>
      <c r="AX59" s="25">
        <f t="shared" si="39"/>
        <v>0.70833333333333304</v>
      </c>
      <c r="AY59" s="272"/>
      <c r="AZ59" s="272"/>
      <c r="BA59" s="272"/>
      <c r="BB59" s="272"/>
      <c r="BC59" s="272"/>
      <c r="BD59" s="272"/>
      <c r="BE59" s="272"/>
      <c r="BF59" s="272"/>
      <c r="BG59" s="277"/>
      <c r="BH59" s="275" t="str">
        <f t="array" ref="BH59">IF(ISBLANK(AY59:BG59),"",SUM(AY59:BG59))</f>
        <v/>
      </c>
      <c r="BJ59" s="25">
        <f t="shared" si="40"/>
        <v>0.70833333333333304</v>
      </c>
      <c r="BK59" s="272"/>
      <c r="BL59" s="272"/>
      <c r="BM59" s="272"/>
      <c r="BN59" s="272"/>
      <c r="BO59" s="272"/>
      <c r="BP59" s="272"/>
      <c r="BQ59" s="272"/>
      <c r="BR59" s="272"/>
      <c r="BS59" s="277"/>
      <c r="BT59" s="275" t="str">
        <f t="array" ref="BT59">IF(ISBLANK(BK59:BS59),"",SUM(BK59:BS59))</f>
        <v/>
      </c>
      <c r="BV59" s="25">
        <f t="shared" si="41"/>
        <v>0.70833333333333304</v>
      </c>
      <c r="BW59" s="4">
        <f t="shared" si="42"/>
        <v>180</v>
      </c>
      <c r="BX59" s="4">
        <f t="shared" si="43"/>
        <v>14</v>
      </c>
      <c r="BY59" s="4">
        <f t="shared" si="44"/>
        <v>12</v>
      </c>
      <c r="BZ59" s="4">
        <f t="shared" si="45"/>
        <v>0</v>
      </c>
      <c r="CA59" s="4">
        <f t="shared" si="46"/>
        <v>0</v>
      </c>
      <c r="CB59" s="4">
        <f t="shared" si="47"/>
        <v>1</v>
      </c>
      <c r="CC59" s="4">
        <f t="shared" si="48"/>
        <v>1</v>
      </c>
      <c r="CD59" s="4">
        <f t="shared" si="49"/>
        <v>1</v>
      </c>
      <c r="CE59" s="4">
        <f t="shared" si="50"/>
        <v>1</v>
      </c>
      <c r="CF59" s="10">
        <f t="shared" si="35"/>
        <v>210</v>
      </c>
    </row>
    <row r="60" spans="2:84" x14ac:dyDescent="0.25">
      <c r="B60" s="25">
        <f>B59+config!$C$8</f>
        <v>0.71874999999999967</v>
      </c>
      <c r="C60" s="272">
        <v>0</v>
      </c>
      <c r="D60" s="272">
        <v>0</v>
      </c>
      <c r="E60" s="272">
        <v>0</v>
      </c>
      <c r="F60" s="272">
        <v>0</v>
      </c>
      <c r="G60" s="272">
        <v>0</v>
      </c>
      <c r="H60" s="272">
        <v>0</v>
      </c>
      <c r="I60" s="272">
        <v>0</v>
      </c>
      <c r="J60" s="272">
        <v>0</v>
      </c>
      <c r="K60" s="277">
        <v>0</v>
      </c>
      <c r="L60" s="275">
        <f t="array" ref="L60">IF(ISBLANK(C60:K60),"",SUM(C60:K60))</f>
        <v>0</v>
      </c>
      <c r="N60" s="25">
        <f t="shared" si="36"/>
        <v>0.71874999999999967</v>
      </c>
      <c r="O60" s="272">
        <v>74</v>
      </c>
      <c r="P60" s="272">
        <v>3</v>
      </c>
      <c r="Q60" s="272">
        <v>5</v>
      </c>
      <c r="R60" s="272">
        <v>0</v>
      </c>
      <c r="S60" s="272">
        <v>0</v>
      </c>
      <c r="T60" s="272">
        <v>0</v>
      </c>
      <c r="U60" s="272">
        <v>1</v>
      </c>
      <c r="V60" s="272">
        <v>0</v>
      </c>
      <c r="W60" s="277">
        <v>0</v>
      </c>
      <c r="X60" s="275">
        <f t="array" ref="X60">IF(ISBLANK(O60:W60),"",SUM(O60:W60))</f>
        <v>83</v>
      </c>
      <c r="Z60" s="25">
        <f t="shared" si="37"/>
        <v>0.71874999999999967</v>
      </c>
      <c r="AA60" s="272">
        <v>111</v>
      </c>
      <c r="AB60" s="272">
        <v>3</v>
      </c>
      <c r="AC60" s="272">
        <v>5</v>
      </c>
      <c r="AD60" s="272">
        <v>0</v>
      </c>
      <c r="AE60" s="272">
        <v>0</v>
      </c>
      <c r="AF60" s="272">
        <v>0</v>
      </c>
      <c r="AG60" s="272">
        <v>0</v>
      </c>
      <c r="AH60" s="272">
        <v>0</v>
      </c>
      <c r="AI60" s="277">
        <v>0</v>
      </c>
      <c r="AJ60" s="275">
        <f t="array" ref="AJ60">IF(ISBLANK(AA60:AI60),"",SUM(AA60:AI60))</f>
        <v>119</v>
      </c>
      <c r="AL60" s="25">
        <f t="shared" si="38"/>
        <v>0.71874999999999967</v>
      </c>
      <c r="AM60" s="272"/>
      <c r="AN60" s="272"/>
      <c r="AO60" s="272"/>
      <c r="AP60" s="272"/>
      <c r="AQ60" s="272"/>
      <c r="AR60" s="272"/>
      <c r="AS60" s="272"/>
      <c r="AT60" s="272"/>
      <c r="AU60" s="277"/>
      <c r="AV60" s="275" t="str">
        <f t="array" ref="AV60">IF(ISBLANK(AM60:AU60),"",SUM(AM60:AU60))</f>
        <v/>
      </c>
      <c r="AX60" s="25">
        <f t="shared" si="39"/>
        <v>0.71874999999999967</v>
      </c>
      <c r="AY60" s="272"/>
      <c r="AZ60" s="272"/>
      <c r="BA60" s="272"/>
      <c r="BB60" s="272"/>
      <c r="BC60" s="272"/>
      <c r="BD60" s="272"/>
      <c r="BE60" s="272"/>
      <c r="BF60" s="272"/>
      <c r="BG60" s="277"/>
      <c r="BH60" s="275" t="str">
        <f t="array" ref="BH60">IF(ISBLANK(AY60:BG60),"",SUM(AY60:BG60))</f>
        <v/>
      </c>
      <c r="BJ60" s="25">
        <f t="shared" si="40"/>
        <v>0.71874999999999967</v>
      </c>
      <c r="BK60" s="272"/>
      <c r="BL60" s="272"/>
      <c r="BM60" s="272"/>
      <c r="BN60" s="272"/>
      <c r="BO60" s="272"/>
      <c r="BP60" s="272"/>
      <c r="BQ60" s="272"/>
      <c r="BR60" s="272"/>
      <c r="BS60" s="277"/>
      <c r="BT60" s="275" t="str">
        <f t="array" ref="BT60">IF(ISBLANK(BK60:BS60),"",SUM(BK60:BS60))</f>
        <v/>
      </c>
      <c r="BV60" s="25">
        <f t="shared" si="41"/>
        <v>0.71874999999999967</v>
      </c>
      <c r="BW60" s="4">
        <f t="shared" si="42"/>
        <v>185</v>
      </c>
      <c r="BX60" s="4">
        <f t="shared" si="43"/>
        <v>6</v>
      </c>
      <c r="BY60" s="4">
        <f t="shared" si="44"/>
        <v>10</v>
      </c>
      <c r="BZ60" s="4">
        <f t="shared" si="45"/>
        <v>0</v>
      </c>
      <c r="CA60" s="4">
        <f t="shared" si="46"/>
        <v>0</v>
      </c>
      <c r="CB60" s="4">
        <f t="shared" si="47"/>
        <v>0</v>
      </c>
      <c r="CC60" s="4">
        <f t="shared" si="48"/>
        <v>1</v>
      </c>
      <c r="CD60" s="4">
        <f t="shared" si="49"/>
        <v>0</v>
      </c>
      <c r="CE60" s="4">
        <f t="shared" si="50"/>
        <v>0</v>
      </c>
      <c r="CF60" s="10">
        <f t="shared" si="35"/>
        <v>202</v>
      </c>
    </row>
    <row r="61" spans="2:84" x14ac:dyDescent="0.25">
      <c r="B61" s="25">
        <f>B60+config!$C$8</f>
        <v>0.7291666666666663</v>
      </c>
      <c r="C61" s="272">
        <v>0</v>
      </c>
      <c r="D61" s="272">
        <v>0</v>
      </c>
      <c r="E61" s="272">
        <v>0</v>
      </c>
      <c r="F61" s="272">
        <v>0</v>
      </c>
      <c r="G61" s="272">
        <v>0</v>
      </c>
      <c r="H61" s="272">
        <v>0</v>
      </c>
      <c r="I61" s="272">
        <v>0</v>
      </c>
      <c r="J61" s="272">
        <v>0</v>
      </c>
      <c r="K61" s="277">
        <v>0</v>
      </c>
      <c r="L61" s="275">
        <f t="array" ref="L61">IF(ISBLANK(C61:K61),"",SUM(C61:K61))</f>
        <v>0</v>
      </c>
      <c r="N61" s="25">
        <f t="shared" si="36"/>
        <v>0.7291666666666663</v>
      </c>
      <c r="O61" s="272">
        <v>84</v>
      </c>
      <c r="P61" s="272">
        <v>2</v>
      </c>
      <c r="Q61" s="272">
        <v>3</v>
      </c>
      <c r="R61" s="272">
        <v>1</v>
      </c>
      <c r="S61" s="272">
        <v>0</v>
      </c>
      <c r="T61" s="272">
        <v>0</v>
      </c>
      <c r="U61" s="272">
        <v>0</v>
      </c>
      <c r="V61" s="272">
        <v>1</v>
      </c>
      <c r="W61" s="277">
        <v>0</v>
      </c>
      <c r="X61" s="275">
        <f t="array" ref="X61">IF(ISBLANK(O61:W61),"",SUM(O61:W61))</f>
        <v>91</v>
      </c>
      <c r="Z61" s="25">
        <f t="shared" si="37"/>
        <v>0.7291666666666663</v>
      </c>
      <c r="AA61" s="272">
        <v>85</v>
      </c>
      <c r="AB61" s="272">
        <v>3</v>
      </c>
      <c r="AC61" s="272">
        <v>7</v>
      </c>
      <c r="AD61" s="272">
        <v>0</v>
      </c>
      <c r="AE61" s="272">
        <v>1</v>
      </c>
      <c r="AF61" s="272">
        <v>0</v>
      </c>
      <c r="AG61" s="272">
        <v>0</v>
      </c>
      <c r="AH61" s="272">
        <v>1</v>
      </c>
      <c r="AI61" s="277">
        <v>0</v>
      </c>
      <c r="AJ61" s="275">
        <f t="array" ref="AJ61">IF(ISBLANK(AA61:AI61),"",SUM(AA61:AI61))</f>
        <v>97</v>
      </c>
      <c r="AL61" s="25">
        <f t="shared" si="38"/>
        <v>0.7291666666666663</v>
      </c>
      <c r="AM61" s="272"/>
      <c r="AN61" s="272"/>
      <c r="AO61" s="272"/>
      <c r="AP61" s="272"/>
      <c r="AQ61" s="272"/>
      <c r="AR61" s="272"/>
      <c r="AS61" s="272"/>
      <c r="AT61" s="272"/>
      <c r="AU61" s="277"/>
      <c r="AV61" s="275" t="str">
        <f t="array" ref="AV61">IF(ISBLANK(AM61:AU61),"",SUM(AM61:AU61))</f>
        <v/>
      </c>
      <c r="AX61" s="25">
        <f t="shared" si="39"/>
        <v>0.7291666666666663</v>
      </c>
      <c r="AY61" s="272"/>
      <c r="AZ61" s="272"/>
      <c r="BA61" s="272"/>
      <c r="BB61" s="272"/>
      <c r="BC61" s="272"/>
      <c r="BD61" s="272"/>
      <c r="BE61" s="272"/>
      <c r="BF61" s="272"/>
      <c r="BG61" s="277"/>
      <c r="BH61" s="275" t="str">
        <f t="array" ref="BH61">IF(ISBLANK(AY61:BG61),"",SUM(AY61:BG61))</f>
        <v/>
      </c>
      <c r="BJ61" s="25">
        <f t="shared" si="40"/>
        <v>0.7291666666666663</v>
      </c>
      <c r="BK61" s="272"/>
      <c r="BL61" s="272"/>
      <c r="BM61" s="272"/>
      <c r="BN61" s="272"/>
      <c r="BO61" s="272"/>
      <c r="BP61" s="272"/>
      <c r="BQ61" s="272"/>
      <c r="BR61" s="272"/>
      <c r="BS61" s="277"/>
      <c r="BT61" s="275" t="str">
        <f t="array" ref="BT61">IF(ISBLANK(BK61:BS61),"",SUM(BK61:BS61))</f>
        <v/>
      </c>
      <c r="BV61" s="25">
        <f t="shared" si="41"/>
        <v>0.7291666666666663</v>
      </c>
      <c r="BW61" s="4">
        <f t="shared" si="42"/>
        <v>169</v>
      </c>
      <c r="BX61" s="4">
        <f t="shared" si="43"/>
        <v>5</v>
      </c>
      <c r="BY61" s="4">
        <f t="shared" si="44"/>
        <v>10</v>
      </c>
      <c r="BZ61" s="4">
        <f t="shared" si="45"/>
        <v>1</v>
      </c>
      <c r="CA61" s="4">
        <f t="shared" si="46"/>
        <v>1</v>
      </c>
      <c r="CB61" s="4">
        <f t="shared" si="47"/>
        <v>0</v>
      </c>
      <c r="CC61" s="4">
        <f t="shared" si="48"/>
        <v>0</v>
      </c>
      <c r="CD61" s="4">
        <f t="shared" si="49"/>
        <v>2</v>
      </c>
      <c r="CE61" s="4">
        <f t="shared" si="50"/>
        <v>0</v>
      </c>
      <c r="CF61" s="10">
        <f t="shared" si="35"/>
        <v>188</v>
      </c>
    </row>
    <row r="62" spans="2:84" x14ac:dyDescent="0.25">
      <c r="B62" s="25">
        <f>B61+config!$C$8</f>
        <v>0.73958333333333293</v>
      </c>
      <c r="C62" s="272">
        <v>0</v>
      </c>
      <c r="D62" s="272">
        <v>0</v>
      </c>
      <c r="E62" s="272">
        <v>0</v>
      </c>
      <c r="F62" s="272">
        <v>0</v>
      </c>
      <c r="G62" s="272">
        <v>0</v>
      </c>
      <c r="H62" s="272">
        <v>0</v>
      </c>
      <c r="I62" s="272">
        <v>0</v>
      </c>
      <c r="J62" s="272">
        <v>0</v>
      </c>
      <c r="K62" s="277">
        <v>0</v>
      </c>
      <c r="L62" s="275">
        <f t="array" ref="L62">IF(ISBLANK(C62:K62),"",SUM(C62:K62))</f>
        <v>0</v>
      </c>
      <c r="N62" s="25">
        <f t="shared" si="36"/>
        <v>0.73958333333333293</v>
      </c>
      <c r="O62" s="272">
        <v>65</v>
      </c>
      <c r="P62" s="272">
        <v>3</v>
      </c>
      <c r="Q62" s="272">
        <v>5</v>
      </c>
      <c r="R62" s="272">
        <v>1</v>
      </c>
      <c r="S62" s="272">
        <v>0</v>
      </c>
      <c r="T62" s="272">
        <v>0</v>
      </c>
      <c r="U62" s="272">
        <v>1</v>
      </c>
      <c r="V62" s="272">
        <v>0</v>
      </c>
      <c r="W62" s="277">
        <v>0</v>
      </c>
      <c r="X62" s="275">
        <f t="array" ref="X62">IF(ISBLANK(O62:W62),"",SUM(O62:W62))</f>
        <v>75</v>
      </c>
      <c r="Z62" s="25">
        <f t="shared" si="37"/>
        <v>0.73958333333333293</v>
      </c>
      <c r="AA62" s="272">
        <v>108</v>
      </c>
      <c r="AB62" s="272">
        <v>5</v>
      </c>
      <c r="AC62" s="272">
        <v>6</v>
      </c>
      <c r="AD62" s="272">
        <v>0</v>
      </c>
      <c r="AE62" s="272">
        <v>1</v>
      </c>
      <c r="AF62" s="272">
        <v>0</v>
      </c>
      <c r="AG62" s="272">
        <v>0</v>
      </c>
      <c r="AH62" s="272">
        <v>0</v>
      </c>
      <c r="AI62" s="277">
        <v>0</v>
      </c>
      <c r="AJ62" s="275">
        <f t="array" ref="AJ62">IF(ISBLANK(AA62:AI62),"",SUM(AA62:AI62))</f>
        <v>120</v>
      </c>
      <c r="AL62" s="25">
        <f t="shared" si="38"/>
        <v>0.73958333333333293</v>
      </c>
      <c r="AM62" s="272"/>
      <c r="AN62" s="272"/>
      <c r="AO62" s="272"/>
      <c r="AP62" s="272"/>
      <c r="AQ62" s="272"/>
      <c r="AR62" s="272"/>
      <c r="AS62" s="272"/>
      <c r="AT62" s="272"/>
      <c r="AU62" s="277"/>
      <c r="AV62" s="275" t="str">
        <f t="array" ref="AV62">IF(ISBLANK(AM62:AU62),"",SUM(AM62:AU62))</f>
        <v/>
      </c>
      <c r="AX62" s="25">
        <f t="shared" si="39"/>
        <v>0.73958333333333293</v>
      </c>
      <c r="AY62" s="272"/>
      <c r="AZ62" s="272"/>
      <c r="BA62" s="272"/>
      <c r="BB62" s="272"/>
      <c r="BC62" s="272"/>
      <c r="BD62" s="272"/>
      <c r="BE62" s="272"/>
      <c r="BF62" s="272"/>
      <c r="BG62" s="277"/>
      <c r="BH62" s="275" t="str">
        <f t="array" ref="BH62">IF(ISBLANK(AY62:BG62),"",SUM(AY62:BG62))</f>
        <v/>
      </c>
      <c r="BJ62" s="25">
        <f t="shared" si="40"/>
        <v>0.73958333333333293</v>
      </c>
      <c r="BK62" s="272"/>
      <c r="BL62" s="272"/>
      <c r="BM62" s="272"/>
      <c r="BN62" s="272"/>
      <c r="BO62" s="272"/>
      <c r="BP62" s="272"/>
      <c r="BQ62" s="272"/>
      <c r="BR62" s="272"/>
      <c r="BS62" s="277"/>
      <c r="BT62" s="275" t="str">
        <f t="array" ref="BT62">IF(ISBLANK(BK62:BS62),"",SUM(BK62:BS62))</f>
        <v/>
      </c>
      <c r="BV62" s="25">
        <f t="shared" si="41"/>
        <v>0.73958333333333293</v>
      </c>
      <c r="BW62" s="4">
        <f t="shared" si="42"/>
        <v>173</v>
      </c>
      <c r="BX62" s="4">
        <f t="shared" si="43"/>
        <v>8</v>
      </c>
      <c r="BY62" s="4">
        <f t="shared" si="44"/>
        <v>11</v>
      </c>
      <c r="BZ62" s="4">
        <f t="shared" si="45"/>
        <v>1</v>
      </c>
      <c r="CA62" s="4">
        <f t="shared" si="46"/>
        <v>1</v>
      </c>
      <c r="CB62" s="4">
        <f t="shared" si="47"/>
        <v>0</v>
      </c>
      <c r="CC62" s="4">
        <f t="shared" si="48"/>
        <v>1</v>
      </c>
      <c r="CD62" s="4">
        <f t="shared" si="49"/>
        <v>0</v>
      </c>
      <c r="CE62" s="4">
        <f t="shared" si="50"/>
        <v>0</v>
      </c>
      <c r="CF62" s="10">
        <f t="shared" si="35"/>
        <v>195</v>
      </c>
    </row>
    <row r="63" spans="2:84" x14ac:dyDescent="0.25">
      <c r="B63" s="25">
        <f>B62+config!$C$8</f>
        <v>0.74999999999999956</v>
      </c>
      <c r="C63" s="272">
        <v>0</v>
      </c>
      <c r="D63" s="272">
        <v>0</v>
      </c>
      <c r="E63" s="272">
        <v>0</v>
      </c>
      <c r="F63" s="272">
        <v>0</v>
      </c>
      <c r="G63" s="272">
        <v>0</v>
      </c>
      <c r="H63" s="272">
        <v>0</v>
      </c>
      <c r="I63" s="272">
        <v>0</v>
      </c>
      <c r="J63" s="272">
        <v>0</v>
      </c>
      <c r="K63" s="277">
        <v>0</v>
      </c>
      <c r="L63" s="275">
        <f t="array" ref="L63">IF(ISBLANK(C63:K63),"",SUM(C63:K63))</f>
        <v>0</v>
      </c>
      <c r="N63" s="25">
        <f t="shared" si="36"/>
        <v>0.74999999999999956</v>
      </c>
      <c r="O63" s="272">
        <v>60</v>
      </c>
      <c r="P63" s="272">
        <v>1</v>
      </c>
      <c r="Q63" s="272">
        <v>6</v>
      </c>
      <c r="R63" s="272">
        <v>0</v>
      </c>
      <c r="S63" s="272">
        <v>1</v>
      </c>
      <c r="T63" s="272">
        <v>0</v>
      </c>
      <c r="U63" s="272">
        <v>1</v>
      </c>
      <c r="V63" s="272">
        <v>0</v>
      </c>
      <c r="W63" s="277">
        <v>0</v>
      </c>
      <c r="X63" s="275">
        <f t="array" ref="X63">IF(ISBLANK(O63:W63),"",SUM(O63:W63))</f>
        <v>69</v>
      </c>
      <c r="Z63" s="25">
        <f t="shared" si="37"/>
        <v>0.74999999999999956</v>
      </c>
      <c r="AA63" s="272">
        <v>73</v>
      </c>
      <c r="AB63" s="272">
        <v>4</v>
      </c>
      <c r="AC63" s="272">
        <v>1</v>
      </c>
      <c r="AD63" s="272">
        <v>0</v>
      </c>
      <c r="AE63" s="272">
        <v>1</v>
      </c>
      <c r="AF63" s="272">
        <v>0</v>
      </c>
      <c r="AG63" s="272">
        <v>0</v>
      </c>
      <c r="AH63" s="272">
        <v>1</v>
      </c>
      <c r="AI63" s="277">
        <v>0</v>
      </c>
      <c r="AJ63" s="275">
        <f t="array" ref="AJ63">IF(ISBLANK(AA63:AI63),"",SUM(AA63:AI63))</f>
        <v>80</v>
      </c>
      <c r="AL63" s="25">
        <f t="shared" si="38"/>
        <v>0.74999999999999956</v>
      </c>
      <c r="AM63" s="272"/>
      <c r="AN63" s="272"/>
      <c r="AO63" s="272"/>
      <c r="AP63" s="272"/>
      <c r="AQ63" s="272"/>
      <c r="AR63" s="272"/>
      <c r="AS63" s="272"/>
      <c r="AT63" s="272"/>
      <c r="AU63" s="277"/>
      <c r="AV63" s="275" t="str">
        <f t="array" ref="AV63">IF(ISBLANK(AM63:AU63),"",SUM(AM63:AU63))</f>
        <v/>
      </c>
      <c r="AX63" s="25">
        <f t="shared" si="39"/>
        <v>0.74999999999999956</v>
      </c>
      <c r="AY63" s="272"/>
      <c r="AZ63" s="272"/>
      <c r="BA63" s="272"/>
      <c r="BB63" s="272"/>
      <c r="BC63" s="272"/>
      <c r="BD63" s="272"/>
      <c r="BE63" s="272"/>
      <c r="BF63" s="272"/>
      <c r="BG63" s="277"/>
      <c r="BH63" s="275" t="str">
        <f t="array" ref="BH63">IF(ISBLANK(AY63:BG63),"",SUM(AY63:BG63))</f>
        <v/>
      </c>
      <c r="BJ63" s="25">
        <f t="shared" si="40"/>
        <v>0.74999999999999956</v>
      </c>
      <c r="BK63" s="272"/>
      <c r="BL63" s="272"/>
      <c r="BM63" s="272"/>
      <c r="BN63" s="272"/>
      <c r="BO63" s="272"/>
      <c r="BP63" s="272"/>
      <c r="BQ63" s="272"/>
      <c r="BR63" s="272"/>
      <c r="BS63" s="277"/>
      <c r="BT63" s="275" t="str">
        <f t="array" ref="BT63">IF(ISBLANK(BK63:BS63),"",SUM(BK63:BS63))</f>
        <v/>
      </c>
      <c r="BV63" s="25">
        <f t="shared" si="41"/>
        <v>0.74999999999999956</v>
      </c>
      <c r="BW63" s="4">
        <f t="shared" si="42"/>
        <v>133</v>
      </c>
      <c r="BX63" s="4">
        <f t="shared" si="43"/>
        <v>5</v>
      </c>
      <c r="BY63" s="4">
        <f t="shared" si="44"/>
        <v>7</v>
      </c>
      <c r="BZ63" s="4">
        <f t="shared" si="45"/>
        <v>0</v>
      </c>
      <c r="CA63" s="4">
        <f t="shared" si="46"/>
        <v>2</v>
      </c>
      <c r="CB63" s="4">
        <f t="shared" si="47"/>
        <v>0</v>
      </c>
      <c r="CC63" s="4">
        <f t="shared" si="48"/>
        <v>1</v>
      </c>
      <c r="CD63" s="4">
        <f t="shared" si="49"/>
        <v>1</v>
      </c>
      <c r="CE63" s="4">
        <f t="shared" si="50"/>
        <v>0</v>
      </c>
      <c r="CF63" s="10">
        <f>IF(BW63="","",SUM(BW63:CE63))</f>
        <v>149</v>
      </c>
    </row>
    <row r="64" spans="2:84" x14ac:dyDescent="0.25">
      <c r="B64" s="25">
        <f>B63+config!$C$8</f>
        <v>0.76041666666666619</v>
      </c>
      <c r="C64" s="272">
        <v>0</v>
      </c>
      <c r="D64" s="272">
        <v>0</v>
      </c>
      <c r="E64" s="272">
        <v>0</v>
      </c>
      <c r="F64" s="272">
        <v>0</v>
      </c>
      <c r="G64" s="272">
        <v>0</v>
      </c>
      <c r="H64" s="272">
        <v>0</v>
      </c>
      <c r="I64" s="272">
        <v>0</v>
      </c>
      <c r="J64" s="272">
        <v>0</v>
      </c>
      <c r="K64" s="277">
        <v>0</v>
      </c>
      <c r="L64" s="275">
        <f t="array" ref="L64">IF(ISBLANK(C64:K64),"",SUM(C64:K64))</f>
        <v>0</v>
      </c>
      <c r="N64" s="25">
        <f t="shared" si="36"/>
        <v>0.76041666666666619</v>
      </c>
      <c r="O64" s="272">
        <v>43</v>
      </c>
      <c r="P64" s="272">
        <v>2</v>
      </c>
      <c r="Q64" s="272">
        <v>5</v>
      </c>
      <c r="R64" s="272">
        <v>0</v>
      </c>
      <c r="S64" s="272">
        <v>0</v>
      </c>
      <c r="T64" s="272">
        <v>0</v>
      </c>
      <c r="U64" s="272">
        <v>1</v>
      </c>
      <c r="V64" s="272">
        <v>0</v>
      </c>
      <c r="W64" s="277">
        <v>1</v>
      </c>
      <c r="X64" s="275">
        <f t="array" ref="X64">IF(ISBLANK(O64:W64),"",SUM(O64:W64))</f>
        <v>52</v>
      </c>
      <c r="Z64" s="25">
        <f t="shared" si="37"/>
        <v>0.76041666666666619</v>
      </c>
      <c r="AA64" s="272">
        <v>105</v>
      </c>
      <c r="AB64" s="272">
        <v>3</v>
      </c>
      <c r="AC64" s="272">
        <v>7</v>
      </c>
      <c r="AD64" s="272">
        <v>0</v>
      </c>
      <c r="AE64" s="272">
        <v>0</v>
      </c>
      <c r="AF64" s="272">
        <v>0</v>
      </c>
      <c r="AG64" s="272">
        <v>1</v>
      </c>
      <c r="AH64" s="272">
        <v>0</v>
      </c>
      <c r="AI64" s="277">
        <v>1</v>
      </c>
      <c r="AJ64" s="275">
        <f t="array" ref="AJ64">IF(ISBLANK(AA64:AI64),"",SUM(AA64:AI64))</f>
        <v>117</v>
      </c>
      <c r="AL64" s="25">
        <f t="shared" si="38"/>
        <v>0.76041666666666619</v>
      </c>
      <c r="AM64" s="272"/>
      <c r="AN64" s="272"/>
      <c r="AO64" s="272"/>
      <c r="AP64" s="272"/>
      <c r="AQ64" s="272"/>
      <c r="AR64" s="272"/>
      <c r="AS64" s="272"/>
      <c r="AT64" s="272"/>
      <c r="AU64" s="277"/>
      <c r="AV64" s="275" t="str">
        <f t="array" ref="AV64">IF(ISBLANK(AM64:AU64),"",SUM(AM64:AU64))</f>
        <v/>
      </c>
      <c r="AX64" s="25">
        <f t="shared" si="39"/>
        <v>0.76041666666666619</v>
      </c>
      <c r="AY64" s="272"/>
      <c r="AZ64" s="272"/>
      <c r="BA64" s="272"/>
      <c r="BB64" s="272"/>
      <c r="BC64" s="272"/>
      <c r="BD64" s="272"/>
      <c r="BE64" s="272"/>
      <c r="BF64" s="272"/>
      <c r="BG64" s="277"/>
      <c r="BH64" s="275" t="str">
        <f t="array" ref="BH64">IF(ISBLANK(AY64:BG64),"",SUM(AY64:BG64))</f>
        <v/>
      </c>
      <c r="BJ64" s="25">
        <f t="shared" si="40"/>
        <v>0.76041666666666619</v>
      </c>
      <c r="BK64" s="272"/>
      <c r="BL64" s="272"/>
      <c r="BM64" s="272"/>
      <c r="BN64" s="272"/>
      <c r="BO64" s="272"/>
      <c r="BP64" s="272"/>
      <c r="BQ64" s="272"/>
      <c r="BR64" s="272"/>
      <c r="BS64" s="277"/>
      <c r="BT64" s="275" t="str">
        <f t="array" ref="BT64">IF(ISBLANK(BK64:BS64),"",SUM(BK64:BS64))</f>
        <v/>
      </c>
      <c r="BV64" s="25">
        <f t="shared" si="41"/>
        <v>0.76041666666666619</v>
      </c>
      <c r="BW64" s="4">
        <f t="shared" si="42"/>
        <v>148</v>
      </c>
      <c r="BX64" s="4">
        <f t="shared" si="43"/>
        <v>5</v>
      </c>
      <c r="BY64" s="4">
        <f t="shared" si="44"/>
        <v>12</v>
      </c>
      <c r="BZ64" s="4">
        <f t="shared" si="45"/>
        <v>0</v>
      </c>
      <c r="CA64" s="4">
        <f t="shared" si="46"/>
        <v>0</v>
      </c>
      <c r="CB64" s="4">
        <f t="shared" si="47"/>
        <v>0</v>
      </c>
      <c r="CC64" s="4">
        <f t="shared" si="48"/>
        <v>2</v>
      </c>
      <c r="CD64" s="4">
        <f t="shared" si="49"/>
        <v>0</v>
      </c>
      <c r="CE64" s="4">
        <f t="shared" si="50"/>
        <v>2</v>
      </c>
      <c r="CF64" s="10">
        <f t="shared" ref="CF64:CF66" si="51">IF(BW64="","",SUM(BW64:CE64))</f>
        <v>169</v>
      </c>
    </row>
    <row r="65" spans="2:84" x14ac:dyDescent="0.25">
      <c r="B65" s="25">
        <f>B64+config!$C$8</f>
        <v>0.77083333333333282</v>
      </c>
      <c r="C65" s="272">
        <v>0</v>
      </c>
      <c r="D65" s="272">
        <v>0</v>
      </c>
      <c r="E65" s="272">
        <v>0</v>
      </c>
      <c r="F65" s="272">
        <v>0</v>
      </c>
      <c r="G65" s="272">
        <v>0</v>
      </c>
      <c r="H65" s="272">
        <v>0</v>
      </c>
      <c r="I65" s="272">
        <v>0</v>
      </c>
      <c r="J65" s="272">
        <v>0</v>
      </c>
      <c r="K65" s="277">
        <v>0</v>
      </c>
      <c r="L65" s="275">
        <f t="array" ref="L65">IF(ISBLANK(C65:K65),"",SUM(C65:K65))</f>
        <v>0</v>
      </c>
      <c r="N65" s="25">
        <f t="shared" si="36"/>
        <v>0.77083333333333282</v>
      </c>
      <c r="O65" s="272">
        <v>52</v>
      </c>
      <c r="P65" s="272">
        <v>0</v>
      </c>
      <c r="Q65" s="272">
        <v>5</v>
      </c>
      <c r="R65" s="272">
        <v>0</v>
      </c>
      <c r="S65" s="272">
        <v>0</v>
      </c>
      <c r="T65" s="272">
        <v>0</v>
      </c>
      <c r="U65" s="272">
        <v>0</v>
      </c>
      <c r="V65" s="272">
        <v>1</v>
      </c>
      <c r="W65" s="277">
        <v>0</v>
      </c>
      <c r="X65" s="275">
        <f t="array" ref="X65">IF(ISBLANK(O65:W65),"",SUM(O65:W65))</f>
        <v>58</v>
      </c>
      <c r="Z65" s="25">
        <f t="shared" si="37"/>
        <v>0.77083333333333282</v>
      </c>
      <c r="AA65" s="272">
        <v>90</v>
      </c>
      <c r="AB65" s="272">
        <v>1</v>
      </c>
      <c r="AC65" s="272">
        <v>3</v>
      </c>
      <c r="AD65" s="272">
        <v>0</v>
      </c>
      <c r="AE65" s="272">
        <v>0</v>
      </c>
      <c r="AF65" s="272">
        <v>0</v>
      </c>
      <c r="AG65" s="272">
        <v>0</v>
      </c>
      <c r="AH65" s="272">
        <v>0</v>
      </c>
      <c r="AI65" s="277">
        <v>0</v>
      </c>
      <c r="AJ65" s="275">
        <f t="array" ref="AJ65">IF(ISBLANK(AA65:AI65),"",SUM(AA65:AI65))</f>
        <v>94</v>
      </c>
      <c r="AL65" s="25">
        <f t="shared" si="38"/>
        <v>0.77083333333333282</v>
      </c>
      <c r="AM65" s="272"/>
      <c r="AN65" s="272"/>
      <c r="AO65" s="272"/>
      <c r="AP65" s="272"/>
      <c r="AQ65" s="272"/>
      <c r="AR65" s="272"/>
      <c r="AS65" s="272"/>
      <c r="AT65" s="272"/>
      <c r="AU65" s="277"/>
      <c r="AV65" s="275" t="str">
        <f t="array" ref="AV65">IF(ISBLANK(AM65:AU65),"",SUM(AM65:AU65))</f>
        <v/>
      </c>
      <c r="AX65" s="25">
        <f t="shared" si="39"/>
        <v>0.77083333333333282</v>
      </c>
      <c r="AY65" s="272"/>
      <c r="AZ65" s="272"/>
      <c r="BA65" s="272"/>
      <c r="BB65" s="272"/>
      <c r="BC65" s="272"/>
      <c r="BD65" s="272"/>
      <c r="BE65" s="272"/>
      <c r="BF65" s="272"/>
      <c r="BG65" s="277"/>
      <c r="BH65" s="275" t="str">
        <f t="array" ref="BH65">IF(ISBLANK(AY65:BG65),"",SUM(AY65:BG65))</f>
        <v/>
      </c>
      <c r="BJ65" s="25">
        <f t="shared" si="40"/>
        <v>0.77083333333333282</v>
      </c>
      <c r="BK65" s="272"/>
      <c r="BL65" s="272"/>
      <c r="BM65" s="272"/>
      <c r="BN65" s="272"/>
      <c r="BO65" s="272"/>
      <c r="BP65" s="272"/>
      <c r="BQ65" s="272"/>
      <c r="BR65" s="272"/>
      <c r="BS65" s="277"/>
      <c r="BT65" s="275" t="str">
        <f t="array" ref="BT65">IF(ISBLANK(BK65:BS65),"",SUM(BK65:BS65))</f>
        <v/>
      </c>
      <c r="BV65" s="25">
        <f t="shared" si="41"/>
        <v>0.77083333333333282</v>
      </c>
      <c r="BW65" s="4">
        <f t="shared" si="42"/>
        <v>142</v>
      </c>
      <c r="BX65" s="4">
        <f t="shared" si="43"/>
        <v>1</v>
      </c>
      <c r="BY65" s="4">
        <f t="shared" si="44"/>
        <v>8</v>
      </c>
      <c r="BZ65" s="4">
        <f t="shared" si="45"/>
        <v>0</v>
      </c>
      <c r="CA65" s="4">
        <f t="shared" si="46"/>
        <v>0</v>
      </c>
      <c r="CB65" s="4">
        <f t="shared" si="47"/>
        <v>0</v>
      </c>
      <c r="CC65" s="4">
        <f t="shared" si="48"/>
        <v>0</v>
      </c>
      <c r="CD65" s="4">
        <f t="shared" si="49"/>
        <v>1</v>
      </c>
      <c r="CE65" s="4">
        <f t="shared" si="50"/>
        <v>0</v>
      </c>
      <c r="CF65" s="10">
        <f t="shared" si="51"/>
        <v>152</v>
      </c>
    </row>
    <row r="66" spans="2:84" x14ac:dyDescent="0.25">
      <c r="B66" s="25">
        <f>B65+config!$C$8</f>
        <v>0.78124999999999944</v>
      </c>
      <c r="C66" s="274">
        <v>0</v>
      </c>
      <c r="D66" s="274">
        <v>0</v>
      </c>
      <c r="E66" s="274">
        <v>0</v>
      </c>
      <c r="F66" s="274">
        <v>0</v>
      </c>
      <c r="G66" s="274">
        <v>0</v>
      </c>
      <c r="H66" s="274">
        <v>0</v>
      </c>
      <c r="I66" s="274">
        <v>0</v>
      </c>
      <c r="J66" s="274">
        <v>0</v>
      </c>
      <c r="K66" s="278">
        <v>0</v>
      </c>
      <c r="L66" s="275">
        <f t="array" ref="L66">IF(ISBLANK(C66:K66),"",SUM(C66:K66))</f>
        <v>0</v>
      </c>
      <c r="N66" s="25">
        <f t="shared" si="36"/>
        <v>0.78124999999999944</v>
      </c>
      <c r="O66" s="274">
        <v>34</v>
      </c>
      <c r="P66" s="274">
        <v>0</v>
      </c>
      <c r="Q66" s="274">
        <v>3</v>
      </c>
      <c r="R66" s="274">
        <v>0</v>
      </c>
      <c r="S66" s="274">
        <v>0</v>
      </c>
      <c r="T66" s="274">
        <v>0</v>
      </c>
      <c r="U66" s="274">
        <v>1</v>
      </c>
      <c r="V66" s="274">
        <v>0</v>
      </c>
      <c r="W66" s="278">
        <v>0</v>
      </c>
      <c r="X66" s="275">
        <f t="array" ref="X66">IF(ISBLANK(O66:W66),"",SUM(O66:W66))</f>
        <v>38</v>
      </c>
      <c r="Z66" s="25">
        <f t="shared" si="37"/>
        <v>0.78124999999999944</v>
      </c>
      <c r="AA66" s="274">
        <v>61</v>
      </c>
      <c r="AB66" s="274">
        <v>0</v>
      </c>
      <c r="AC66" s="274">
        <v>5</v>
      </c>
      <c r="AD66" s="274">
        <v>0</v>
      </c>
      <c r="AE66" s="274">
        <v>0</v>
      </c>
      <c r="AF66" s="274">
        <v>0</v>
      </c>
      <c r="AG66" s="274">
        <v>0</v>
      </c>
      <c r="AH66" s="274">
        <v>0</v>
      </c>
      <c r="AI66" s="278">
        <v>0</v>
      </c>
      <c r="AJ66" s="275">
        <f t="array" ref="AJ66">IF(ISBLANK(AA66:AI66),"",SUM(AA66:AI66))</f>
        <v>66</v>
      </c>
      <c r="AL66" s="25">
        <f t="shared" si="38"/>
        <v>0.78124999999999944</v>
      </c>
      <c r="AM66" s="274"/>
      <c r="AN66" s="274"/>
      <c r="AO66" s="274"/>
      <c r="AP66" s="274"/>
      <c r="AQ66" s="274"/>
      <c r="AR66" s="274"/>
      <c r="AS66" s="274"/>
      <c r="AT66" s="274"/>
      <c r="AU66" s="278"/>
      <c r="AV66" s="275" t="str">
        <f t="array" ref="AV66">IF(ISBLANK(AM66:AU66),"",SUM(AM66:AU66))</f>
        <v/>
      </c>
      <c r="AX66" s="25">
        <f t="shared" si="39"/>
        <v>0.78124999999999944</v>
      </c>
      <c r="AY66" s="274"/>
      <c r="AZ66" s="274"/>
      <c r="BA66" s="274"/>
      <c r="BB66" s="274"/>
      <c r="BC66" s="274"/>
      <c r="BD66" s="274"/>
      <c r="BE66" s="274"/>
      <c r="BF66" s="274"/>
      <c r="BG66" s="278"/>
      <c r="BH66" s="275" t="str">
        <f t="array" ref="BH66">IF(ISBLANK(AY66:BG66),"",SUM(AY66:BG66))</f>
        <v/>
      </c>
      <c r="BJ66" s="25">
        <f t="shared" si="40"/>
        <v>0.78124999999999944</v>
      </c>
      <c r="BK66" s="274"/>
      <c r="BL66" s="274"/>
      <c r="BM66" s="274"/>
      <c r="BN66" s="274"/>
      <c r="BO66" s="274"/>
      <c r="BP66" s="274"/>
      <c r="BQ66" s="274"/>
      <c r="BR66" s="274"/>
      <c r="BS66" s="278"/>
      <c r="BT66" s="275" t="str">
        <f t="array" ref="BT66">IF(ISBLANK(BK66:BS66),"",SUM(BK66:BS66))</f>
        <v/>
      </c>
      <c r="BV66" s="25">
        <f t="shared" si="41"/>
        <v>0.78124999999999944</v>
      </c>
      <c r="BW66" s="4">
        <f t="shared" si="42"/>
        <v>95</v>
      </c>
      <c r="BX66" s="4">
        <f t="shared" si="43"/>
        <v>0</v>
      </c>
      <c r="BY66" s="4">
        <f t="shared" si="44"/>
        <v>8</v>
      </c>
      <c r="BZ66" s="4">
        <f t="shared" si="45"/>
        <v>0</v>
      </c>
      <c r="CA66" s="4">
        <f t="shared" si="46"/>
        <v>0</v>
      </c>
      <c r="CB66" s="4">
        <f t="shared" si="47"/>
        <v>0</v>
      </c>
      <c r="CC66" s="4">
        <f t="shared" si="48"/>
        <v>1</v>
      </c>
      <c r="CD66" s="4">
        <f t="shared" si="49"/>
        <v>0</v>
      </c>
      <c r="CE66" s="4">
        <f t="shared" si="50"/>
        <v>0</v>
      </c>
      <c r="CF66" s="10">
        <f t="shared" si="51"/>
        <v>104</v>
      </c>
    </row>
    <row r="67" spans="2:84" x14ac:dyDescent="0.25">
      <c r="B67" s="26" t="s">
        <v>19</v>
      </c>
      <c r="C67" s="275">
        <f t="shared" ref="C67:L67" si="52">SUM(C15:C66)</f>
        <v>18</v>
      </c>
      <c r="D67" s="275">
        <f t="shared" si="52"/>
        <v>0</v>
      </c>
      <c r="E67" s="275">
        <f t="shared" si="52"/>
        <v>2</v>
      </c>
      <c r="F67" s="275">
        <f t="shared" si="52"/>
        <v>0</v>
      </c>
      <c r="G67" s="275">
        <f t="shared" si="52"/>
        <v>0</v>
      </c>
      <c r="H67" s="275">
        <f t="shared" si="52"/>
        <v>0</v>
      </c>
      <c r="I67" s="275">
        <f t="shared" si="52"/>
        <v>0</v>
      </c>
      <c r="J67" s="275">
        <f t="shared" si="52"/>
        <v>0</v>
      </c>
      <c r="K67" s="275">
        <f t="shared" si="52"/>
        <v>0</v>
      </c>
      <c r="L67" s="276">
        <f t="shared" si="52"/>
        <v>20</v>
      </c>
      <c r="N67" s="26" t="s">
        <v>19</v>
      </c>
      <c r="O67" s="275">
        <f t="shared" ref="O67:X67" si="53">SUM(O15:O66)</f>
        <v>2145</v>
      </c>
      <c r="P67" s="275">
        <f t="shared" si="53"/>
        <v>105</v>
      </c>
      <c r="Q67" s="275">
        <f t="shared" si="53"/>
        <v>301</v>
      </c>
      <c r="R67" s="275">
        <f t="shared" si="53"/>
        <v>23</v>
      </c>
      <c r="S67" s="275">
        <f t="shared" si="53"/>
        <v>30</v>
      </c>
      <c r="T67" s="275">
        <f t="shared" si="53"/>
        <v>9</v>
      </c>
      <c r="U67" s="275">
        <f t="shared" si="53"/>
        <v>35</v>
      </c>
      <c r="V67" s="275">
        <f t="shared" si="53"/>
        <v>9</v>
      </c>
      <c r="W67" s="275">
        <f t="shared" si="53"/>
        <v>3</v>
      </c>
      <c r="X67" s="276">
        <f t="shared" si="53"/>
        <v>2660</v>
      </c>
      <c r="Z67" s="26" t="s">
        <v>19</v>
      </c>
      <c r="AA67" s="275">
        <f t="shared" ref="AA67:AJ67" si="54">SUM(AA15:AA66)</f>
        <v>3177</v>
      </c>
      <c r="AB67" s="275">
        <f t="shared" si="54"/>
        <v>170</v>
      </c>
      <c r="AC67" s="275">
        <f t="shared" si="54"/>
        <v>379</v>
      </c>
      <c r="AD67" s="275">
        <f t="shared" si="54"/>
        <v>14</v>
      </c>
      <c r="AE67" s="275">
        <f t="shared" si="54"/>
        <v>76</v>
      </c>
      <c r="AF67" s="275">
        <f t="shared" si="54"/>
        <v>40</v>
      </c>
      <c r="AG67" s="275">
        <f t="shared" si="54"/>
        <v>12</v>
      </c>
      <c r="AH67" s="275">
        <f t="shared" si="54"/>
        <v>17</v>
      </c>
      <c r="AI67" s="275">
        <f t="shared" si="54"/>
        <v>4</v>
      </c>
      <c r="AJ67" s="276">
        <f t="shared" si="54"/>
        <v>3889</v>
      </c>
      <c r="AL67" s="26" t="s">
        <v>19</v>
      </c>
      <c r="AM67" s="275">
        <f t="shared" ref="AM67:AV67" si="55">SUM(AM15:AM66)</f>
        <v>0</v>
      </c>
      <c r="AN67" s="275">
        <f t="shared" si="55"/>
        <v>0</v>
      </c>
      <c r="AO67" s="275">
        <f t="shared" si="55"/>
        <v>0</v>
      </c>
      <c r="AP67" s="275">
        <f t="shared" si="55"/>
        <v>0</v>
      </c>
      <c r="AQ67" s="275">
        <f t="shared" si="55"/>
        <v>0</v>
      </c>
      <c r="AR67" s="275">
        <f t="shared" si="55"/>
        <v>0</v>
      </c>
      <c r="AS67" s="275">
        <f t="shared" si="55"/>
        <v>0</v>
      </c>
      <c r="AT67" s="275">
        <f t="shared" si="55"/>
        <v>0</v>
      </c>
      <c r="AU67" s="275">
        <f t="shared" si="55"/>
        <v>0</v>
      </c>
      <c r="AV67" s="276">
        <f t="shared" si="55"/>
        <v>0</v>
      </c>
      <c r="AX67" s="26" t="s">
        <v>19</v>
      </c>
      <c r="AY67" s="275">
        <f t="shared" ref="AY67:BH67" si="56">SUM(AY15:AY66)</f>
        <v>0</v>
      </c>
      <c r="AZ67" s="275">
        <f t="shared" si="56"/>
        <v>0</v>
      </c>
      <c r="BA67" s="275">
        <f t="shared" si="56"/>
        <v>0</v>
      </c>
      <c r="BB67" s="275">
        <f t="shared" si="56"/>
        <v>0</v>
      </c>
      <c r="BC67" s="275">
        <f t="shared" si="56"/>
        <v>0</v>
      </c>
      <c r="BD67" s="275">
        <f t="shared" si="56"/>
        <v>0</v>
      </c>
      <c r="BE67" s="275">
        <f t="shared" si="56"/>
        <v>0</v>
      </c>
      <c r="BF67" s="275">
        <f t="shared" si="56"/>
        <v>0</v>
      </c>
      <c r="BG67" s="275">
        <f t="shared" si="56"/>
        <v>0</v>
      </c>
      <c r="BH67" s="276">
        <f t="shared" si="56"/>
        <v>0</v>
      </c>
      <c r="BJ67" s="26" t="s">
        <v>19</v>
      </c>
      <c r="BK67" s="275">
        <f t="shared" ref="BK67:BT67" si="57">SUM(BK15:BK66)</f>
        <v>0</v>
      </c>
      <c r="BL67" s="275">
        <f t="shared" si="57"/>
        <v>0</v>
      </c>
      <c r="BM67" s="275">
        <f t="shared" si="57"/>
        <v>0</v>
      </c>
      <c r="BN67" s="275">
        <f t="shared" si="57"/>
        <v>0</v>
      </c>
      <c r="BO67" s="275">
        <f t="shared" si="57"/>
        <v>0</v>
      </c>
      <c r="BP67" s="275">
        <f t="shared" si="57"/>
        <v>0</v>
      </c>
      <c r="BQ67" s="275">
        <f t="shared" si="57"/>
        <v>0</v>
      </c>
      <c r="BR67" s="275">
        <f t="shared" si="57"/>
        <v>0</v>
      </c>
      <c r="BS67" s="275">
        <f t="shared" si="57"/>
        <v>0</v>
      </c>
      <c r="BT67" s="276">
        <f t="shared" si="57"/>
        <v>0</v>
      </c>
      <c r="BV67" s="26" t="s">
        <v>19</v>
      </c>
      <c r="BW67" s="10">
        <f t="shared" ref="BW67:CF67" si="58">SUM(BW15:BW66)</f>
        <v>5340</v>
      </c>
      <c r="BX67" s="10">
        <f t="shared" si="58"/>
        <v>275</v>
      </c>
      <c r="BY67" s="10">
        <f t="shared" si="58"/>
        <v>682</v>
      </c>
      <c r="BZ67" s="10">
        <f t="shared" si="58"/>
        <v>37</v>
      </c>
      <c r="CA67" s="10">
        <f t="shared" si="58"/>
        <v>106</v>
      </c>
      <c r="CB67" s="10">
        <f t="shared" si="58"/>
        <v>49</v>
      </c>
      <c r="CC67" s="10">
        <f t="shared" si="58"/>
        <v>47</v>
      </c>
      <c r="CD67" s="10">
        <f t="shared" si="58"/>
        <v>26</v>
      </c>
      <c r="CE67" s="10">
        <f t="shared" si="58"/>
        <v>7</v>
      </c>
      <c r="CF67" s="13">
        <f t="shared" si="58"/>
        <v>6569</v>
      </c>
    </row>
    <row r="68" spans="2:84" x14ac:dyDescent="0.25">
      <c r="B68" s="3"/>
    </row>
    <row r="69" spans="2:84" x14ac:dyDescent="0.25">
      <c r="B69" s="3"/>
    </row>
    <row r="71" spans="2:84" ht="31.5" x14ac:dyDescent="0.5">
      <c r="C71" s="31" t="str">
        <f>"ORIGIN: "&amp;config!C15&amp;" ("&amp;config!F15&amp;")"</f>
        <v>ORIGIN: B1137 The Street (northeast)</v>
      </c>
      <c r="D71" s="32"/>
      <c r="E71" s="32"/>
      <c r="F71" s="32"/>
      <c r="G71" s="32"/>
      <c r="H71" s="32"/>
      <c r="I71" s="32"/>
      <c r="J71" s="33"/>
      <c r="K71" s="33"/>
      <c r="L71" s="33"/>
    </row>
    <row r="72" spans="2:84" ht="15" customHeight="1" x14ac:dyDescent="0.4">
      <c r="C72" s="179"/>
      <c r="D72" s="179"/>
      <c r="E72" s="179"/>
      <c r="F72" s="179"/>
      <c r="G72" s="179"/>
      <c r="H72" s="179"/>
      <c r="I72" s="179"/>
      <c r="J72" s="179"/>
      <c r="K72" s="179"/>
      <c r="L72" s="179"/>
    </row>
    <row r="73" spans="2:84" s="21" customFormat="1" ht="26.25" x14ac:dyDescent="0.4">
      <c r="B73" s="20"/>
      <c r="C73" s="256" t="str">
        <f>"B"&amp;config!$AH$5</f>
        <v>B↙</v>
      </c>
      <c r="D73" s="271" t="s">
        <v>145</v>
      </c>
      <c r="E73" s="254" t="str">
        <f>E11</f>
        <v>A←</v>
      </c>
      <c r="F73" s="143"/>
      <c r="G73" s="143"/>
      <c r="H73" s="143"/>
      <c r="I73" s="143"/>
      <c r="J73" s="143"/>
      <c r="K73" s="143"/>
      <c r="L73" s="143"/>
      <c r="O73" s="256" t="str">
        <f>C73</f>
        <v>B↙</v>
      </c>
      <c r="P73" s="271" t="s">
        <v>145</v>
      </c>
      <c r="Q73" s="255" t="str">
        <f>Q11</f>
        <v>B↗</v>
      </c>
      <c r="R73" s="143"/>
      <c r="S73" s="143"/>
      <c r="T73" s="143"/>
      <c r="U73" s="143"/>
      <c r="V73" s="143"/>
      <c r="W73" s="143"/>
      <c r="X73" s="143"/>
      <c r="Z73" s="20"/>
      <c r="AA73" s="256" t="str">
        <f>C73</f>
        <v>B↙</v>
      </c>
      <c r="AB73" s="271" t="s">
        <v>145</v>
      </c>
      <c r="AC73" s="258" t="str">
        <f>AC11</f>
        <v>C↓</v>
      </c>
      <c r="AD73" s="143"/>
      <c r="AE73" s="143"/>
      <c r="AF73" s="143"/>
      <c r="AG73" s="143"/>
      <c r="AH73" s="143"/>
      <c r="AI73" s="143"/>
      <c r="AJ73" s="143"/>
      <c r="AL73" s="20"/>
      <c r="AM73" s="256" t="str">
        <f>C73</f>
        <v>B↙</v>
      </c>
      <c r="AN73" s="271" t="s">
        <v>145</v>
      </c>
      <c r="AO73" s="262" t="str">
        <f>AO11</f>
        <v>D</v>
      </c>
      <c r="AP73" s="143"/>
      <c r="AQ73" s="143"/>
      <c r="AR73" s="143"/>
      <c r="AS73" s="143"/>
      <c r="AT73" s="143"/>
      <c r="AU73" s="143"/>
      <c r="AV73" s="143"/>
      <c r="AX73" s="20"/>
      <c r="AY73" s="256" t="str">
        <f>C73</f>
        <v>B↙</v>
      </c>
      <c r="AZ73" s="271" t="s">
        <v>145</v>
      </c>
      <c r="BA73" s="264" t="str">
        <f>BA11</f>
        <v>E</v>
      </c>
      <c r="BB73" s="143"/>
      <c r="BC73" s="143"/>
      <c r="BD73" s="143"/>
      <c r="BE73" s="143"/>
      <c r="BF73" s="143"/>
      <c r="BG73" s="143"/>
      <c r="BH73" s="143"/>
      <c r="BJ73" s="20"/>
      <c r="BK73" s="256" t="str">
        <f>C73</f>
        <v>B↙</v>
      </c>
      <c r="BL73" s="271" t="s">
        <v>145</v>
      </c>
      <c r="BM73" s="267" t="str">
        <f>BM11</f>
        <v>F</v>
      </c>
      <c r="BN73" s="143"/>
      <c r="BO73" s="143"/>
      <c r="BP73" s="143"/>
      <c r="BQ73" s="143"/>
      <c r="BR73" s="143"/>
      <c r="BS73" s="143"/>
      <c r="BT73" s="143"/>
      <c r="BV73" s="22"/>
      <c r="BW73" s="255" t="str">
        <f>"ENTERING FROM "&amp;C73</f>
        <v>ENTERING FROM B↙</v>
      </c>
      <c r="BX73" s="217"/>
      <c r="BY73" s="217"/>
      <c r="BZ73" s="217"/>
      <c r="CA73" s="217"/>
      <c r="CB73" s="217"/>
      <c r="CC73" s="217"/>
      <c r="CD73" s="217"/>
      <c r="CE73" s="217"/>
      <c r="CF73" s="217"/>
    </row>
    <row r="74" spans="2:84" s="12" customFormat="1" ht="15.75" x14ac:dyDescent="0.25">
      <c r="B74" s="30"/>
      <c r="C74" s="224" t="str">
        <f>config!C15&amp;" to "&amp;config!C14</f>
        <v>B1137 The Street to B1137 The Street</v>
      </c>
      <c r="D74" s="224"/>
      <c r="E74" s="224"/>
      <c r="F74" s="224"/>
      <c r="G74" s="224"/>
      <c r="H74" s="224"/>
      <c r="I74" s="224"/>
      <c r="J74" s="224"/>
      <c r="K74" s="224"/>
      <c r="L74" s="224"/>
      <c r="O74" s="224" t="str">
        <f>config!C15&amp;" to "&amp;config!C15</f>
        <v>B1137 The Street to B1137 The Street</v>
      </c>
      <c r="P74" s="224"/>
      <c r="Q74" s="224"/>
      <c r="R74" s="224"/>
      <c r="S74" s="224"/>
      <c r="T74" s="224"/>
      <c r="U74" s="224"/>
      <c r="V74" s="224"/>
      <c r="W74" s="224"/>
      <c r="X74" s="224"/>
      <c r="Z74" s="30"/>
      <c r="AA74" s="224" t="str">
        <f>IF(config!C16&lt;&gt;"",config!C15&amp;" to "&amp;config!C16,"")</f>
        <v>B1137 The Street to B1019 Maldon Rd</v>
      </c>
      <c r="AB74" s="224"/>
      <c r="AC74" s="224"/>
      <c r="AD74" s="224"/>
      <c r="AE74" s="224"/>
      <c r="AF74" s="224"/>
      <c r="AG74" s="224"/>
      <c r="AH74" s="224"/>
      <c r="AI74" s="224"/>
      <c r="AJ74" s="224"/>
      <c r="AL74" s="30"/>
      <c r="AM74" s="224" t="str">
        <f>IF(config!C17&lt;&gt;"",config!C15&amp;" to "&amp;config!C17,"")</f>
        <v/>
      </c>
      <c r="AN74" s="224"/>
      <c r="AO74" s="224"/>
      <c r="AP74" s="224"/>
      <c r="AQ74" s="224"/>
      <c r="AR74" s="224"/>
      <c r="AS74" s="224"/>
      <c r="AT74" s="224"/>
      <c r="AU74" s="224"/>
      <c r="AV74" s="224"/>
      <c r="AX74" s="30"/>
      <c r="AY74" s="224" t="str">
        <f>IF(config!C18&lt;&gt;"",config!C15&amp;" to "&amp;config!C18,"")</f>
        <v/>
      </c>
      <c r="AZ74" s="224"/>
      <c r="BA74" s="224"/>
      <c r="BB74" s="224"/>
      <c r="BC74" s="224"/>
      <c r="BD74" s="224"/>
      <c r="BE74" s="224"/>
      <c r="BF74" s="224"/>
      <c r="BG74" s="224"/>
      <c r="BH74" s="224"/>
      <c r="BJ74" s="30"/>
      <c r="BK74" s="224" t="str">
        <f>IF(config!C19&lt;&gt;"",config!C15&amp;" to "&amp;config!C19,"")</f>
        <v/>
      </c>
      <c r="BL74" s="224"/>
      <c r="BM74" s="224"/>
      <c r="BN74" s="224"/>
      <c r="BO74" s="224"/>
      <c r="BP74" s="224"/>
      <c r="BQ74" s="224"/>
      <c r="BR74" s="224"/>
      <c r="BS74" s="224"/>
      <c r="BT74" s="224"/>
      <c r="BV74" s="225"/>
      <c r="BW74" s="218" t="str">
        <f>config!C15</f>
        <v>B1137 The Street</v>
      </c>
      <c r="BX74" s="226"/>
      <c r="BY74" s="226"/>
      <c r="BZ74" s="226"/>
      <c r="CA74" s="226"/>
      <c r="CB74" s="226"/>
      <c r="CC74" s="226"/>
      <c r="CD74" s="226"/>
      <c r="CE74" s="226"/>
      <c r="CF74" s="226"/>
    </row>
    <row r="75" spans="2:84" x14ac:dyDescent="0.25">
      <c r="BB75" s="2"/>
      <c r="BN75" s="2"/>
      <c r="BV75" s="2"/>
    </row>
    <row r="76" spans="2:84" s="1" customFormat="1" ht="50.1" customHeight="1" x14ac:dyDescent="0.25">
      <c r="B76" s="2"/>
      <c r="C76" s="273" t="str">
        <f t="shared" ref="C76:K76" si="59">C14</f>
        <v>CAR</v>
      </c>
      <c r="D76" s="273" t="str">
        <f t="shared" si="59"/>
        <v>LGV1</v>
      </c>
      <c r="E76" s="273" t="str">
        <f t="shared" si="59"/>
        <v>LGV2</v>
      </c>
      <c r="F76" s="273" t="str">
        <f t="shared" si="59"/>
        <v>MGV</v>
      </c>
      <c r="G76" s="273" t="str">
        <f t="shared" si="59"/>
        <v>HGV1</v>
      </c>
      <c r="H76" s="273" t="str">
        <f t="shared" si="59"/>
        <v>HGV2</v>
      </c>
      <c r="I76" s="273" t="str">
        <f t="shared" si="59"/>
        <v>PSV</v>
      </c>
      <c r="J76" s="273" t="str">
        <f t="shared" si="59"/>
        <v>MB</v>
      </c>
      <c r="K76" s="273" t="str">
        <f t="shared" si="59"/>
        <v>CYC</v>
      </c>
      <c r="L76" s="140"/>
      <c r="N76" s="2"/>
      <c r="O76" s="273" t="str">
        <f t="shared" ref="O76:W76" si="60">O14</f>
        <v>CAR</v>
      </c>
      <c r="P76" s="273" t="str">
        <f t="shared" si="60"/>
        <v>LGV1</v>
      </c>
      <c r="Q76" s="273" t="str">
        <f t="shared" si="60"/>
        <v>LGV2</v>
      </c>
      <c r="R76" s="273" t="str">
        <f t="shared" si="60"/>
        <v>MGV</v>
      </c>
      <c r="S76" s="273" t="str">
        <f t="shared" si="60"/>
        <v>HGV1</v>
      </c>
      <c r="T76" s="273" t="str">
        <f t="shared" si="60"/>
        <v>HGV2</v>
      </c>
      <c r="U76" s="273" t="str">
        <f t="shared" si="60"/>
        <v>PSV</v>
      </c>
      <c r="V76" s="273" t="str">
        <f t="shared" si="60"/>
        <v>MB</v>
      </c>
      <c r="W76" s="273" t="str">
        <f t="shared" si="60"/>
        <v>CYC</v>
      </c>
      <c r="X76" s="140"/>
      <c r="Z76" s="2"/>
      <c r="AA76" s="273" t="str">
        <f t="shared" ref="AA76:AI76" si="61">AA14</f>
        <v>CAR</v>
      </c>
      <c r="AB76" s="273" t="str">
        <f t="shared" si="61"/>
        <v>LGV1</v>
      </c>
      <c r="AC76" s="273" t="str">
        <f t="shared" si="61"/>
        <v>LGV2</v>
      </c>
      <c r="AD76" s="273" t="str">
        <f t="shared" si="61"/>
        <v>MGV</v>
      </c>
      <c r="AE76" s="273" t="str">
        <f t="shared" si="61"/>
        <v>HGV1</v>
      </c>
      <c r="AF76" s="273" t="str">
        <f t="shared" si="61"/>
        <v>HGV2</v>
      </c>
      <c r="AG76" s="273" t="str">
        <f t="shared" si="61"/>
        <v>PSV</v>
      </c>
      <c r="AH76" s="273" t="str">
        <f t="shared" si="61"/>
        <v>MB</v>
      </c>
      <c r="AI76" s="273" t="str">
        <f t="shared" si="61"/>
        <v>CYC</v>
      </c>
      <c r="AJ76" s="140"/>
      <c r="AL76" s="2"/>
      <c r="AM76" s="273" t="str">
        <f t="shared" ref="AM76:AU76" si="62">AM14</f>
        <v>CAR</v>
      </c>
      <c r="AN76" s="273" t="str">
        <f t="shared" si="62"/>
        <v>LGV1</v>
      </c>
      <c r="AO76" s="273" t="str">
        <f t="shared" si="62"/>
        <v>LGV2</v>
      </c>
      <c r="AP76" s="273" t="str">
        <f t="shared" si="62"/>
        <v>MGV</v>
      </c>
      <c r="AQ76" s="273" t="str">
        <f t="shared" si="62"/>
        <v>HGV1</v>
      </c>
      <c r="AR76" s="273" t="str">
        <f t="shared" si="62"/>
        <v>HGV2</v>
      </c>
      <c r="AS76" s="273" t="str">
        <f t="shared" si="62"/>
        <v>PSV</v>
      </c>
      <c r="AT76" s="273" t="str">
        <f t="shared" si="62"/>
        <v>MB</v>
      </c>
      <c r="AU76" s="273" t="str">
        <f t="shared" si="62"/>
        <v>CYC</v>
      </c>
      <c r="AV76" s="140"/>
      <c r="AX76" s="2"/>
      <c r="AY76" s="273" t="str">
        <f t="shared" ref="AY76:BG76" si="63">AY14</f>
        <v>CAR</v>
      </c>
      <c r="AZ76" s="273" t="str">
        <f t="shared" si="63"/>
        <v>LGV1</v>
      </c>
      <c r="BA76" s="273" t="str">
        <f t="shared" si="63"/>
        <v>LGV2</v>
      </c>
      <c r="BB76" s="273" t="str">
        <f t="shared" si="63"/>
        <v>MGV</v>
      </c>
      <c r="BC76" s="273" t="str">
        <f t="shared" si="63"/>
        <v>HGV1</v>
      </c>
      <c r="BD76" s="273" t="str">
        <f t="shared" si="63"/>
        <v>HGV2</v>
      </c>
      <c r="BE76" s="273" t="str">
        <f t="shared" si="63"/>
        <v>PSV</v>
      </c>
      <c r="BF76" s="273" t="str">
        <f t="shared" si="63"/>
        <v>MB</v>
      </c>
      <c r="BG76" s="273" t="str">
        <f t="shared" si="63"/>
        <v>CYC</v>
      </c>
      <c r="BH76" s="140"/>
      <c r="BJ76" s="2"/>
      <c r="BK76" s="273" t="str">
        <f t="shared" ref="BK76:BS76" si="64">BK14</f>
        <v>CAR</v>
      </c>
      <c r="BL76" s="273" t="str">
        <f t="shared" si="64"/>
        <v>LGV1</v>
      </c>
      <c r="BM76" s="273" t="str">
        <f t="shared" si="64"/>
        <v>LGV2</v>
      </c>
      <c r="BN76" s="273" t="str">
        <f t="shared" si="64"/>
        <v>MGV</v>
      </c>
      <c r="BO76" s="273" t="str">
        <f t="shared" si="64"/>
        <v>HGV1</v>
      </c>
      <c r="BP76" s="273" t="str">
        <f t="shared" si="64"/>
        <v>HGV2</v>
      </c>
      <c r="BQ76" s="273" t="str">
        <f t="shared" si="64"/>
        <v>PSV</v>
      </c>
      <c r="BR76" s="273" t="str">
        <f t="shared" si="64"/>
        <v>MB</v>
      </c>
      <c r="BS76" s="273" t="str">
        <f t="shared" si="64"/>
        <v>CYC</v>
      </c>
      <c r="BT76" s="140"/>
      <c r="BV76" s="2"/>
      <c r="BW76" s="136" t="str">
        <f>BK76</f>
        <v>CAR</v>
      </c>
      <c r="BX76" s="136" t="str">
        <f t="shared" ref="BX76" si="65">BL76</f>
        <v>LGV1</v>
      </c>
      <c r="BY76" s="136" t="str">
        <f t="shared" ref="BY76" si="66">BM76</f>
        <v>LGV2</v>
      </c>
      <c r="BZ76" s="136" t="str">
        <f t="shared" ref="BZ76" si="67">BN76</f>
        <v>MGV</v>
      </c>
      <c r="CA76" s="136" t="str">
        <f t="shared" ref="CA76" si="68">BO76</f>
        <v>HGV1</v>
      </c>
      <c r="CB76" s="136" t="str">
        <f t="shared" ref="CB76" si="69">BP76</f>
        <v>HGV2</v>
      </c>
      <c r="CC76" s="136" t="str">
        <f t="shared" ref="CC76" si="70">BQ76</f>
        <v>PSV</v>
      </c>
      <c r="CD76" s="136" t="str">
        <f t="shared" ref="CD76" si="71">BR76</f>
        <v>MB</v>
      </c>
      <c r="CE76" s="136" t="str">
        <f t="shared" ref="CE76" si="72">BS76</f>
        <v>CYC</v>
      </c>
      <c r="CF76" s="141"/>
    </row>
    <row r="77" spans="2:84" x14ac:dyDescent="0.25">
      <c r="B77" s="25">
        <f t="shared" ref="B77:B108" si="73">B15</f>
        <v>0.25</v>
      </c>
      <c r="C77" s="272">
        <v>19</v>
      </c>
      <c r="D77" s="272">
        <v>1</v>
      </c>
      <c r="E77" s="272">
        <v>3</v>
      </c>
      <c r="F77" s="272">
        <v>0</v>
      </c>
      <c r="G77" s="272">
        <v>1</v>
      </c>
      <c r="H77" s="272">
        <v>1</v>
      </c>
      <c r="I77" s="272">
        <v>1</v>
      </c>
      <c r="J77" s="272">
        <v>1</v>
      </c>
      <c r="K77" s="277">
        <v>0</v>
      </c>
      <c r="L77" s="275">
        <f t="array" ref="L77">IF(ISBLANK(C77:K77),"",SUM(C77:K77))</f>
        <v>27</v>
      </c>
      <c r="N77" s="25">
        <f t="shared" ref="N77:N128" si="74">N15</f>
        <v>0.25</v>
      </c>
      <c r="O77" s="272">
        <v>0</v>
      </c>
      <c r="P77" s="272">
        <v>0</v>
      </c>
      <c r="Q77" s="272">
        <v>0</v>
      </c>
      <c r="R77" s="272">
        <v>0</v>
      </c>
      <c r="S77" s="272">
        <v>0</v>
      </c>
      <c r="T77" s="272">
        <v>0</v>
      </c>
      <c r="U77" s="272">
        <v>0</v>
      </c>
      <c r="V77" s="272">
        <v>0</v>
      </c>
      <c r="W77" s="277">
        <v>0</v>
      </c>
      <c r="X77" s="275">
        <f t="array" ref="X77">IF(ISBLANK(O77:W77),"",SUM(O77:W77))</f>
        <v>0</v>
      </c>
      <c r="Z77" s="25">
        <f t="shared" ref="Z77:Z128" si="75">Z15</f>
        <v>0.25</v>
      </c>
      <c r="AA77" s="272">
        <v>5</v>
      </c>
      <c r="AB77" s="272">
        <v>0</v>
      </c>
      <c r="AC77" s="272">
        <v>2</v>
      </c>
      <c r="AD77" s="272">
        <v>0</v>
      </c>
      <c r="AE77" s="272">
        <v>0</v>
      </c>
      <c r="AF77" s="272">
        <v>2</v>
      </c>
      <c r="AG77" s="272">
        <v>0</v>
      </c>
      <c r="AH77" s="272">
        <v>0</v>
      </c>
      <c r="AI77" s="277">
        <v>0</v>
      </c>
      <c r="AJ77" s="275">
        <f t="array" ref="AJ77">IF(ISBLANK(AA77:AI77),"",SUM(AA77:AI77))</f>
        <v>9</v>
      </c>
      <c r="AL77" s="25">
        <f t="shared" ref="AL77:AL108" si="76">AL15</f>
        <v>0.25</v>
      </c>
      <c r="AM77" s="272"/>
      <c r="AN77" s="272"/>
      <c r="AO77" s="272"/>
      <c r="AP77" s="272"/>
      <c r="AQ77" s="272"/>
      <c r="AR77" s="272"/>
      <c r="AS77" s="272"/>
      <c r="AT77" s="272"/>
      <c r="AU77" s="277"/>
      <c r="AV77" s="275" t="str">
        <f t="array" ref="AV77">IF(ISBLANK(AM77:AU77),"",SUM(AM77:AU77))</f>
        <v/>
      </c>
      <c r="AX77" s="25">
        <f t="shared" ref="AX77:AX108" si="77">AX15</f>
        <v>0.25</v>
      </c>
      <c r="AY77" s="272"/>
      <c r="AZ77" s="272"/>
      <c r="BA77" s="272"/>
      <c r="BB77" s="272"/>
      <c r="BC77" s="272"/>
      <c r="BD77" s="272"/>
      <c r="BE77" s="272"/>
      <c r="BF77" s="272"/>
      <c r="BG77" s="277"/>
      <c r="BH77" s="275" t="str">
        <f t="array" ref="BH77">IF(ISBLANK(AY77:BG77),"",SUM(AY77:BG77))</f>
        <v/>
      </c>
      <c r="BJ77" s="25">
        <f t="shared" ref="BJ77:BJ108" si="78">BJ15</f>
        <v>0.25</v>
      </c>
      <c r="BK77" s="272"/>
      <c r="BL77" s="272"/>
      <c r="BM77" s="272"/>
      <c r="BN77" s="272"/>
      <c r="BO77" s="272"/>
      <c r="BP77" s="272"/>
      <c r="BQ77" s="272"/>
      <c r="BR77" s="272"/>
      <c r="BS77" s="277"/>
      <c r="BT77" s="275" t="str">
        <f t="array" ref="BT77">IF(ISBLANK(BK77:BS77),"",SUM(BK77:BS77))</f>
        <v/>
      </c>
      <c r="BV77" s="25">
        <f>BJ77</f>
        <v>0.25</v>
      </c>
      <c r="BW77" s="4">
        <f>SUM(C77,O77,AA77,AM77,AY77,BK77)</f>
        <v>24</v>
      </c>
      <c r="BX77" s="4">
        <f t="shared" ref="BX77:BX128" si="79">SUM(D77,P77,AB77,AN77,AZ77,BL77)</f>
        <v>1</v>
      </c>
      <c r="BY77" s="4">
        <f t="shared" ref="BY77:BY128" si="80">SUM(E77,Q77,AC77,AO77,BA77,BM77)</f>
        <v>5</v>
      </c>
      <c r="BZ77" s="4">
        <f t="shared" ref="BZ77:BZ128" si="81">SUM(F77,R77,AD77,AP77,BB77,BN77)</f>
        <v>0</v>
      </c>
      <c r="CA77" s="4">
        <f t="shared" ref="CA77:CA128" si="82">SUM(G77,S77,AE77,AQ77,BC77,BO77)</f>
        <v>1</v>
      </c>
      <c r="CB77" s="4">
        <f t="shared" ref="CB77:CB128" si="83">SUM(H77,T77,AF77,AR77,BD77,BP77)</f>
        <v>3</v>
      </c>
      <c r="CC77" s="4">
        <f t="shared" ref="CC77:CC128" si="84">SUM(I77,U77,AG77,AS77,BE77,BQ77)</f>
        <v>1</v>
      </c>
      <c r="CD77" s="4">
        <f t="shared" ref="CD77:CD128" si="85">SUM(J77,V77,AH77,AT77,BF77,BR77)</f>
        <v>1</v>
      </c>
      <c r="CE77" s="4">
        <f t="shared" ref="CE77:CE128" si="86">SUM(K77,W77,AI77,AU77,BG77,BS77)</f>
        <v>0</v>
      </c>
      <c r="CF77" s="10">
        <f t="shared" ref="CF77:CF124" si="87">IF(BW77="","",SUM(BW77:CE77))</f>
        <v>36</v>
      </c>
    </row>
    <row r="78" spans="2:84" x14ac:dyDescent="0.25">
      <c r="B78" s="25">
        <f t="shared" si="73"/>
        <v>0.26041666666666669</v>
      </c>
      <c r="C78" s="272">
        <v>23</v>
      </c>
      <c r="D78" s="272">
        <v>0</v>
      </c>
      <c r="E78" s="272">
        <v>6</v>
      </c>
      <c r="F78" s="272">
        <v>0</v>
      </c>
      <c r="G78" s="272">
        <v>1</v>
      </c>
      <c r="H78" s="272">
        <v>0</v>
      </c>
      <c r="I78" s="272">
        <v>0</v>
      </c>
      <c r="J78" s="272">
        <v>0</v>
      </c>
      <c r="K78" s="277">
        <v>0</v>
      </c>
      <c r="L78" s="275">
        <f t="array" ref="L78">IF(ISBLANK(C78:K78),"",SUM(C78:K78))</f>
        <v>30</v>
      </c>
      <c r="N78" s="25">
        <f t="shared" si="74"/>
        <v>0.26041666666666669</v>
      </c>
      <c r="O78" s="272">
        <v>0</v>
      </c>
      <c r="P78" s="272">
        <v>0</v>
      </c>
      <c r="Q78" s="272">
        <v>0</v>
      </c>
      <c r="R78" s="272">
        <v>0</v>
      </c>
      <c r="S78" s="272">
        <v>0</v>
      </c>
      <c r="T78" s="272">
        <v>0</v>
      </c>
      <c r="U78" s="272">
        <v>0</v>
      </c>
      <c r="V78" s="272">
        <v>0</v>
      </c>
      <c r="W78" s="277">
        <v>0</v>
      </c>
      <c r="X78" s="275">
        <f t="array" ref="X78">IF(ISBLANK(O78:W78),"",SUM(O78:W78))</f>
        <v>0</v>
      </c>
      <c r="Z78" s="25">
        <f t="shared" si="75"/>
        <v>0.26041666666666669</v>
      </c>
      <c r="AA78" s="272">
        <v>6</v>
      </c>
      <c r="AB78" s="272">
        <v>0</v>
      </c>
      <c r="AC78" s="272">
        <v>1</v>
      </c>
      <c r="AD78" s="272">
        <v>0</v>
      </c>
      <c r="AE78" s="272">
        <v>2</v>
      </c>
      <c r="AF78" s="272">
        <v>0</v>
      </c>
      <c r="AG78" s="272">
        <v>2</v>
      </c>
      <c r="AH78" s="272">
        <v>0</v>
      </c>
      <c r="AI78" s="277">
        <v>0</v>
      </c>
      <c r="AJ78" s="275">
        <f t="array" ref="AJ78">IF(ISBLANK(AA78:AI78),"",SUM(AA78:AI78))</f>
        <v>11</v>
      </c>
      <c r="AL78" s="25">
        <f t="shared" si="76"/>
        <v>0.26041666666666669</v>
      </c>
      <c r="AM78" s="272"/>
      <c r="AN78" s="272"/>
      <c r="AO78" s="272"/>
      <c r="AP78" s="272"/>
      <c r="AQ78" s="272"/>
      <c r="AR78" s="272"/>
      <c r="AS78" s="272"/>
      <c r="AT78" s="272"/>
      <c r="AU78" s="277"/>
      <c r="AV78" s="275" t="str">
        <f t="array" ref="AV78">IF(ISBLANK(AM78:AU78),"",SUM(AM78:AU78))</f>
        <v/>
      </c>
      <c r="AX78" s="25">
        <f t="shared" si="77"/>
        <v>0.26041666666666669</v>
      </c>
      <c r="AY78" s="272"/>
      <c r="AZ78" s="272"/>
      <c r="BA78" s="272"/>
      <c r="BB78" s="272"/>
      <c r="BC78" s="272"/>
      <c r="BD78" s="272"/>
      <c r="BE78" s="272"/>
      <c r="BF78" s="272"/>
      <c r="BG78" s="277"/>
      <c r="BH78" s="275" t="str">
        <f t="array" ref="BH78">IF(ISBLANK(AY78:BG78),"",SUM(AY78:BG78))</f>
        <v/>
      </c>
      <c r="BJ78" s="25">
        <f t="shared" si="78"/>
        <v>0.26041666666666669</v>
      </c>
      <c r="BK78" s="272"/>
      <c r="BL78" s="272"/>
      <c r="BM78" s="272"/>
      <c r="BN78" s="272"/>
      <c r="BO78" s="272"/>
      <c r="BP78" s="272"/>
      <c r="BQ78" s="272"/>
      <c r="BR78" s="272"/>
      <c r="BS78" s="277"/>
      <c r="BT78" s="275" t="str">
        <f t="array" ref="BT78">IF(ISBLANK(BK78:BS78),"",SUM(BK78:BS78))</f>
        <v/>
      </c>
      <c r="BV78" s="25">
        <f t="shared" ref="BV78:BV128" si="88">BJ78</f>
        <v>0.26041666666666669</v>
      </c>
      <c r="BW78" s="4">
        <f t="shared" ref="BW78:BW128" si="89">SUM(C78,O78,AA78,AM78,AY78,BK78)</f>
        <v>29</v>
      </c>
      <c r="BX78" s="4">
        <f t="shared" si="79"/>
        <v>0</v>
      </c>
      <c r="BY78" s="4">
        <f t="shared" si="80"/>
        <v>7</v>
      </c>
      <c r="BZ78" s="4">
        <f t="shared" si="81"/>
        <v>0</v>
      </c>
      <c r="CA78" s="4">
        <f t="shared" si="82"/>
        <v>3</v>
      </c>
      <c r="CB78" s="4">
        <f t="shared" si="83"/>
        <v>0</v>
      </c>
      <c r="CC78" s="4">
        <f t="shared" si="84"/>
        <v>2</v>
      </c>
      <c r="CD78" s="4">
        <f t="shared" si="85"/>
        <v>0</v>
      </c>
      <c r="CE78" s="4">
        <f t="shared" si="86"/>
        <v>0</v>
      </c>
      <c r="CF78" s="10">
        <f t="shared" si="87"/>
        <v>41</v>
      </c>
    </row>
    <row r="79" spans="2:84" x14ac:dyDescent="0.25">
      <c r="B79" s="25">
        <f t="shared" si="73"/>
        <v>0.27083333333333337</v>
      </c>
      <c r="C79" s="272">
        <v>42</v>
      </c>
      <c r="D79" s="272">
        <v>2</v>
      </c>
      <c r="E79" s="272">
        <v>4</v>
      </c>
      <c r="F79" s="272">
        <v>0</v>
      </c>
      <c r="G79" s="272">
        <v>0</v>
      </c>
      <c r="H79" s="272">
        <v>0</v>
      </c>
      <c r="I79" s="272">
        <v>1</v>
      </c>
      <c r="J79" s="272">
        <v>0</v>
      </c>
      <c r="K79" s="277">
        <v>0</v>
      </c>
      <c r="L79" s="275">
        <f t="array" ref="L79">IF(ISBLANK(C79:K79),"",SUM(C79:K79))</f>
        <v>49</v>
      </c>
      <c r="N79" s="25">
        <f t="shared" si="74"/>
        <v>0.27083333333333337</v>
      </c>
      <c r="O79" s="272">
        <v>0</v>
      </c>
      <c r="P79" s="272">
        <v>0</v>
      </c>
      <c r="Q79" s="272">
        <v>0</v>
      </c>
      <c r="R79" s="272">
        <v>0</v>
      </c>
      <c r="S79" s="272">
        <v>0</v>
      </c>
      <c r="T79" s="272">
        <v>0</v>
      </c>
      <c r="U79" s="272">
        <v>0</v>
      </c>
      <c r="V79" s="272">
        <v>0</v>
      </c>
      <c r="W79" s="277">
        <v>0</v>
      </c>
      <c r="X79" s="275">
        <f t="array" ref="X79">IF(ISBLANK(O79:W79),"",SUM(O79:W79))</f>
        <v>0</v>
      </c>
      <c r="Z79" s="25">
        <f t="shared" si="75"/>
        <v>0.27083333333333337</v>
      </c>
      <c r="AA79" s="272">
        <v>12</v>
      </c>
      <c r="AB79" s="272">
        <v>1</v>
      </c>
      <c r="AC79" s="272">
        <v>2</v>
      </c>
      <c r="AD79" s="272">
        <v>0</v>
      </c>
      <c r="AE79" s="272">
        <v>3</v>
      </c>
      <c r="AF79" s="272">
        <v>0</v>
      </c>
      <c r="AG79" s="272">
        <v>0</v>
      </c>
      <c r="AH79" s="272">
        <v>0</v>
      </c>
      <c r="AI79" s="277">
        <v>0</v>
      </c>
      <c r="AJ79" s="275">
        <f t="array" ref="AJ79">IF(ISBLANK(AA79:AI79),"",SUM(AA79:AI79))</f>
        <v>18</v>
      </c>
      <c r="AL79" s="25">
        <f t="shared" si="76"/>
        <v>0.27083333333333337</v>
      </c>
      <c r="AM79" s="272"/>
      <c r="AN79" s="272"/>
      <c r="AO79" s="272"/>
      <c r="AP79" s="272"/>
      <c r="AQ79" s="272"/>
      <c r="AR79" s="272"/>
      <c r="AS79" s="272"/>
      <c r="AT79" s="272"/>
      <c r="AU79" s="277"/>
      <c r="AV79" s="275" t="str">
        <f t="array" ref="AV79">IF(ISBLANK(AM79:AU79),"",SUM(AM79:AU79))</f>
        <v/>
      </c>
      <c r="AX79" s="25">
        <f t="shared" si="77"/>
        <v>0.27083333333333337</v>
      </c>
      <c r="AY79" s="272"/>
      <c r="AZ79" s="272"/>
      <c r="BA79" s="272"/>
      <c r="BB79" s="272"/>
      <c r="BC79" s="272"/>
      <c r="BD79" s="272"/>
      <c r="BE79" s="272"/>
      <c r="BF79" s="272"/>
      <c r="BG79" s="277"/>
      <c r="BH79" s="275" t="str">
        <f t="array" ref="BH79">IF(ISBLANK(AY79:BG79),"",SUM(AY79:BG79))</f>
        <v/>
      </c>
      <c r="BJ79" s="25">
        <f t="shared" si="78"/>
        <v>0.27083333333333337</v>
      </c>
      <c r="BK79" s="272"/>
      <c r="BL79" s="272"/>
      <c r="BM79" s="272"/>
      <c r="BN79" s="272"/>
      <c r="BO79" s="272"/>
      <c r="BP79" s="272"/>
      <c r="BQ79" s="272"/>
      <c r="BR79" s="272"/>
      <c r="BS79" s="277"/>
      <c r="BT79" s="275" t="str">
        <f t="array" ref="BT79">IF(ISBLANK(BK79:BS79),"",SUM(BK79:BS79))</f>
        <v/>
      </c>
      <c r="BV79" s="25">
        <f t="shared" si="88"/>
        <v>0.27083333333333337</v>
      </c>
      <c r="BW79" s="4">
        <f t="shared" si="89"/>
        <v>54</v>
      </c>
      <c r="BX79" s="4">
        <f t="shared" si="79"/>
        <v>3</v>
      </c>
      <c r="BY79" s="4">
        <f t="shared" si="80"/>
        <v>6</v>
      </c>
      <c r="BZ79" s="4">
        <f t="shared" si="81"/>
        <v>0</v>
      </c>
      <c r="CA79" s="4">
        <f t="shared" si="82"/>
        <v>3</v>
      </c>
      <c r="CB79" s="4">
        <f t="shared" si="83"/>
        <v>0</v>
      </c>
      <c r="CC79" s="4">
        <f t="shared" si="84"/>
        <v>1</v>
      </c>
      <c r="CD79" s="4">
        <f t="shared" si="85"/>
        <v>0</v>
      </c>
      <c r="CE79" s="4">
        <f t="shared" si="86"/>
        <v>0</v>
      </c>
      <c r="CF79" s="10">
        <f t="shared" si="87"/>
        <v>67</v>
      </c>
    </row>
    <row r="80" spans="2:84" x14ac:dyDescent="0.25">
      <c r="B80" s="25">
        <f t="shared" si="73"/>
        <v>0.28125000000000006</v>
      </c>
      <c r="C80" s="272">
        <v>54</v>
      </c>
      <c r="D80" s="272">
        <v>2</v>
      </c>
      <c r="E80" s="272">
        <v>12</v>
      </c>
      <c r="F80" s="272">
        <v>1</v>
      </c>
      <c r="G80" s="272">
        <v>1</v>
      </c>
      <c r="H80" s="272">
        <v>0</v>
      </c>
      <c r="I80" s="272">
        <v>1</v>
      </c>
      <c r="J80" s="272">
        <v>1</v>
      </c>
      <c r="K80" s="277">
        <v>1</v>
      </c>
      <c r="L80" s="275">
        <f t="array" ref="L80">IF(ISBLANK(C80:K80),"",SUM(C80:K80))</f>
        <v>73</v>
      </c>
      <c r="N80" s="25">
        <f t="shared" si="74"/>
        <v>0.28125000000000006</v>
      </c>
      <c r="O80" s="272">
        <v>0</v>
      </c>
      <c r="P80" s="272">
        <v>0</v>
      </c>
      <c r="Q80" s="272">
        <v>0</v>
      </c>
      <c r="R80" s="272">
        <v>0</v>
      </c>
      <c r="S80" s="272">
        <v>0</v>
      </c>
      <c r="T80" s="272">
        <v>0</v>
      </c>
      <c r="U80" s="272">
        <v>0</v>
      </c>
      <c r="V80" s="272">
        <v>0</v>
      </c>
      <c r="W80" s="277">
        <v>0</v>
      </c>
      <c r="X80" s="275">
        <f t="array" ref="X80">IF(ISBLANK(O80:W80),"",SUM(O80:W80))</f>
        <v>0</v>
      </c>
      <c r="Z80" s="25">
        <f t="shared" si="75"/>
        <v>0.28125000000000006</v>
      </c>
      <c r="AA80" s="272">
        <v>13</v>
      </c>
      <c r="AB80" s="272">
        <v>5</v>
      </c>
      <c r="AC80" s="272">
        <v>6</v>
      </c>
      <c r="AD80" s="272">
        <v>0</v>
      </c>
      <c r="AE80" s="272">
        <v>1</v>
      </c>
      <c r="AF80" s="272">
        <v>0</v>
      </c>
      <c r="AG80" s="272">
        <v>0</v>
      </c>
      <c r="AH80" s="272">
        <v>0</v>
      </c>
      <c r="AI80" s="277">
        <v>0</v>
      </c>
      <c r="AJ80" s="275">
        <f t="array" ref="AJ80">IF(ISBLANK(AA80:AI80),"",SUM(AA80:AI80))</f>
        <v>25</v>
      </c>
      <c r="AL80" s="25">
        <f t="shared" si="76"/>
        <v>0.28125000000000006</v>
      </c>
      <c r="AM80" s="272"/>
      <c r="AN80" s="272"/>
      <c r="AO80" s="272"/>
      <c r="AP80" s="272"/>
      <c r="AQ80" s="272"/>
      <c r="AR80" s="272"/>
      <c r="AS80" s="272"/>
      <c r="AT80" s="272"/>
      <c r="AU80" s="277"/>
      <c r="AV80" s="275" t="str">
        <f t="array" ref="AV80">IF(ISBLANK(AM80:AU80),"",SUM(AM80:AU80))</f>
        <v/>
      </c>
      <c r="AX80" s="25">
        <f t="shared" si="77"/>
        <v>0.28125000000000006</v>
      </c>
      <c r="AY80" s="272"/>
      <c r="AZ80" s="272"/>
      <c r="BA80" s="272"/>
      <c r="BB80" s="272"/>
      <c r="BC80" s="272"/>
      <c r="BD80" s="272"/>
      <c r="BE80" s="272"/>
      <c r="BF80" s="272"/>
      <c r="BG80" s="277"/>
      <c r="BH80" s="275" t="str">
        <f t="array" ref="BH80">IF(ISBLANK(AY80:BG80),"",SUM(AY80:BG80))</f>
        <v/>
      </c>
      <c r="BJ80" s="25">
        <f t="shared" si="78"/>
        <v>0.28125000000000006</v>
      </c>
      <c r="BK80" s="272"/>
      <c r="BL80" s="272"/>
      <c r="BM80" s="272"/>
      <c r="BN80" s="272"/>
      <c r="BO80" s="272"/>
      <c r="BP80" s="272"/>
      <c r="BQ80" s="272"/>
      <c r="BR80" s="272"/>
      <c r="BS80" s="277"/>
      <c r="BT80" s="275" t="str">
        <f t="array" ref="BT80">IF(ISBLANK(BK80:BS80),"",SUM(BK80:BS80))</f>
        <v/>
      </c>
      <c r="BV80" s="25">
        <f t="shared" si="88"/>
        <v>0.28125000000000006</v>
      </c>
      <c r="BW80" s="4">
        <f t="shared" si="89"/>
        <v>67</v>
      </c>
      <c r="BX80" s="4">
        <f t="shared" si="79"/>
        <v>7</v>
      </c>
      <c r="BY80" s="4">
        <f t="shared" si="80"/>
        <v>18</v>
      </c>
      <c r="BZ80" s="4">
        <f t="shared" si="81"/>
        <v>1</v>
      </c>
      <c r="CA80" s="4">
        <f t="shared" si="82"/>
        <v>2</v>
      </c>
      <c r="CB80" s="4">
        <f t="shared" si="83"/>
        <v>0</v>
      </c>
      <c r="CC80" s="4">
        <f t="shared" si="84"/>
        <v>1</v>
      </c>
      <c r="CD80" s="4">
        <f t="shared" si="85"/>
        <v>1</v>
      </c>
      <c r="CE80" s="4">
        <f t="shared" si="86"/>
        <v>1</v>
      </c>
      <c r="CF80" s="10">
        <f t="shared" si="87"/>
        <v>98</v>
      </c>
    </row>
    <row r="81" spans="2:84" x14ac:dyDescent="0.25">
      <c r="B81" s="25">
        <f t="shared" si="73"/>
        <v>0.29166666666666674</v>
      </c>
      <c r="C81" s="272">
        <v>58</v>
      </c>
      <c r="D81" s="272">
        <v>1</v>
      </c>
      <c r="E81" s="272">
        <v>5</v>
      </c>
      <c r="F81" s="272">
        <v>1</v>
      </c>
      <c r="G81" s="272">
        <v>2</v>
      </c>
      <c r="H81" s="272">
        <v>0</v>
      </c>
      <c r="I81" s="272">
        <v>1</v>
      </c>
      <c r="J81" s="272">
        <v>1</v>
      </c>
      <c r="K81" s="277">
        <v>0</v>
      </c>
      <c r="L81" s="275">
        <f t="array" ref="L81">IF(ISBLANK(C81:K81),"",SUM(C81:K81))</f>
        <v>69</v>
      </c>
      <c r="N81" s="25">
        <f t="shared" si="74"/>
        <v>0.29166666666666674</v>
      </c>
      <c r="O81" s="272">
        <v>0</v>
      </c>
      <c r="P81" s="272">
        <v>0</v>
      </c>
      <c r="Q81" s="272">
        <v>0</v>
      </c>
      <c r="R81" s="272">
        <v>0</v>
      </c>
      <c r="S81" s="272">
        <v>0</v>
      </c>
      <c r="T81" s="272">
        <v>0</v>
      </c>
      <c r="U81" s="272">
        <v>0</v>
      </c>
      <c r="V81" s="272">
        <v>0</v>
      </c>
      <c r="W81" s="277">
        <v>0</v>
      </c>
      <c r="X81" s="275">
        <f t="array" ref="X81">IF(ISBLANK(O81:W81),"",SUM(O81:W81))</f>
        <v>0</v>
      </c>
      <c r="Z81" s="25">
        <f t="shared" si="75"/>
        <v>0.29166666666666674</v>
      </c>
      <c r="AA81" s="272">
        <v>16</v>
      </c>
      <c r="AB81" s="272">
        <v>10</v>
      </c>
      <c r="AC81" s="272">
        <v>5</v>
      </c>
      <c r="AD81" s="272">
        <v>0</v>
      </c>
      <c r="AE81" s="272">
        <v>2</v>
      </c>
      <c r="AF81" s="272">
        <v>0</v>
      </c>
      <c r="AG81" s="272">
        <v>0</v>
      </c>
      <c r="AH81" s="272">
        <v>0</v>
      </c>
      <c r="AI81" s="277">
        <v>0</v>
      </c>
      <c r="AJ81" s="275">
        <f t="array" ref="AJ81">IF(ISBLANK(AA81:AI81),"",SUM(AA81:AI81))</f>
        <v>33</v>
      </c>
      <c r="AL81" s="25">
        <f t="shared" si="76"/>
        <v>0.29166666666666674</v>
      </c>
      <c r="AM81" s="272"/>
      <c r="AN81" s="272"/>
      <c r="AO81" s="272"/>
      <c r="AP81" s="272"/>
      <c r="AQ81" s="272"/>
      <c r="AR81" s="272"/>
      <c r="AS81" s="272"/>
      <c r="AT81" s="272"/>
      <c r="AU81" s="277"/>
      <c r="AV81" s="275" t="str">
        <f t="array" ref="AV81">IF(ISBLANK(AM81:AU81),"",SUM(AM81:AU81))</f>
        <v/>
      </c>
      <c r="AX81" s="25">
        <f t="shared" si="77"/>
        <v>0.29166666666666674</v>
      </c>
      <c r="AY81" s="272"/>
      <c r="AZ81" s="272"/>
      <c r="BA81" s="272"/>
      <c r="BB81" s="272"/>
      <c r="BC81" s="272"/>
      <c r="BD81" s="272"/>
      <c r="BE81" s="272"/>
      <c r="BF81" s="272"/>
      <c r="BG81" s="277"/>
      <c r="BH81" s="275" t="str">
        <f t="array" ref="BH81">IF(ISBLANK(AY81:BG81),"",SUM(AY81:BG81))</f>
        <v/>
      </c>
      <c r="BJ81" s="25">
        <f t="shared" si="78"/>
        <v>0.29166666666666674</v>
      </c>
      <c r="BK81" s="272"/>
      <c r="BL81" s="272"/>
      <c r="BM81" s="272"/>
      <c r="BN81" s="272"/>
      <c r="BO81" s="272"/>
      <c r="BP81" s="272"/>
      <c r="BQ81" s="272"/>
      <c r="BR81" s="272"/>
      <c r="BS81" s="277"/>
      <c r="BT81" s="275" t="str">
        <f t="array" ref="BT81">IF(ISBLANK(BK81:BS81),"",SUM(BK81:BS81))</f>
        <v/>
      </c>
      <c r="BV81" s="25">
        <f t="shared" si="88"/>
        <v>0.29166666666666674</v>
      </c>
      <c r="BW81" s="4">
        <f t="shared" si="89"/>
        <v>74</v>
      </c>
      <c r="BX81" s="4">
        <f t="shared" si="79"/>
        <v>11</v>
      </c>
      <c r="BY81" s="4">
        <f t="shared" si="80"/>
        <v>10</v>
      </c>
      <c r="BZ81" s="4">
        <f t="shared" si="81"/>
        <v>1</v>
      </c>
      <c r="CA81" s="4">
        <f t="shared" si="82"/>
        <v>4</v>
      </c>
      <c r="CB81" s="4">
        <f t="shared" si="83"/>
        <v>0</v>
      </c>
      <c r="CC81" s="4">
        <f t="shared" si="84"/>
        <v>1</v>
      </c>
      <c r="CD81" s="4">
        <f t="shared" si="85"/>
        <v>1</v>
      </c>
      <c r="CE81" s="4">
        <f t="shared" si="86"/>
        <v>0</v>
      </c>
      <c r="CF81" s="10">
        <f t="shared" si="87"/>
        <v>102</v>
      </c>
    </row>
    <row r="82" spans="2:84" x14ac:dyDescent="0.25">
      <c r="B82" s="25">
        <f t="shared" si="73"/>
        <v>0.30208333333333343</v>
      </c>
      <c r="C82" s="272">
        <v>77</v>
      </c>
      <c r="D82" s="272">
        <v>4</v>
      </c>
      <c r="E82" s="272">
        <v>5</v>
      </c>
      <c r="F82" s="272">
        <v>1</v>
      </c>
      <c r="G82" s="272">
        <v>2</v>
      </c>
      <c r="H82" s="272">
        <v>1</v>
      </c>
      <c r="I82" s="272">
        <v>0</v>
      </c>
      <c r="J82" s="272">
        <v>1</v>
      </c>
      <c r="K82" s="277">
        <v>0</v>
      </c>
      <c r="L82" s="275">
        <f t="array" ref="L82">IF(ISBLANK(C82:K82),"",SUM(C82:K82))</f>
        <v>91</v>
      </c>
      <c r="N82" s="25">
        <f t="shared" si="74"/>
        <v>0.30208333333333343</v>
      </c>
      <c r="O82" s="272">
        <v>0</v>
      </c>
      <c r="P82" s="272">
        <v>0</v>
      </c>
      <c r="Q82" s="272">
        <v>0</v>
      </c>
      <c r="R82" s="272">
        <v>0</v>
      </c>
      <c r="S82" s="272">
        <v>0</v>
      </c>
      <c r="T82" s="272">
        <v>0</v>
      </c>
      <c r="U82" s="272">
        <v>0</v>
      </c>
      <c r="V82" s="272">
        <v>0</v>
      </c>
      <c r="W82" s="277">
        <v>0</v>
      </c>
      <c r="X82" s="275">
        <f t="array" ref="X82">IF(ISBLANK(O82:W82),"",SUM(O82:W82))</f>
        <v>0</v>
      </c>
      <c r="Z82" s="25">
        <f t="shared" si="75"/>
        <v>0.30208333333333343</v>
      </c>
      <c r="AA82" s="272">
        <v>25</v>
      </c>
      <c r="AB82" s="272">
        <v>5</v>
      </c>
      <c r="AC82" s="272">
        <v>5</v>
      </c>
      <c r="AD82" s="272">
        <v>0</v>
      </c>
      <c r="AE82" s="272">
        <v>1</v>
      </c>
      <c r="AF82" s="272">
        <v>4</v>
      </c>
      <c r="AG82" s="272">
        <v>0</v>
      </c>
      <c r="AH82" s="272">
        <v>0</v>
      </c>
      <c r="AI82" s="277">
        <v>0</v>
      </c>
      <c r="AJ82" s="275">
        <f t="array" ref="AJ82">IF(ISBLANK(AA82:AI82),"",SUM(AA82:AI82))</f>
        <v>40</v>
      </c>
      <c r="AL82" s="25">
        <f t="shared" si="76"/>
        <v>0.30208333333333343</v>
      </c>
      <c r="AM82" s="272"/>
      <c r="AN82" s="272"/>
      <c r="AO82" s="272"/>
      <c r="AP82" s="272"/>
      <c r="AQ82" s="272"/>
      <c r="AR82" s="272"/>
      <c r="AS82" s="272"/>
      <c r="AT82" s="272"/>
      <c r="AU82" s="277"/>
      <c r="AV82" s="275" t="str">
        <f t="array" ref="AV82">IF(ISBLANK(AM82:AU82),"",SUM(AM82:AU82))</f>
        <v/>
      </c>
      <c r="AX82" s="25">
        <f t="shared" si="77"/>
        <v>0.30208333333333343</v>
      </c>
      <c r="AY82" s="272"/>
      <c r="AZ82" s="272"/>
      <c r="BA82" s="272"/>
      <c r="BB82" s="272"/>
      <c r="BC82" s="272"/>
      <c r="BD82" s="272"/>
      <c r="BE82" s="272"/>
      <c r="BF82" s="272"/>
      <c r="BG82" s="277"/>
      <c r="BH82" s="275" t="str">
        <f t="array" ref="BH82">IF(ISBLANK(AY82:BG82),"",SUM(AY82:BG82))</f>
        <v/>
      </c>
      <c r="BJ82" s="25">
        <f t="shared" si="78"/>
        <v>0.30208333333333343</v>
      </c>
      <c r="BK82" s="272"/>
      <c r="BL82" s="272"/>
      <c r="BM82" s="272"/>
      <c r="BN82" s="272"/>
      <c r="BO82" s="272"/>
      <c r="BP82" s="272"/>
      <c r="BQ82" s="272"/>
      <c r="BR82" s="272"/>
      <c r="BS82" s="277"/>
      <c r="BT82" s="275" t="str">
        <f t="array" ref="BT82">IF(ISBLANK(BK82:BS82),"",SUM(BK82:BS82))</f>
        <v/>
      </c>
      <c r="BV82" s="25">
        <f t="shared" si="88"/>
        <v>0.30208333333333343</v>
      </c>
      <c r="BW82" s="4">
        <f t="shared" si="89"/>
        <v>102</v>
      </c>
      <c r="BX82" s="4">
        <f t="shared" si="79"/>
        <v>9</v>
      </c>
      <c r="BY82" s="4">
        <f t="shared" si="80"/>
        <v>10</v>
      </c>
      <c r="BZ82" s="4">
        <f t="shared" si="81"/>
        <v>1</v>
      </c>
      <c r="CA82" s="4">
        <f t="shared" si="82"/>
        <v>3</v>
      </c>
      <c r="CB82" s="4">
        <f t="shared" si="83"/>
        <v>5</v>
      </c>
      <c r="CC82" s="4">
        <f t="shared" si="84"/>
        <v>0</v>
      </c>
      <c r="CD82" s="4">
        <f t="shared" si="85"/>
        <v>1</v>
      </c>
      <c r="CE82" s="4">
        <f t="shared" si="86"/>
        <v>0</v>
      </c>
      <c r="CF82" s="10">
        <f t="shared" si="87"/>
        <v>131</v>
      </c>
    </row>
    <row r="83" spans="2:84" x14ac:dyDescent="0.25">
      <c r="B83" s="25">
        <f t="shared" si="73"/>
        <v>0.31250000000000011</v>
      </c>
      <c r="C83" s="272">
        <v>68</v>
      </c>
      <c r="D83" s="272">
        <v>6</v>
      </c>
      <c r="E83" s="272">
        <v>13</v>
      </c>
      <c r="F83" s="272">
        <v>2</v>
      </c>
      <c r="G83" s="272">
        <v>0</v>
      </c>
      <c r="H83" s="272">
        <v>0</v>
      </c>
      <c r="I83" s="272">
        <v>3</v>
      </c>
      <c r="J83" s="272">
        <v>1</v>
      </c>
      <c r="K83" s="277">
        <v>0</v>
      </c>
      <c r="L83" s="275">
        <f t="array" ref="L83">IF(ISBLANK(C83:K83),"",SUM(C83:K83))</f>
        <v>93</v>
      </c>
      <c r="N83" s="25">
        <f t="shared" si="74"/>
        <v>0.31250000000000011</v>
      </c>
      <c r="O83" s="272">
        <v>0</v>
      </c>
      <c r="P83" s="272">
        <v>0</v>
      </c>
      <c r="Q83" s="272">
        <v>0</v>
      </c>
      <c r="R83" s="272">
        <v>0</v>
      </c>
      <c r="S83" s="272">
        <v>0</v>
      </c>
      <c r="T83" s="272">
        <v>0</v>
      </c>
      <c r="U83" s="272">
        <v>0</v>
      </c>
      <c r="V83" s="272">
        <v>0</v>
      </c>
      <c r="W83" s="277">
        <v>0</v>
      </c>
      <c r="X83" s="275">
        <f t="array" ref="X83">IF(ISBLANK(O83:W83),"",SUM(O83:W83))</f>
        <v>0</v>
      </c>
      <c r="Z83" s="25">
        <f t="shared" si="75"/>
        <v>0.31250000000000011</v>
      </c>
      <c r="AA83" s="272">
        <v>31</v>
      </c>
      <c r="AB83" s="272">
        <v>0</v>
      </c>
      <c r="AC83" s="272">
        <v>6</v>
      </c>
      <c r="AD83" s="272">
        <v>1</v>
      </c>
      <c r="AE83" s="272">
        <v>1</v>
      </c>
      <c r="AF83" s="272">
        <v>3</v>
      </c>
      <c r="AG83" s="272">
        <v>0</v>
      </c>
      <c r="AH83" s="272">
        <v>0</v>
      </c>
      <c r="AI83" s="277">
        <v>0</v>
      </c>
      <c r="AJ83" s="275">
        <f t="array" ref="AJ83">IF(ISBLANK(AA83:AI83),"",SUM(AA83:AI83))</f>
        <v>42</v>
      </c>
      <c r="AL83" s="25">
        <f t="shared" si="76"/>
        <v>0.31250000000000011</v>
      </c>
      <c r="AM83" s="272"/>
      <c r="AN83" s="272"/>
      <c r="AO83" s="272"/>
      <c r="AP83" s="272"/>
      <c r="AQ83" s="272"/>
      <c r="AR83" s="272"/>
      <c r="AS83" s="272"/>
      <c r="AT83" s="272"/>
      <c r="AU83" s="277"/>
      <c r="AV83" s="275" t="str">
        <f t="array" ref="AV83">IF(ISBLANK(AM83:AU83),"",SUM(AM83:AU83))</f>
        <v/>
      </c>
      <c r="AX83" s="25">
        <f t="shared" si="77"/>
        <v>0.31250000000000011</v>
      </c>
      <c r="AY83" s="272"/>
      <c r="AZ83" s="272"/>
      <c r="BA83" s="272"/>
      <c r="BB83" s="272"/>
      <c r="BC83" s="272"/>
      <c r="BD83" s="272"/>
      <c r="BE83" s="272"/>
      <c r="BF83" s="272"/>
      <c r="BG83" s="277"/>
      <c r="BH83" s="275" t="str">
        <f t="array" ref="BH83">IF(ISBLANK(AY83:BG83),"",SUM(AY83:BG83))</f>
        <v/>
      </c>
      <c r="BJ83" s="25">
        <f t="shared" si="78"/>
        <v>0.31250000000000011</v>
      </c>
      <c r="BK83" s="272"/>
      <c r="BL83" s="272"/>
      <c r="BM83" s="272"/>
      <c r="BN83" s="272"/>
      <c r="BO83" s="272"/>
      <c r="BP83" s="272"/>
      <c r="BQ83" s="272"/>
      <c r="BR83" s="272"/>
      <c r="BS83" s="277"/>
      <c r="BT83" s="275" t="str">
        <f t="array" ref="BT83">IF(ISBLANK(BK83:BS83),"",SUM(BK83:BS83))</f>
        <v/>
      </c>
      <c r="BV83" s="25">
        <f t="shared" si="88"/>
        <v>0.31250000000000011</v>
      </c>
      <c r="BW83" s="4">
        <f t="shared" si="89"/>
        <v>99</v>
      </c>
      <c r="BX83" s="4">
        <f t="shared" si="79"/>
        <v>6</v>
      </c>
      <c r="BY83" s="4">
        <f t="shared" si="80"/>
        <v>19</v>
      </c>
      <c r="BZ83" s="4">
        <f t="shared" si="81"/>
        <v>3</v>
      </c>
      <c r="CA83" s="4">
        <f t="shared" si="82"/>
        <v>1</v>
      </c>
      <c r="CB83" s="4">
        <f t="shared" si="83"/>
        <v>3</v>
      </c>
      <c r="CC83" s="4">
        <f t="shared" si="84"/>
        <v>3</v>
      </c>
      <c r="CD83" s="4">
        <f t="shared" si="85"/>
        <v>1</v>
      </c>
      <c r="CE83" s="4">
        <f t="shared" si="86"/>
        <v>0</v>
      </c>
      <c r="CF83" s="10">
        <f t="shared" si="87"/>
        <v>135</v>
      </c>
    </row>
    <row r="84" spans="2:84" x14ac:dyDescent="0.25">
      <c r="B84" s="25">
        <f t="shared" si="73"/>
        <v>0.3229166666666668</v>
      </c>
      <c r="C84" s="272">
        <v>72</v>
      </c>
      <c r="D84" s="272">
        <v>5</v>
      </c>
      <c r="E84" s="272">
        <v>8</v>
      </c>
      <c r="F84" s="272">
        <v>1</v>
      </c>
      <c r="G84" s="272">
        <v>1</v>
      </c>
      <c r="H84" s="272">
        <v>0</v>
      </c>
      <c r="I84" s="272">
        <v>0</v>
      </c>
      <c r="J84" s="272">
        <v>0</v>
      </c>
      <c r="K84" s="277">
        <v>0</v>
      </c>
      <c r="L84" s="275">
        <f t="array" ref="L84">IF(ISBLANK(C84:K84),"",SUM(C84:K84))</f>
        <v>87</v>
      </c>
      <c r="N84" s="25">
        <f t="shared" si="74"/>
        <v>0.3229166666666668</v>
      </c>
      <c r="O84" s="272">
        <v>0</v>
      </c>
      <c r="P84" s="272">
        <v>0</v>
      </c>
      <c r="Q84" s="272">
        <v>0</v>
      </c>
      <c r="R84" s="272">
        <v>0</v>
      </c>
      <c r="S84" s="272">
        <v>0</v>
      </c>
      <c r="T84" s="272">
        <v>0</v>
      </c>
      <c r="U84" s="272">
        <v>0</v>
      </c>
      <c r="V84" s="272">
        <v>0</v>
      </c>
      <c r="W84" s="277">
        <v>0</v>
      </c>
      <c r="X84" s="275">
        <f t="array" ref="X84">IF(ISBLANK(O84:W84),"",SUM(O84:W84))</f>
        <v>0</v>
      </c>
      <c r="Z84" s="25">
        <f t="shared" si="75"/>
        <v>0.3229166666666668</v>
      </c>
      <c r="AA84" s="272">
        <v>30</v>
      </c>
      <c r="AB84" s="272">
        <v>5</v>
      </c>
      <c r="AC84" s="272">
        <v>10</v>
      </c>
      <c r="AD84" s="272">
        <v>0</v>
      </c>
      <c r="AE84" s="272">
        <v>2</v>
      </c>
      <c r="AF84" s="272">
        <v>2</v>
      </c>
      <c r="AG84" s="272">
        <v>1</v>
      </c>
      <c r="AH84" s="272">
        <v>0</v>
      </c>
      <c r="AI84" s="277">
        <v>0</v>
      </c>
      <c r="AJ84" s="275">
        <f t="array" ref="AJ84">IF(ISBLANK(AA84:AI84),"",SUM(AA84:AI84))</f>
        <v>50</v>
      </c>
      <c r="AL84" s="25">
        <f t="shared" si="76"/>
        <v>0.3229166666666668</v>
      </c>
      <c r="AM84" s="272"/>
      <c r="AN84" s="272"/>
      <c r="AO84" s="272"/>
      <c r="AP84" s="272"/>
      <c r="AQ84" s="272"/>
      <c r="AR84" s="272"/>
      <c r="AS84" s="272"/>
      <c r="AT84" s="272"/>
      <c r="AU84" s="277"/>
      <c r="AV84" s="275" t="str">
        <f t="array" ref="AV84">IF(ISBLANK(AM84:AU84),"",SUM(AM84:AU84))</f>
        <v/>
      </c>
      <c r="AX84" s="25">
        <f t="shared" si="77"/>
        <v>0.3229166666666668</v>
      </c>
      <c r="AY84" s="272"/>
      <c r="AZ84" s="272"/>
      <c r="BA84" s="272"/>
      <c r="BB84" s="272"/>
      <c r="BC84" s="272"/>
      <c r="BD84" s="272"/>
      <c r="BE84" s="272"/>
      <c r="BF84" s="272"/>
      <c r="BG84" s="277"/>
      <c r="BH84" s="275" t="str">
        <f t="array" ref="BH84">IF(ISBLANK(AY84:BG84),"",SUM(AY84:BG84))</f>
        <v/>
      </c>
      <c r="BJ84" s="25">
        <f t="shared" si="78"/>
        <v>0.3229166666666668</v>
      </c>
      <c r="BK84" s="272"/>
      <c r="BL84" s="272"/>
      <c r="BM84" s="272"/>
      <c r="BN84" s="272"/>
      <c r="BO84" s="272"/>
      <c r="BP84" s="272"/>
      <c r="BQ84" s="272"/>
      <c r="BR84" s="272"/>
      <c r="BS84" s="277"/>
      <c r="BT84" s="275" t="str">
        <f t="array" ref="BT84">IF(ISBLANK(BK84:BS84),"",SUM(BK84:BS84))</f>
        <v/>
      </c>
      <c r="BV84" s="25">
        <f t="shared" si="88"/>
        <v>0.3229166666666668</v>
      </c>
      <c r="BW84" s="4">
        <f t="shared" si="89"/>
        <v>102</v>
      </c>
      <c r="BX84" s="4">
        <f t="shared" si="79"/>
        <v>10</v>
      </c>
      <c r="BY84" s="4">
        <f t="shared" si="80"/>
        <v>18</v>
      </c>
      <c r="BZ84" s="4">
        <f t="shared" si="81"/>
        <v>1</v>
      </c>
      <c r="CA84" s="4">
        <f t="shared" si="82"/>
        <v>3</v>
      </c>
      <c r="CB84" s="4">
        <f t="shared" si="83"/>
        <v>2</v>
      </c>
      <c r="CC84" s="4">
        <f t="shared" si="84"/>
        <v>1</v>
      </c>
      <c r="CD84" s="4">
        <f t="shared" si="85"/>
        <v>0</v>
      </c>
      <c r="CE84" s="4">
        <f t="shared" si="86"/>
        <v>0</v>
      </c>
      <c r="CF84" s="10">
        <f t="shared" si="87"/>
        <v>137</v>
      </c>
    </row>
    <row r="85" spans="2:84" x14ac:dyDescent="0.25">
      <c r="B85" s="25">
        <f t="shared" si="73"/>
        <v>0.33333333333333348</v>
      </c>
      <c r="C85" s="272">
        <v>60</v>
      </c>
      <c r="D85" s="272">
        <v>3</v>
      </c>
      <c r="E85" s="272">
        <v>13</v>
      </c>
      <c r="F85" s="272">
        <v>0</v>
      </c>
      <c r="G85" s="272">
        <v>1</v>
      </c>
      <c r="H85" s="272">
        <v>0</v>
      </c>
      <c r="I85" s="272">
        <v>0</v>
      </c>
      <c r="J85" s="272">
        <v>0</v>
      </c>
      <c r="K85" s="277">
        <v>1</v>
      </c>
      <c r="L85" s="275">
        <f t="array" ref="L85">IF(ISBLANK(C85:K85),"",SUM(C85:K85))</f>
        <v>78</v>
      </c>
      <c r="N85" s="25">
        <f t="shared" si="74"/>
        <v>0.33333333333333348</v>
      </c>
      <c r="O85" s="272">
        <v>0</v>
      </c>
      <c r="P85" s="272">
        <v>0</v>
      </c>
      <c r="Q85" s="272">
        <v>0</v>
      </c>
      <c r="R85" s="272">
        <v>0</v>
      </c>
      <c r="S85" s="272">
        <v>0</v>
      </c>
      <c r="T85" s="272">
        <v>0</v>
      </c>
      <c r="U85" s="272">
        <v>0</v>
      </c>
      <c r="V85" s="272">
        <v>0</v>
      </c>
      <c r="W85" s="277">
        <v>0</v>
      </c>
      <c r="X85" s="275">
        <f t="array" ref="X85">IF(ISBLANK(O85:W85),"",SUM(O85:W85))</f>
        <v>0</v>
      </c>
      <c r="Z85" s="25">
        <f t="shared" si="75"/>
        <v>0.33333333333333348</v>
      </c>
      <c r="AA85" s="272">
        <v>34</v>
      </c>
      <c r="AB85" s="272">
        <v>1</v>
      </c>
      <c r="AC85" s="272">
        <v>4</v>
      </c>
      <c r="AD85" s="272">
        <v>1</v>
      </c>
      <c r="AE85" s="272">
        <v>1</v>
      </c>
      <c r="AF85" s="272">
        <v>2</v>
      </c>
      <c r="AG85" s="272">
        <v>0</v>
      </c>
      <c r="AH85" s="272">
        <v>2</v>
      </c>
      <c r="AI85" s="277">
        <v>0</v>
      </c>
      <c r="AJ85" s="275">
        <f t="array" ref="AJ85">IF(ISBLANK(AA85:AI85),"",SUM(AA85:AI85))</f>
        <v>45</v>
      </c>
      <c r="AL85" s="25">
        <f t="shared" si="76"/>
        <v>0.33333333333333348</v>
      </c>
      <c r="AM85" s="272"/>
      <c r="AN85" s="272"/>
      <c r="AO85" s="272"/>
      <c r="AP85" s="272"/>
      <c r="AQ85" s="272"/>
      <c r="AR85" s="272"/>
      <c r="AS85" s="272"/>
      <c r="AT85" s="272"/>
      <c r="AU85" s="277"/>
      <c r="AV85" s="275" t="str">
        <f t="array" ref="AV85">IF(ISBLANK(AM85:AU85),"",SUM(AM85:AU85))</f>
        <v/>
      </c>
      <c r="AX85" s="25">
        <f t="shared" si="77"/>
        <v>0.33333333333333348</v>
      </c>
      <c r="AY85" s="272"/>
      <c r="AZ85" s="272"/>
      <c r="BA85" s="272"/>
      <c r="BB85" s="272"/>
      <c r="BC85" s="272"/>
      <c r="BD85" s="272"/>
      <c r="BE85" s="272"/>
      <c r="BF85" s="272"/>
      <c r="BG85" s="277"/>
      <c r="BH85" s="275" t="str">
        <f t="array" ref="BH85">IF(ISBLANK(AY85:BG85),"",SUM(AY85:BG85))</f>
        <v/>
      </c>
      <c r="BJ85" s="25">
        <f t="shared" si="78"/>
        <v>0.33333333333333348</v>
      </c>
      <c r="BK85" s="272"/>
      <c r="BL85" s="272"/>
      <c r="BM85" s="272"/>
      <c r="BN85" s="272"/>
      <c r="BO85" s="272"/>
      <c r="BP85" s="272"/>
      <c r="BQ85" s="272"/>
      <c r="BR85" s="272"/>
      <c r="BS85" s="277"/>
      <c r="BT85" s="275" t="str">
        <f t="array" ref="BT85">IF(ISBLANK(BK85:BS85),"",SUM(BK85:BS85))</f>
        <v/>
      </c>
      <c r="BV85" s="25">
        <f t="shared" si="88"/>
        <v>0.33333333333333348</v>
      </c>
      <c r="BW85" s="4">
        <f t="shared" si="89"/>
        <v>94</v>
      </c>
      <c r="BX85" s="4">
        <f t="shared" si="79"/>
        <v>4</v>
      </c>
      <c r="BY85" s="4">
        <f t="shared" si="80"/>
        <v>17</v>
      </c>
      <c r="BZ85" s="4">
        <f t="shared" si="81"/>
        <v>1</v>
      </c>
      <c r="CA85" s="4">
        <f t="shared" si="82"/>
        <v>2</v>
      </c>
      <c r="CB85" s="4">
        <f t="shared" si="83"/>
        <v>2</v>
      </c>
      <c r="CC85" s="4">
        <f t="shared" si="84"/>
        <v>0</v>
      </c>
      <c r="CD85" s="4">
        <f t="shared" si="85"/>
        <v>2</v>
      </c>
      <c r="CE85" s="4">
        <f t="shared" si="86"/>
        <v>1</v>
      </c>
      <c r="CF85" s="10">
        <f t="shared" si="87"/>
        <v>123</v>
      </c>
    </row>
    <row r="86" spans="2:84" x14ac:dyDescent="0.25">
      <c r="B86" s="25">
        <f t="shared" si="73"/>
        <v>0.34375000000000017</v>
      </c>
      <c r="C86" s="272">
        <v>77</v>
      </c>
      <c r="D86" s="272">
        <v>3</v>
      </c>
      <c r="E86" s="272">
        <v>9</v>
      </c>
      <c r="F86" s="272">
        <v>0</v>
      </c>
      <c r="G86" s="272">
        <v>0</v>
      </c>
      <c r="H86" s="272">
        <v>0</v>
      </c>
      <c r="I86" s="272">
        <v>1</v>
      </c>
      <c r="J86" s="272">
        <v>1</v>
      </c>
      <c r="K86" s="277">
        <v>0</v>
      </c>
      <c r="L86" s="275">
        <f t="array" ref="L86">IF(ISBLANK(C86:K86),"",SUM(C86:K86))</f>
        <v>91</v>
      </c>
      <c r="N86" s="25">
        <f t="shared" si="74"/>
        <v>0.34375000000000017</v>
      </c>
      <c r="O86" s="272">
        <v>0</v>
      </c>
      <c r="P86" s="272">
        <v>0</v>
      </c>
      <c r="Q86" s="272">
        <v>0</v>
      </c>
      <c r="R86" s="272">
        <v>0</v>
      </c>
      <c r="S86" s="272">
        <v>0</v>
      </c>
      <c r="T86" s="272">
        <v>0</v>
      </c>
      <c r="U86" s="272">
        <v>0</v>
      </c>
      <c r="V86" s="272">
        <v>0</v>
      </c>
      <c r="W86" s="277">
        <v>0</v>
      </c>
      <c r="X86" s="275">
        <f t="array" ref="X86">IF(ISBLANK(O86:W86),"",SUM(O86:W86))</f>
        <v>0</v>
      </c>
      <c r="Z86" s="25">
        <f t="shared" si="75"/>
        <v>0.34375000000000017</v>
      </c>
      <c r="AA86" s="272">
        <v>57</v>
      </c>
      <c r="AB86" s="272">
        <v>3</v>
      </c>
      <c r="AC86" s="272">
        <v>6</v>
      </c>
      <c r="AD86" s="272">
        <v>1</v>
      </c>
      <c r="AE86" s="272">
        <v>1</v>
      </c>
      <c r="AF86" s="272">
        <v>3</v>
      </c>
      <c r="AG86" s="272">
        <v>0</v>
      </c>
      <c r="AH86" s="272">
        <v>0</v>
      </c>
      <c r="AI86" s="277">
        <v>0</v>
      </c>
      <c r="AJ86" s="275">
        <f t="array" ref="AJ86">IF(ISBLANK(AA86:AI86),"",SUM(AA86:AI86))</f>
        <v>71</v>
      </c>
      <c r="AL86" s="25">
        <f t="shared" si="76"/>
        <v>0.34375000000000017</v>
      </c>
      <c r="AM86" s="272"/>
      <c r="AN86" s="272"/>
      <c r="AO86" s="272"/>
      <c r="AP86" s="272"/>
      <c r="AQ86" s="272"/>
      <c r="AR86" s="272"/>
      <c r="AS86" s="272"/>
      <c r="AT86" s="272"/>
      <c r="AU86" s="277"/>
      <c r="AV86" s="275" t="str">
        <f t="array" ref="AV86">IF(ISBLANK(AM86:AU86),"",SUM(AM86:AU86))</f>
        <v/>
      </c>
      <c r="AX86" s="25">
        <f t="shared" si="77"/>
        <v>0.34375000000000017</v>
      </c>
      <c r="AY86" s="272"/>
      <c r="AZ86" s="272"/>
      <c r="BA86" s="272"/>
      <c r="BB86" s="272"/>
      <c r="BC86" s="272"/>
      <c r="BD86" s="272"/>
      <c r="BE86" s="272"/>
      <c r="BF86" s="272"/>
      <c r="BG86" s="277"/>
      <c r="BH86" s="275" t="str">
        <f t="array" ref="BH86">IF(ISBLANK(AY86:BG86),"",SUM(AY86:BG86))</f>
        <v/>
      </c>
      <c r="BJ86" s="25">
        <f t="shared" si="78"/>
        <v>0.34375000000000017</v>
      </c>
      <c r="BK86" s="272"/>
      <c r="BL86" s="272"/>
      <c r="BM86" s="272"/>
      <c r="BN86" s="272"/>
      <c r="BO86" s="272"/>
      <c r="BP86" s="272"/>
      <c r="BQ86" s="272"/>
      <c r="BR86" s="272"/>
      <c r="BS86" s="277"/>
      <c r="BT86" s="275" t="str">
        <f t="array" ref="BT86">IF(ISBLANK(BK86:BS86),"",SUM(BK86:BS86))</f>
        <v/>
      </c>
      <c r="BV86" s="25">
        <f t="shared" si="88"/>
        <v>0.34375000000000017</v>
      </c>
      <c r="BW86" s="4">
        <f t="shared" si="89"/>
        <v>134</v>
      </c>
      <c r="BX86" s="4">
        <f t="shared" si="79"/>
        <v>6</v>
      </c>
      <c r="BY86" s="4">
        <f t="shared" si="80"/>
        <v>15</v>
      </c>
      <c r="BZ86" s="4">
        <f t="shared" si="81"/>
        <v>1</v>
      </c>
      <c r="CA86" s="4">
        <f t="shared" si="82"/>
        <v>1</v>
      </c>
      <c r="CB86" s="4">
        <f t="shared" si="83"/>
        <v>3</v>
      </c>
      <c r="CC86" s="4">
        <f t="shared" si="84"/>
        <v>1</v>
      </c>
      <c r="CD86" s="4">
        <f t="shared" si="85"/>
        <v>1</v>
      </c>
      <c r="CE86" s="4">
        <f t="shared" si="86"/>
        <v>0</v>
      </c>
      <c r="CF86" s="10">
        <f t="shared" si="87"/>
        <v>162</v>
      </c>
    </row>
    <row r="87" spans="2:84" x14ac:dyDescent="0.25">
      <c r="B87" s="25">
        <f t="shared" si="73"/>
        <v>0.35416666666666685</v>
      </c>
      <c r="C87" s="272">
        <v>81</v>
      </c>
      <c r="D87" s="272">
        <v>4</v>
      </c>
      <c r="E87" s="272">
        <v>9</v>
      </c>
      <c r="F87" s="272">
        <v>0</v>
      </c>
      <c r="G87" s="272">
        <v>4</v>
      </c>
      <c r="H87" s="272">
        <v>0</v>
      </c>
      <c r="I87" s="272">
        <v>0</v>
      </c>
      <c r="J87" s="272">
        <v>1</v>
      </c>
      <c r="K87" s="277">
        <v>1</v>
      </c>
      <c r="L87" s="275">
        <f t="array" ref="L87">IF(ISBLANK(C87:K87),"",SUM(C87:K87))</f>
        <v>100</v>
      </c>
      <c r="N87" s="25">
        <f t="shared" si="74"/>
        <v>0.35416666666666685</v>
      </c>
      <c r="O87" s="272">
        <v>0</v>
      </c>
      <c r="P87" s="272">
        <v>0</v>
      </c>
      <c r="Q87" s="272">
        <v>0</v>
      </c>
      <c r="R87" s="272">
        <v>0</v>
      </c>
      <c r="S87" s="272">
        <v>0</v>
      </c>
      <c r="T87" s="272">
        <v>0</v>
      </c>
      <c r="U87" s="272">
        <v>0</v>
      </c>
      <c r="V87" s="272">
        <v>0</v>
      </c>
      <c r="W87" s="277">
        <v>0</v>
      </c>
      <c r="X87" s="275">
        <f t="array" ref="X87">IF(ISBLANK(O87:W87),"",SUM(O87:W87))</f>
        <v>0</v>
      </c>
      <c r="Z87" s="25">
        <f t="shared" si="75"/>
        <v>0.35416666666666685</v>
      </c>
      <c r="AA87" s="272">
        <v>29</v>
      </c>
      <c r="AB87" s="272">
        <v>1</v>
      </c>
      <c r="AC87" s="272">
        <v>5</v>
      </c>
      <c r="AD87" s="272">
        <v>0</v>
      </c>
      <c r="AE87" s="272">
        <v>1</v>
      </c>
      <c r="AF87" s="272">
        <v>4</v>
      </c>
      <c r="AG87" s="272">
        <v>0</v>
      </c>
      <c r="AH87" s="272">
        <v>0</v>
      </c>
      <c r="AI87" s="277">
        <v>0</v>
      </c>
      <c r="AJ87" s="275">
        <f t="array" ref="AJ87">IF(ISBLANK(AA87:AI87),"",SUM(AA87:AI87))</f>
        <v>40</v>
      </c>
      <c r="AL87" s="25">
        <f t="shared" si="76"/>
        <v>0.35416666666666685</v>
      </c>
      <c r="AM87" s="272"/>
      <c r="AN87" s="272"/>
      <c r="AO87" s="272"/>
      <c r="AP87" s="272"/>
      <c r="AQ87" s="272"/>
      <c r="AR87" s="272"/>
      <c r="AS87" s="272"/>
      <c r="AT87" s="272"/>
      <c r="AU87" s="277"/>
      <c r="AV87" s="275" t="str">
        <f t="array" ref="AV87">IF(ISBLANK(AM87:AU87),"",SUM(AM87:AU87))</f>
        <v/>
      </c>
      <c r="AX87" s="25">
        <f t="shared" si="77"/>
        <v>0.35416666666666685</v>
      </c>
      <c r="AY87" s="272"/>
      <c r="AZ87" s="272"/>
      <c r="BA87" s="272"/>
      <c r="BB87" s="272"/>
      <c r="BC87" s="272"/>
      <c r="BD87" s="272"/>
      <c r="BE87" s="272"/>
      <c r="BF87" s="272"/>
      <c r="BG87" s="277"/>
      <c r="BH87" s="275" t="str">
        <f t="array" ref="BH87">IF(ISBLANK(AY87:BG87),"",SUM(AY87:BG87))</f>
        <v/>
      </c>
      <c r="BJ87" s="25">
        <f t="shared" si="78"/>
        <v>0.35416666666666685</v>
      </c>
      <c r="BK87" s="272"/>
      <c r="BL87" s="272"/>
      <c r="BM87" s="272"/>
      <c r="BN87" s="272"/>
      <c r="BO87" s="272"/>
      <c r="BP87" s="272"/>
      <c r="BQ87" s="272"/>
      <c r="BR87" s="272"/>
      <c r="BS87" s="277"/>
      <c r="BT87" s="275" t="str">
        <f t="array" ref="BT87">IF(ISBLANK(BK87:BS87),"",SUM(BK87:BS87))</f>
        <v/>
      </c>
      <c r="BV87" s="25">
        <f t="shared" si="88"/>
        <v>0.35416666666666685</v>
      </c>
      <c r="BW87" s="4">
        <f t="shared" si="89"/>
        <v>110</v>
      </c>
      <c r="BX87" s="4">
        <f t="shared" si="79"/>
        <v>5</v>
      </c>
      <c r="BY87" s="4">
        <f t="shared" si="80"/>
        <v>14</v>
      </c>
      <c r="BZ87" s="4">
        <f t="shared" si="81"/>
        <v>0</v>
      </c>
      <c r="CA87" s="4">
        <f t="shared" si="82"/>
        <v>5</v>
      </c>
      <c r="CB87" s="4">
        <f t="shared" si="83"/>
        <v>4</v>
      </c>
      <c r="CC87" s="4">
        <f t="shared" si="84"/>
        <v>0</v>
      </c>
      <c r="CD87" s="4">
        <f t="shared" si="85"/>
        <v>1</v>
      </c>
      <c r="CE87" s="4">
        <f t="shared" si="86"/>
        <v>1</v>
      </c>
      <c r="CF87" s="10">
        <f t="shared" si="87"/>
        <v>140</v>
      </c>
    </row>
    <row r="88" spans="2:84" x14ac:dyDescent="0.25">
      <c r="B88" s="25">
        <f t="shared" si="73"/>
        <v>0.36458333333333354</v>
      </c>
      <c r="C88" s="272">
        <v>80</v>
      </c>
      <c r="D88" s="272">
        <v>3</v>
      </c>
      <c r="E88" s="272">
        <v>12</v>
      </c>
      <c r="F88" s="272">
        <v>0</v>
      </c>
      <c r="G88" s="272">
        <v>1</v>
      </c>
      <c r="H88" s="272">
        <v>0</v>
      </c>
      <c r="I88" s="272">
        <v>1</v>
      </c>
      <c r="J88" s="272">
        <v>0</v>
      </c>
      <c r="K88" s="277">
        <v>0</v>
      </c>
      <c r="L88" s="275">
        <f t="array" ref="L88">IF(ISBLANK(C88:K88),"",SUM(C88:K88))</f>
        <v>97</v>
      </c>
      <c r="N88" s="25">
        <f t="shared" si="74"/>
        <v>0.36458333333333354</v>
      </c>
      <c r="O88" s="272">
        <v>0</v>
      </c>
      <c r="P88" s="272">
        <v>0</v>
      </c>
      <c r="Q88" s="272">
        <v>0</v>
      </c>
      <c r="R88" s="272">
        <v>0</v>
      </c>
      <c r="S88" s="272">
        <v>0</v>
      </c>
      <c r="T88" s="272">
        <v>0</v>
      </c>
      <c r="U88" s="272">
        <v>0</v>
      </c>
      <c r="V88" s="272">
        <v>0</v>
      </c>
      <c r="W88" s="277">
        <v>0</v>
      </c>
      <c r="X88" s="275">
        <f t="array" ref="X88">IF(ISBLANK(O88:W88),"",SUM(O88:W88))</f>
        <v>0</v>
      </c>
      <c r="Z88" s="25">
        <f t="shared" si="75"/>
        <v>0.36458333333333354</v>
      </c>
      <c r="AA88" s="272">
        <v>31</v>
      </c>
      <c r="AB88" s="272">
        <v>4</v>
      </c>
      <c r="AC88" s="272">
        <v>5</v>
      </c>
      <c r="AD88" s="272">
        <v>0</v>
      </c>
      <c r="AE88" s="272">
        <v>1</v>
      </c>
      <c r="AF88" s="272">
        <v>2</v>
      </c>
      <c r="AG88" s="272">
        <v>0</v>
      </c>
      <c r="AH88" s="272">
        <v>0</v>
      </c>
      <c r="AI88" s="277">
        <v>0</v>
      </c>
      <c r="AJ88" s="275">
        <f t="array" ref="AJ88">IF(ISBLANK(AA88:AI88),"",SUM(AA88:AI88))</f>
        <v>43</v>
      </c>
      <c r="AL88" s="25">
        <f t="shared" si="76"/>
        <v>0.36458333333333354</v>
      </c>
      <c r="AM88" s="272"/>
      <c r="AN88" s="272"/>
      <c r="AO88" s="272"/>
      <c r="AP88" s="272"/>
      <c r="AQ88" s="272"/>
      <c r="AR88" s="272"/>
      <c r="AS88" s="272"/>
      <c r="AT88" s="272"/>
      <c r="AU88" s="277"/>
      <c r="AV88" s="275" t="str">
        <f t="array" ref="AV88">IF(ISBLANK(AM88:AU88),"",SUM(AM88:AU88))</f>
        <v/>
      </c>
      <c r="AX88" s="25">
        <f t="shared" si="77"/>
        <v>0.36458333333333354</v>
      </c>
      <c r="AY88" s="272"/>
      <c r="AZ88" s="272"/>
      <c r="BA88" s="272"/>
      <c r="BB88" s="272"/>
      <c r="BC88" s="272"/>
      <c r="BD88" s="272"/>
      <c r="BE88" s="272"/>
      <c r="BF88" s="272"/>
      <c r="BG88" s="277"/>
      <c r="BH88" s="275" t="str">
        <f t="array" ref="BH88">IF(ISBLANK(AY88:BG88),"",SUM(AY88:BG88))</f>
        <v/>
      </c>
      <c r="BJ88" s="25">
        <f t="shared" si="78"/>
        <v>0.36458333333333354</v>
      </c>
      <c r="BK88" s="272"/>
      <c r="BL88" s="272"/>
      <c r="BM88" s="272"/>
      <c r="BN88" s="272"/>
      <c r="BO88" s="272"/>
      <c r="BP88" s="272"/>
      <c r="BQ88" s="272"/>
      <c r="BR88" s="272"/>
      <c r="BS88" s="277"/>
      <c r="BT88" s="275" t="str">
        <f t="array" ref="BT88">IF(ISBLANK(BK88:BS88),"",SUM(BK88:BS88))</f>
        <v/>
      </c>
      <c r="BV88" s="25">
        <f t="shared" si="88"/>
        <v>0.36458333333333354</v>
      </c>
      <c r="BW88" s="4">
        <f t="shared" si="89"/>
        <v>111</v>
      </c>
      <c r="BX88" s="4">
        <f t="shared" si="79"/>
        <v>7</v>
      </c>
      <c r="BY88" s="4">
        <f t="shared" si="80"/>
        <v>17</v>
      </c>
      <c r="BZ88" s="4">
        <f t="shared" si="81"/>
        <v>0</v>
      </c>
      <c r="CA88" s="4">
        <f t="shared" si="82"/>
        <v>2</v>
      </c>
      <c r="CB88" s="4">
        <f t="shared" si="83"/>
        <v>2</v>
      </c>
      <c r="CC88" s="4">
        <f t="shared" si="84"/>
        <v>1</v>
      </c>
      <c r="CD88" s="4">
        <f t="shared" si="85"/>
        <v>0</v>
      </c>
      <c r="CE88" s="4">
        <f t="shared" si="86"/>
        <v>0</v>
      </c>
      <c r="CF88" s="10">
        <f t="shared" si="87"/>
        <v>140</v>
      </c>
    </row>
    <row r="89" spans="2:84" x14ac:dyDescent="0.25">
      <c r="B89" s="25">
        <f t="shared" si="73"/>
        <v>0.37500000000000022</v>
      </c>
      <c r="C89" s="272">
        <v>61</v>
      </c>
      <c r="D89" s="272">
        <v>2</v>
      </c>
      <c r="E89" s="272">
        <v>12</v>
      </c>
      <c r="F89" s="272">
        <v>1</v>
      </c>
      <c r="G89" s="272">
        <v>2</v>
      </c>
      <c r="H89" s="272">
        <v>0</v>
      </c>
      <c r="I89" s="272">
        <v>0</v>
      </c>
      <c r="J89" s="272">
        <v>1</v>
      </c>
      <c r="K89" s="277">
        <v>0</v>
      </c>
      <c r="L89" s="275">
        <f t="array" ref="L89">IF(ISBLANK(C89:K89),"",SUM(C89:K89))</f>
        <v>79</v>
      </c>
      <c r="N89" s="25">
        <f t="shared" si="74"/>
        <v>0.37500000000000022</v>
      </c>
      <c r="O89" s="272">
        <v>0</v>
      </c>
      <c r="P89" s="272">
        <v>0</v>
      </c>
      <c r="Q89" s="272">
        <v>0</v>
      </c>
      <c r="R89" s="272">
        <v>0</v>
      </c>
      <c r="S89" s="272">
        <v>0</v>
      </c>
      <c r="T89" s="272">
        <v>0</v>
      </c>
      <c r="U89" s="272">
        <v>0</v>
      </c>
      <c r="V89" s="272">
        <v>0</v>
      </c>
      <c r="W89" s="277">
        <v>0</v>
      </c>
      <c r="X89" s="275">
        <f t="array" ref="X89">IF(ISBLANK(O89:W89),"",SUM(O89:W89))</f>
        <v>0</v>
      </c>
      <c r="Z89" s="25">
        <f t="shared" si="75"/>
        <v>0.37500000000000022</v>
      </c>
      <c r="AA89" s="272">
        <v>20</v>
      </c>
      <c r="AB89" s="272">
        <v>1</v>
      </c>
      <c r="AC89" s="272">
        <v>7</v>
      </c>
      <c r="AD89" s="272">
        <v>0</v>
      </c>
      <c r="AE89" s="272">
        <v>5</v>
      </c>
      <c r="AF89" s="272">
        <v>1</v>
      </c>
      <c r="AG89" s="272">
        <v>0</v>
      </c>
      <c r="AH89" s="272">
        <v>0</v>
      </c>
      <c r="AI89" s="277">
        <v>0</v>
      </c>
      <c r="AJ89" s="275">
        <f t="array" ref="AJ89">IF(ISBLANK(AA89:AI89),"",SUM(AA89:AI89))</f>
        <v>34</v>
      </c>
      <c r="AL89" s="25">
        <f t="shared" si="76"/>
        <v>0.37500000000000022</v>
      </c>
      <c r="AM89" s="272"/>
      <c r="AN89" s="272"/>
      <c r="AO89" s="272"/>
      <c r="AP89" s="272"/>
      <c r="AQ89" s="272"/>
      <c r="AR89" s="272"/>
      <c r="AS89" s="272"/>
      <c r="AT89" s="272"/>
      <c r="AU89" s="277"/>
      <c r="AV89" s="275" t="str">
        <f t="array" ref="AV89">IF(ISBLANK(AM89:AU89),"",SUM(AM89:AU89))</f>
        <v/>
      </c>
      <c r="AX89" s="25">
        <f t="shared" si="77"/>
        <v>0.37500000000000022</v>
      </c>
      <c r="AY89" s="272"/>
      <c r="AZ89" s="272"/>
      <c r="BA89" s="272"/>
      <c r="BB89" s="272"/>
      <c r="BC89" s="272"/>
      <c r="BD89" s="272"/>
      <c r="BE89" s="272"/>
      <c r="BF89" s="272"/>
      <c r="BG89" s="277"/>
      <c r="BH89" s="275" t="str">
        <f t="array" ref="BH89">IF(ISBLANK(AY89:BG89),"",SUM(AY89:BG89))</f>
        <v/>
      </c>
      <c r="BJ89" s="25">
        <f t="shared" si="78"/>
        <v>0.37500000000000022</v>
      </c>
      <c r="BK89" s="272"/>
      <c r="BL89" s="272"/>
      <c r="BM89" s="272"/>
      <c r="BN89" s="272"/>
      <c r="BO89" s="272"/>
      <c r="BP89" s="272"/>
      <c r="BQ89" s="272"/>
      <c r="BR89" s="272"/>
      <c r="BS89" s="277"/>
      <c r="BT89" s="275" t="str">
        <f t="array" ref="BT89">IF(ISBLANK(BK89:BS89),"",SUM(BK89:BS89))</f>
        <v/>
      </c>
      <c r="BV89" s="25">
        <f t="shared" si="88"/>
        <v>0.37500000000000022</v>
      </c>
      <c r="BW89" s="4">
        <f t="shared" si="89"/>
        <v>81</v>
      </c>
      <c r="BX89" s="4">
        <f t="shared" si="79"/>
        <v>3</v>
      </c>
      <c r="BY89" s="4">
        <f t="shared" si="80"/>
        <v>19</v>
      </c>
      <c r="BZ89" s="4">
        <f t="shared" si="81"/>
        <v>1</v>
      </c>
      <c r="CA89" s="4">
        <f t="shared" si="82"/>
        <v>7</v>
      </c>
      <c r="CB89" s="4">
        <f t="shared" si="83"/>
        <v>1</v>
      </c>
      <c r="CC89" s="4">
        <f t="shared" si="84"/>
        <v>0</v>
      </c>
      <c r="CD89" s="4">
        <f t="shared" si="85"/>
        <v>1</v>
      </c>
      <c r="CE89" s="4">
        <f t="shared" si="86"/>
        <v>0</v>
      </c>
      <c r="CF89" s="10">
        <f t="shared" si="87"/>
        <v>113</v>
      </c>
    </row>
    <row r="90" spans="2:84" x14ac:dyDescent="0.25">
      <c r="B90" s="25">
        <f t="shared" si="73"/>
        <v>0.38541666666666691</v>
      </c>
      <c r="C90" s="272">
        <v>57</v>
      </c>
      <c r="D90" s="272">
        <v>1</v>
      </c>
      <c r="E90" s="272">
        <v>6</v>
      </c>
      <c r="F90" s="272">
        <v>0</v>
      </c>
      <c r="G90" s="272">
        <v>0</v>
      </c>
      <c r="H90" s="272">
        <v>2</v>
      </c>
      <c r="I90" s="272">
        <v>1</v>
      </c>
      <c r="J90" s="272">
        <v>0</v>
      </c>
      <c r="K90" s="277">
        <v>1</v>
      </c>
      <c r="L90" s="275">
        <f t="array" ref="L90">IF(ISBLANK(C90:K90),"",SUM(C90:K90))</f>
        <v>68</v>
      </c>
      <c r="N90" s="25">
        <f t="shared" si="74"/>
        <v>0.38541666666666691</v>
      </c>
      <c r="O90" s="272">
        <v>0</v>
      </c>
      <c r="P90" s="272">
        <v>0</v>
      </c>
      <c r="Q90" s="272">
        <v>0</v>
      </c>
      <c r="R90" s="272">
        <v>0</v>
      </c>
      <c r="S90" s="272">
        <v>0</v>
      </c>
      <c r="T90" s="272">
        <v>0</v>
      </c>
      <c r="U90" s="272">
        <v>0</v>
      </c>
      <c r="V90" s="272">
        <v>0</v>
      </c>
      <c r="W90" s="277">
        <v>0</v>
      </c>
      <c r="X90" s="275">
        <f t="array" ref="X90">IF(ISBLANK(O90:W90),"",SUM(O90:W90))</f>
        <v>0</v>
      </c>
      <c r="Z90" s="25">
        <f t="shared" si="75"/>
        <v>0.38541666666666691</v>
      </c>
      <c r="AA90" s="272">
        <v>29</v>
      </c>
      <c r="AB90" s="272">
        <v>1</v>
      </c>
      <c r="AC90" s="272">
        <v>5</v>
      </c>
      <c r="AD90" s="272">
        <v>0</v>
      </c>
      <c r="AE90" s="272">
        <v>1</v>
      </c>
      <c r="AF90" s="272">
        <v>1</v>
      </c>
      <c r="AG90" s="272">
        <v>0</v>
      </c>
      <c r="AH90" s="272">
        <v>1</v>
      </c>
      <c r="AI90" s="277">
        <v>0</v>
      </c>
      <c r="AJ90" s="275">
        <f t="array" ref="AJ90">IF(ISBLANK(AA90:AI90),"",SUM(AA90:AI90))</f>
        <v>38</v>
      </c>
      <c r="AL90" s="25">
        <f t="shared" si="76"/>
        <v>0.38541666666666691</v>
      </c>
      <c r="AM90" s="272"/>
      <c r="AN90" s="272"/>
      <c r="AO90" s="272"/>
      <c r="AP90" s="272"/>
      <c r="AQ90" s="272"/>
      <c r="AR90" s="272"/>
      <c r="AS90" s="272"/>
      <c r="AT90" s="272"/>
      <c r="AU90" s="277"/>
      <c r="AV90" s="275" t="str">
        <f t="array" ref="AV90">IF(ISBLANK(AM90:AU90),"",SUM(AM90:AU90))</f>
        <v/>
      </c>
      <c r="AX90" s="25">
        <f t="shared" si="77"/>
        <v>0.38541666666666691</v>
      </c>
      <c r="AY90" s="272"/>
      <c r="AZ90" s="272"/>
      <c r="BA90" s="272"/>
      <c r="BB90" s="272"/>
      <c r="BC90" s="272"/>
      <c r="BD90" s="272"/>
      <c r="BE90" s="272"/>
      <c r="BF90" s="272"/>
      <c r="BG90" s="277"/>
      <c r="BH90" s="275" t="str">
        <f t="array" ref="BH90">IF(ISBLANK(AY90:BG90),"",SUM(AY90:BG90))</f>
        <v/>
      </c>
      <c r="BJ90" s="25">
        <f t="shared" si="78"/>
        <v>0.38541666666666691</v>
      </c>
      <c r="BK90" s="272"/>
      <c r="BL90" s="272"/>
      <c r="BM90" s="272"/>
      <c r="BN90" s="272"/>
      <c r="BO90" s="272"/>
      <c r="BP90" s="272"/>
      <c r="BQ90" s="272"/>
      <c r="BR90" s="272"/>
      <c r="BS90" s="277"/>
      <c r="BT90" s="275" t="str">
        <f t="array" ref="BT90">IF(ISBLANK(BK90:BS90),"",SUM(BK90:BS90))</f>
        <v/>
      </c>
      <c r="BV90" s="25">
        <f t="shared" si="88"/>
        <v>0.38541666666666691</v>
      </c>
      <c r="BW90" s="4">
        <f t="shared" si="89"/>
        <v>86</v>
      </c>
      <c r="BX90" s="4">
        <f t="shared" si="79"/>
        <v>2</v>
      </c>
      <c r="BY90" s="4">
        <f t="shared" si="80"/>
        <v>11</v>
      </c>
      <c r="BZ90" s="4">
        <f t="shared" si="81"/>
        <v>0</v>
      </c>
      <c r="CA90" s="4">
        <f t="shared" si="82"/>
        <v>1</v>
      </c>
      <c r="CB90" s="4">
        <f t="shared" si="83"/>
        <v>3</v>
      </c>
      <c r="CC90" s="4">
        <f t="shared" si="84"/>
        <v>1</v>
      </c>
      <c r="CD90" s="4">
        <f t="shared" si="85"/>
        <v>1</v>
      </c>
      <c r="CE90" s="4">
        <f t="shared" si="86"/>
        <v>1</v>
      </c>
      <c r="CF90" s="10">
        <f t="shared" si="87"/>
        <v>106</v>
      </c>
    </row>
    <row r="91" spans="2:84" x14ac:dyDescent="0.25">
      <c r="B91" s="25">
        <f t="shared" si="73"/>
        <v>0.39583333333333359</v>
      </c>
      <c r="C91" s="272">
        <v>33</v>
      </c>
      <c r="D91" s="272">
        <v>1</v>
      </c>
      <c r="E91" s="272">
        <v>6</v>
      </c>
      <c r="F91" s="272">
        <v>1</v>
      </c>
      <c r="G91" s="272">
        <v>0</v>
      </c>
      <c r="H91" s="272">
        <v>1</v>
      </c>
      <c r="I91" s="272">
        <v>1</v>
      </c>
      <c r="J91" s="272">
        <v>0</v>
      </c>
      <c r="K91" s="277">
        <v>0</v>
      </c>
      <c r="L91" s="275">
        <f t="array" ref="L91">IF(ISBLANK(C91:K91),"",SUM(C91:K91))</f>
        <v>43</v>
      </c>
      <c r="N91" s="25">
        <f t="shared" si="74"/>
        <v>0.39583333333333359</v>
      </c>
      <c r="O91" s="272">
        <v>0</v>
      </c>
      <c r="P91" s="272">
        <v>0</v>
      </c>
      <c r="Q91" s="272">
        <v>0</v>
      </c>
      <c r="R91" s="272">
        <v>0</v>
      </c>
      <c r="S91" s="272">
        <v>0</v>
      </c>
      <c r="T91" s="272">
        <v>0</v>
      </c>
      <c r="U91" s="272">
        <v>0</v>
      </c>
      <c r="V91" s="272">
        <v>0</v>
      </c>
      <c r="W91" s="277">
        <v>0</v>
      </c>
      <c r="X91" s="275">
        <f t="array" ref="X91">IF(ISBLANK(O91:W91),"",SUM(O91:W91))</f>
        <v>0</v>
      </c>
      <c r="Z91" s="25">
        <f t="shared" si="75"/>
        <v>0.39583333333333359</v>
      </c>
      <c r="AA91" s="272">
        <v>23</v>
      </c>
      <c r="AB91" s="272">
        <v>0</v>
      </c>
      <c r="AC91" s="272">
        <v>7</v>
      </c>
      <c r="AD91" s="272">
        <v>1</v>
      </c>
      <c r="AE91" s="272">
        <v>1</v>
      </c>
      <c r="AF91" s="272">
        <v>1</v>
      </c>
      <c r="AG91" s="272">
        <v>0</v>
      </c>
      <c r="AH91" s="272">
        <v>0</v>
      </c>
      <c r="AI91" s="277">
        <v>0</v>
      </c>
      <c r="AJ91" s="275">
        <f t="array" ref="AJ91">IF(ISBLANK(AA91:AI91),"",SUM(AA91:AI91))</f>
        <v>33</v>
      </c>
      <c r="AL91" s="25">
        <f t="shared" si="76"/>
        <v>0.39583333333333359</v>
      </c>
      <c r="AM91" s="272"/>
      <c r="AN91" s="272"/>
      <c r="AO91" s="272"/>
      <c r="AP91" s="272"/>
      <c r="AQ91" s="272"/>
      <c r="AR91" s="272"/>
      <c r="AS91" s="272"/>
      <c r="AT91" s="272"/>
      <c r="AU91" s="277"/>
      <c r="AV91" s="275" t="str">
        <f t="array" ref="AV91">IF(ISBLANK(AM91:AU91),"",SUM(AM91:AU91))</f>
        <v/>
      </c>
      <c r="AX91" s="25">
        <f t="shared" si="77"/>
        <v>0.39583333333333359</v>
      </c>
      <c r="AY91" s="272"/>
      <c r="AZ91" s="272"/>
      <c r="BA91" s="272"/>
      <c r="BB91" s="272"/>
      <c r="BC91" s="272"/>
      <c r="BD91" s="272"/>
      <c r="BE91" s="272"/>
      <c r="BF91" s="272"/>
      <c r="BG91" s="277"/>
      <c r="BH91" s="275" t="str">
        <f t="array" ref="BH91">IF(ISBLANK(AY91:BG91),"",SUM(AY91:BG91))</f>
        <v/>
      </c>
      <c r="BJ91" s="25">
        <f t="shared" si="78"/>
        <v>0.39583333333333359</v>
      </c>
      <c r="BK91" s="272"/>
      <c r="BL91" s="272"/>
      <c r="BM91" s="272"/>
      <c r="BN91" s="272"/>
      <c r="BO91" s="272"/>
      <c r="BP91" s="272"/>
      <c r="BQ91" s="272"/>
      <c r="BR91" s="272"/>
      <c r="BS91" s="277"/>
      <c r="BT91" s="275" t="str">
        <f t="array" ref="BT91">IF(ISBLANK(BK91:BS91),"",SUM(BK91:BS91))</f>
        <v/>
      </c>
      <c r="BV91" s="25">
        <f t="shared" si="88"/>
        <v>0.39583333333333359</v>
      </c>
      <c r="BW91" s="4">
        <f t="shared" si="89"/>
        <v>56</v>
      </c>
      <c r="BX91" s="4">
        <f t="shared" si="79"/>
        <v>1</v>
      </c>
      <c r="BY91" s="4">
        <f t="shared" si="80"/>
        <v>13</v>
      </c>
      <c r="BZ91" s="4">
        <f t="shared" si="81"/>
        <v>2</v>
      </c>
      <c r="CA91" s="4">
        <f t="shared" si="82"/>
        <v>1</v>
      </c>
      <c r="CB91" s="4">
        <f t="shared" si="83"/>
        <v>2</v>
      </c>
      <c r="CC91" s="4">
        <f t="shared" si="84"/>
        <v>1</v>
      </c>
      <c r="CD91" s="4">
        <f t="shared" si="85"/>
        <v>0</v>
      </c>
      <c r="CE91" s="4">
        <f t="shared" si="86"/>
        <v>0</v>
      </c>
      <c r="CF91" s="10">
        <f t="shared" si="87"/>
        <v>76</v>
      </c>
    </row>
    <row r="92" spans="2:84" x14ac:dyDescent="0.25">
      <c r="B92" s="25">
        <f t="shared" si="73"/>
        <v>0.40625000000000028</v>
      </c>
      <c r="C92" s="272">
        <v>33</v>
      </c>
      <c r="D92" s="272">
        <v>3</v>
      </c>
      <c r="E92" s="272">
        <v>8</v>
      </c>
      <c r="F92" s="272">
        <v>0</v>
      </c>
      <c r="G92" s="272">
        <v>0</v>
      </c>
      <c r="H92" s="272">
        <v>0</v>
      </c>
      <c r="I92" s="272">
        <v>0</v>
      </c>
      <c r="J92" s="272">
        <v>0</v>
      </c>
      <c r="K92" s="277">
        <v>0</v>
      </c>
      <c r="L92" s="275">
        <f t="array" ref="L92">IF(ISBLANK(C92:K92),"",SUM(C92:K92))</f>
        <v>44</v>
      </c>
      <c r="N92" s="25">
        <f t="shared" si="74"/>
        <v>0.40625000000000028</v>
      </c>
      <c r="O92" s="272">
        <v>0</v>
      </c>
      <c r="P92" s="272">
        <v>0</v>
      </c>
      <c r="Q92" s="272">
        <v>0</v>
      </c>
      <c r="R92" s="272">
        <v>0</v>
      </c>
      <c r="S92" s="272">
        <v>0</v>
      </c>
      <c r="T92" s="272">
        <v>0</v>
      </c>
      <c r="U92" s="272">
        <v>0</v>
      </c>
      <c r="V92" s="272">
        <v>0</v>
      </c>
      <c r="W92" s="277">
        <v>0</v>
      </c>
      <c r="X92" s="275">
        <f t="array" ref="X92">IF(ISBLANK(O92:W92),"",SUM(O92:W92))</f>
        <v>0</v>
      </c>
      <c r="Z92" s="25">
        <f t="shared" si="75"/>
        <v>0.40625000000000028</v>
      </c>
      <c r="AA92" s="272">
        <v>19</v>
      </c>
      <c r="AB92" s="272">
        <v>0</v>
      </c>
      <c r="AC92" s="272">
        <v>4</v>
      </c>
      <c r="AD92" s="272">
        <v>0</v>
      </c>
      <c r="AE92" s="272">
        <v>3</v>
      </c>
      <c r="AF92" s="272">
        <v>1</v>
      </c>
      <c r="AG92" s="272">
        <v>1</v>
      </c>
      <c r="AH92" s="272">
        <v>0</v>
      </c>
      <c r="AI92" s="277">
        <v>0</v>
      </c>
      <c r="AJ92" s="275">
        <f t="array" ref="AJ92">IF(ISBLANK(AA92:AI92),"",SUM(AA92:AI92))</f>
        <v>28</v>
      </c>
      <c r="AL92" s="25">
        <f t="shared" si="76"/>
        <v>0.40625000000000028</v>
      </c>
      <c r="AM92" s="272"/>
      <c r="AN92" s="272"/>
      <c r="AO92" s="272"/>
      <c r="AP92" s="272"/>
      <c r="AQ92" s="272"/>
      <c r="AR92" s="272"/>
      <c r="AS92" s="272"/>
      <c r="AT92" s="272"/>
      <c r="AU92" s="277"/>
      <c r="AV92" s="275" t="str">
        <f t="array" ref="AV92">IF(ISBLANK(AM92:AU92),"",SUM(AM92:AU92))</f>
        <v/>
      </c>
      <c r="AX92" s="25">
        <f t="shared" si="77"/>
        <v>0.40625000000000028</v>
      </c>
      <c r="AY92" s="272"/>
      <c r="AZ92" s="272"/>
      <c r="BA92" s="272"/>
      <c r="BB92" s="272"/>
      <c r="BC92" s="272"/>
      <c r="BD92" s="272"/>
      <c r="BE92" s="272"/>
      <c r="BF92" s="272"/>
      <c r="BG92" s="277"/>
      <c r="BH92" s="275" t="str">
        <f t="array" ref="BH92">IF(ISBLANK(AY92:BG92),"",SUM(AY92:BG92))</f>
        <v/>
      </c>
      <c r="BJ92" s="25">
        <f t="shared" si="78"/>
        <v>0.40625000000000028</v>
      </c>
      <c r="BK92" s="272"/>
      <c r="BL92" s="272"/>
      <c r="BM92" s="272"/>
      <c r="BN92" s="272"/>
      <c r="BO92" s="272"/>
      <c r="BP92" s="272"/>
      <c r="BQ92" s="272"/>
      <c r="BR92" s="272"/>
      <c r="BS92" s="277"/>
      <c r="BT92" s="275" t="str">
        <f t="array" ref="BT92">IF(ISBLANK(BK92:BS92),"",SUM(BK92:BS92))</f>
        <v/>
      </c>
      <c r="BV92" s="25">
        <f t="shared" si="88"/>
        <v>0.40625000000000028</v>
      </c>
      <c r="BW92" s="4">
        <f t="shared" si="89"/>
        <v>52</v>
      </c>
      <c r="BX92" s="4">
        <f t="shared" si="79"/>
        <v>3</v>
      </c>
      <c r="BY92" s="4">
        <f t="shared" si="80"/>
        <v>12</v>
      </c>
      <c r="BZ92" s="4">
        <f t="shared" si="81"/>
        <v>0</v>
      </c>
      <c r="CA92" s="4">
        <f t="shared" si="82"/>
        <v>3</v>
      </c>
      <c r="CB92" s="4">
        <f t="shared" si="83"/>
        <v>1</v>
      </c>
      <c r="CC92" s="4">
        <f t="shared" si="84"/>
        <v>1</v>
      </c>
      <c r="CD92" s="4">
        <f t="shared" si="85"/>
        <v>0</v>
      </c>
      <c r="CE92" s="4">
        <f t="shared" si="86"/>
        <v>0</v>
      </c>
      <c r="CF92" s="10">
        <f t="shared" si="87"/>
        <v>72</v>
      </c>
    </row>
    <row r="93" spans="2:84" x14ac:dyDescent="0.25">
      <c r="B93" s="25">
        <f t="shared" si="73"/>
        <v>0.41666666666666696</v>
      </c>
      <c r="C93" s="272">
        <v>35</v>
      </c>
      <c r="D93" s="272">
        <v>1</v>
      </c>
      <c r="E93" s="272">
        <v>7</v>
      </c>
      <c r="F93" s="272">
        <v>0</v>
      </c>
      <c r="G93" s="272">
        <v>1</v>
      </c>
      <c r="H93" s="272">
        <v>0</v>
      </c>
      <c r="I93" s="272">
        <v>1</v>
      </c>
      <c r="J93" s="272">
        <v>1</v>
      </c>
      <c r="K93" s="277">
        <v>0</v>
      </c>
      <c r="L93" s="275">
        <f t="array" ref="L93">IF(ISBLANK(C93:K93),"",SUM(C93:K93))</f>
        <v>46</v>
      </c>
      <c r="N93" s="25">
        <f t="shared" si="74"/>
        <v>0.41666666666666696</v>
      </c>
      <c r="O93" s="272">
        <v>0</v>
      </c>
      <c r="P93" s="272">
        <v>0</v>
      </c>
      <c r="Q93" s="272">
        <v>0</v>
      </c>
      <c r="R93" s="272">
        <v>0</v>
      </c>
      <c r="S93" s="272">
        <v>0</v>
      </c>
      <c r="T93" s="272">
        <v>0</v>
      </c>
      <c r="U93" s="272">
        <v>0</v>
      </c>
      <c r="V93" s="272">
        <v>0</v>
      </c>
      <c r="W93" s="277">
        <v>0</v>
      </c>
      <c r="X93" s="275">
        <f t="array" ref="X93">IF(ISBLANK(O93:W93),"",SUM(O93:W93))</f>
        <v>0</v>
      </c>
      <c r="Z93" s="25">
        <f t="shared" si="75"/>
        <v>0.41666666666666696</v>
      </c>
      <c r="AA93" s="272">
        <v>25</v>
      </c>
      <c r="AB93" s="272">
        <v>4</v>
      </c>
      <c r="AC93" s="272">
        <v>6</v>
      </c>
      <c r="AD93" s="272">
        <v>1</v>
      </c>
      <c r="AE93" s="272">
        <v>3</v>
      </c>
      <c r="AF93" s="272">
        <v>4</v>
      </c>
      <c r="AG93" s="272">
        <v>0</v>
      </c>
      <c r="AH93" s="272">
        <v>0</v>
      </c>
      <c r="AI93" s="277">
        <v>0</v>
      </c>
      <c r="AJ93" s="275">
        <f t="array" ref="AJ93">IF(ISBLANK(AA93:AI93),"",SUM(AA93:AI93))</f>
        <v>43</v>
      </c>
      <c r="AL93" s="25">
        <f t="shared" si="76"/>
        <v>0.41666666666666696</v>
      </c>
      <c r="AM93" s="272"/>
      <c r="AN93" s="272"/>
      <c r="AO93" s="272"/>
      <c r="AP93" s="272"/>
      <c r="AQ93" s="272"/>
      <c r="AR93" s="272"/>
      <c r="AS93" s="272"/>
      <c r="AT93" s="272"/>
      <c r="AU93" s="277"/>
      <c r="AV93" s="275" t="str">
        <f t="array" ref="AV93">IF(ISBLANK(AM93:AU93),"",SUM(AM93:AU93))</f>
        <v/>
      </c>
      <c r="AX93" s="25">
        <f t="shared" si="77"/>
        <v>0.41666666666666696</v>
      </c>
      <c r="AY93" s="272"/>
      <c r="AZ93" s="272"/>
      <c r="BA93" s="272"/>
      <c r="BB93" s="272"/>
      <c r="BC93" s="272"/>
      <c r="BD93" s="272"/>
      <c r="BE93" s="272"/>
      <c r="BF93" s="272"/>
      <c r="BG93" s="277"/>
      <c r="BH93" s="275" t="str">
        <f t="array" ref="BH93">IF(ISBLANK(AY93:BG93),"",SUM(AY93:BG93))</f>
        <v/>
      </c>
      <c r="BJ93" s="25">
        <f t="shared" si="78"/>
        <v>0.41666666666666696</v>
      </c>
      <c r="BK93" s="272"/>
      <c r="BL93" s="272"/>
      <c r="BM93" s="272"/>
      <c r="BN93" s="272"/>
      <c r="BO93" s="272"/>
      <c r="BP93" s="272"/>
      <c r="BQ93" s="272"/>
      <c r="BR93" s="272"/>
      <c r="BS93" s="277"/>
      <c r="BT93" s="275" t="str">
        <f t="array" ref="BT93">IF(ISBLANK(BK93:BS93),"",SUM(BK93:BS93))</f>
        <v/>
      </c>
      <c r="BV93" s="25">
        <f t="shared" si="88"/>
        <v>0.41666666666666696</v>
      </c>
      <c r="BW93" s="4">
        <f t="shared" si="89"/>
        <v>60</v>
      </c>
      <c r="BX93" s="4">
        <f t="shared" si="79"/>
        <v>5</v>
      </c>
      <c r="BY93" s="4">
        <f t="shared" si="80"/>
        <v>13</v>
      </c>
      <c r="BZ93" s="4">
        <f t="shared" si="81"/>
        <v>1</v>
      </c>
      <c r="CA93" s="4">
        <f t="shared" si="82"/>
        <v>4</v>
      </c>
      <c r="CB93" s="4">
        <f t="shared" si="83"/>
        <v>4</v>
      </c>
      <c r="CC93" s="4">
        <f t="shared" si="84"/>
        <v>1</v>
      </c>
      <c r="CD93" s="4">
        <f t="shared" si="85"/>
        <v>1</v>
      </c>
      <c r="CE93" s="4">
        <f t="shared" si="86"/>
        <v>0</v>
      </c>
      <c r="CF93" s="10">
        <f t="shared" si="87"/>
        <v>89</v>
      </c>
    </row>
    <row r="94" spans="2:84" x14ac:dyDescent="0.25">
      <c r="B94" s="25">
        <f t="shared" si="73"/>
        <v>0.42708333333333365</v>
      </c>
      <c r="C94" s="272">
        <v>41</v>
      </c>
      <c r="D94" s="272">
        <v>1</v>
      </c>
      <c r="E94" s="272">
        <v>2</v>
      </c>
      <c r="F94" s="272">
        <v>0</v>
      </c>
      <c r="G94" s="272">
        <v>1</v>
      </c>
      <c r="H94" s="272">
        <v>0</v>
      </c>
      <c r="I94" s="272">
        <v>0</v>
      </c>
      <c r="J94" s="272">
        <v>1</v>
      </c>
      <c r="K94" s="277">
        <v>0</v>
      </c>
      <c r="L94" s="275">
        <f t="array" ref="L94">IF(ISBLANK(C94:K94),"",SUM(C94:K94))</f>
        <v>46</v>
      </c>
      <c r="N94" s="25">
        <f t="shared" si="74"/>
        <v>0.42708333333333365</v>
      </c>
      <c r="O94" s="272">
        <v>0</v>
      </c>
      <c r="P94" s="272">
        <v>0</v>
      </c>
      <c r="Q94" s="272">
        <v>0</v>
      </c>
      <c r="R94" s="272">
        <v>0</v>
      </c>
      <c r="S94" s="272">
        <v>0</v>
      </c>
      <c r="T94" s="272">
        <v>0</v>
      </c>
      <c r="U94" s="272">
        <v>0</v>
      </c>
      <c r="V94" s="272">
        <v>0</v>
      </c>
      <c r="W94" s="277">
        <v>0</v>
      </c>
      <c r="X94" s="275">
        <f t="array" ref="X94">IF(ISBLANK(O94:W94),"",SUM(O94:W94))</f>
        <v>0</v>
      </c>
      <c r="Z94" s="25">
        <f t="shared" si="75"/>
        <v>0.42708333333333365</v>
      </c>
      <c r="AA94" s="272">
        <v>23</v>
      </c>
      <c r="AB94" s="272">
        <v>2</v>
      </c>
      <c r="AC94" s="272">
        <v>3</v>
      </c>
      <c r="AD94" s="272">
        <v>1</v>
      </c>
      <c r="AE94" s="272">
        <v>1</v>
      </c>
      <c r="AF94" s="272">
        <v>1</v>
      </c>
      <c r="AG94" s="272">
        <v>0</v>
      </c>
      <c r="AH94" s="272">
        <v>0</v>
      </c>
      <c r="AI94" s="277">
        <v>0</v>
      </c>
      <c r="AJ94" s="275">
        <f t="array" ref="AJ94">IF(ISBLANK(AA94:AI94),"",SUM(AA94:AI94))</f>
        <v>31</v>
      </c>
      <c r="AL94" s="25">
        <f t="shared" si="76"/>
        <v>0.42708333333333365</v>
      </c>
      <c r="AM94" s="272"/>
      <c r="AN94" s="272"/>
      <c r="AO94" s="272"/>
      <c r="AP94" s="272"/>
      <c r="AQ94" s="272"/>
      <c r="AR94" s="272"/>
      <c r="AS94" s="272"/>
      <c r="AT94" s="272"/>
      <c r="AU94" s="277"/>
      <c r="AV94" s="275" t="str">
        <f t="array" ref="AV94">IF(ISBLANK(AM94:AU94),"",SUM(AM94:AU94))</f>
        <v/>
      </c>
      <c r="AX94" s="25">
        <f t="shared" si="77"/>
        <v>0.42708333333333365</v>
      </c>
      <c r="AY94" s="272"/>
      <c r="AZ94" s="272"/>
      <c r="BA94" s="272"/>
      <c r="BB94" s="272"/>
      <c r="BC94" s="272"/>
      <c r="BD94" s="272"/>
      <c r="BE94" s="272"/>
      <c r="BF94" s="272"/>
      <c r="BG94" s="277"/>
      <c r="BH94" s="275" t="str">
        <f t="array" ref="BH94">IF(ISBLANK(AY94:BG94),"",SUM(AY94:BG94))</f>
        <v/>
      </c>
      <c r="BJ94" s="25">
        <f t="shared" si="78"/>
        <v>0.42708333333333365</v>
      </c>
      <c r="BK94" s="272"/>
      <c r="BL94" s="272"/>
      <c r="BM94" s="272"/>
      <c r="BN94" s="272"/>
      <c r="BO94" s="272"/>
      <c r="BP94" s="272"/>
      <c r="BQ94" s="272"/>
      <c r="BR94" s="272"/>
      <c r="BS94" s="277"/>
      <c r="BT94" s="275" t="str">
        <f t="array" ref="BT94">IF(ISBLANK(BK94:BS94),"",SUM(BK94:BS94))</f>
        <v/>
      </c>
      <c r="BV94" s="25">
        <f t="shared" si="88"/>
        <v>0.42708333333333365</v>
      </c>
      <c r="BW94" s="4">
        <f t="shared" si="89"/>
        <v>64</v>
      </c>
      <c r="BX94" s="4">
        <f t="shared" si="79"/>
        <v>3</v>
      </c>
      <c r="BY94" s="4">
        <f t="shared" si="80"/>
        <v>5</v>
      </c>
      <c r="BZ94" s="4">
        <f t="shared" si="81"/>
        <v>1</v>
      </c>
      <c r="CA94" s="4">
        <f t="shared" si="82"/>
        <v>2</v>
      </c>
      <c r="CB94" s="4">
        <f t="shared" si="83"/>
        <v>1</v>
      </c>
      <c r="CC94" s="4">
        <f t="shared" si="84"/>
        <v>0</v>
      </c>
      <c r="CD94" s="4">
        <f t="shared" si="85"/>
        <v>1</v>
      </c>
      <c r="CE94" s="4">
        <f t="shared" si="86"/>
        <v>0</v>
      </c>
      <c r="CF94" s="10">
        <f t="shared" si="87"/>
        <v>77</v>
      </c>
    </row>
    <row r="95" spans="2:84" x14ac:dyDescent="0.25">
      <c r="B95" s="25">
        <f t="shared" si="73"/>
        <v>0.43750000000000033</v>
      </c>
      <c r="C95" s="272">
        <v>30</v>
      </c>
      <c r="D95" s="272">
        <v>1</v>
      </c>
      <c r="E95" s="272">
        <v>5</v>
      </c>
      <c r="F95" s="272">
        <v>1</v>
      </c>
      <c r="G95" s="272">
        <v>1</v>
      </c>
      <c r="H95" s="272">
        <v>1</v>
      </c>
      <c r="I95" s="272">
        <v>1</v>
      </c>
      <c r="J95" s="272">
        <v>1</v>
      </c>
      <c r="K95" s="277">
        <v>0</v>
      </c>
      <c r="L95" s="275">
        <f t="array" ref="L95">IF(ISBLANK(C95:K95),"",SUM(C95:K95))</f>
        <v>41</v>
      </c>
      <c r="N95" s="25">
        <f t="shared" si="74"/>
        <v>0.43750000000000033</v>
      </c>
      <c r="O95" s="272">
        <v>0</v>
      </c>
      <c r="P95" s="272">
        <v>0</v>
      </c>
      <c r="Q95" s="272">
        <v>0</v>
      </c>
      <c r="R95" s="272">
        <v>0</v>
      </c>
      <c r="S95" s="272">
        <v>0</v>
      </c>
      <c r="T95" s="272">
        <v>0</v>
      </c>
      <c r="U95" s="272">
        <v>0</v>
      </c>
      <c r="V95" s="272">
        <v>0</v>
      </c>
      <c r="W95" s="277">
        <v>0</v>
      </c>
      <c r="X95" s="275">
        <f t="array" ref="X95">IF(ISBLANK(O95:W95),"",SUM(O95:W95))</f>
        <v>0</v>
      </c>
      <c r="Z95" s="25">
        <f t="shared" si="75"/>
        <v>0.43750000000000033</v>
      </c>
      <c r="AA95" s="272">
        <v>26</v>
      </c>
      <c r="AB95" s="272">
        <v>4</v>
      </c>
      <c r="AC95" s="272">
        <v>6</v>
      </c>
      <c r="AD95" s="272">
        <v>0</v>
      </c>
      <c r="AE95" s="272">
        <v>2</v>
      </c>
      <c r="AF95" s="272">
        <v>1</v>
      </c>
      <c r="AG95" s="272">
        <v>0</v>
      </c>
      <c r="AH95" s="272">
        <v>1</v>
      </c>
      <c r="AI95" s="277">
        <v>0</v>
      </c>
      <c r="AJ95" s="275">
        <f t="array" ref="AJ95">IF(ISBLANK(AA95:AI95),"",SUM(AA95:AI95))</f>
        <v>40</v>
      </c>
      <c r="AL95" s="25">
        <f t="shared" si="76"/>
        <v>0.43750000000000033</v>
      </c>
      <c r="AM95" s="272"/>
      <c r="AN95" s="272"/>
      <c r="AO95" s="272"/>
      <c r="AP95" s="272"/>
      <c r="AQ95" s="272"/>
      <c r="AR95" s="272"/>
      <c r="AS95" s="272"/>
      <c r="AT95" s="272"/>
      <c r="AU95" s="277"/>
      <c r="AV95" s="275" t="str">
        <f t="array" ref="AV95">IF(ISBLANK(AM95:AU95),"",SUM(AM95:AU95))</f>
        <v/>
      </c>
      <c r="AX95" s="25">
        <f t="shared" si="77"/>
        <v>0.43750000000000033</v>
      </c>
      <c r="AY95" s="272"/>
      <c r="AZ95" s="272"/>
      <c r="BA95" s="272"/>
      <c r="BB95" s="272"/>
      <c r="BC95" s="272"/>
      <c r="BD95" s="272"/>
      <c r="BE95" s="272"/>
      <c r="BF95" s="272"/>
      <c r="BG95" s="277"/>
      <c r="BH95" s="275" t="str">
        <f t="array" ref="BH95">IF(ISBLANK(AY95:BG95),"",SUM(AY95:BG95))</f>
        <v/>
      </c>
      <c r="BJ95" s="25">
        <f t="shared" si="78"/>
        <v>0.43750000000000033</v>
      </c>
      <c r="BK95" s="272"/>
      <c r="BL95" s="272"/>
      <c r="BM95" s="272"/>
      <c r="BN95" s="272"/>
      <c r="BO95" s="272"/>
      <c r="BP95" s="272"/>
      <c r="BQ95" s="272"/>
      <c r="BR95" s="272"/>
      <c r="BS95" s="277"/>
      <c r="BT95" s="275" t="str">
        <f t="array" ref="BT95">IF(ISBLANK(BK95:BS95),"",SUM(BK95:BS95))</f>
        <v/>
      </c>
      <c r="BV95" s="25">
        <f t="shared" si="88"/>
        <v>0.43750000000000033</v>
      </c>
      <c r="BW95" s="4">
        <f t="shared" si="89"/>
        <v>56</v>
      </c>
      <c r="BX95" s="4">
        <f t="shared" si="79"/>
        <v>5</v>
      </c>
      <c r="BY95" s="4">
        <f t="shared" si="80"/>
        <v>11</v>
      </c>
      <c r="BZ95" s="4">
        <f t="shared" si="81"/>
        <v>1</v>
      </c>
      <c r="CA95" s="4">
        <f t="shared" si="82"/>
        <v>3</v>
      </c>
      <c r="CB95" s="4">
        <f t="shared" si="83"/>
        <v>2</v>
      </c>
      <c r="CC95" s="4">
        <f t="shared" si="84"/>
        <v>1</v>
      </c>
      <c r="CD95" s="4">
        <f t="shared" si="85"/>
        <v>2</v>
      </c>
      <c r="CE95" s="4">
        <f t="shared" si="86"/>
        <v>0</v>
      </c>
      <c r="CF95" s="10">
        <f t="shared" si="87"/>
        <v>81</v>
      </c>
    </row>
    <row r="96" spans="2:84" x14ac:dyDescent="0.25">
      <c r="B96" s="25">
        <f t="shared" si="73"/>
        <v>0.44791666666666702</v>
      </c>
      <c r="C96" s="272">
        <v>36</v>
      </c>
      <c r="D96" s="272">
        <v>2</v>
      </c>
      <c r="E96" s="272">
        <v>3</v>
      </c>
      <c r="F96" s="272">
        <v>0</v>
      </c>
      <c r="G96" s="272">
        <v>1</v>
      </c>
      <c r="H96" s="272">
        <v>2</v>
      </c>
      <c r="I96" s="272">
        <v>0</v>
      </c>
      <c r="J96" s="272">
        <v>1</v>
      </c>
      <c r="K96" s="277">
        <v>0</v>
      </c>
      <c r="L96" s="275">
        <f t="array" ref="L96">IF(ISBLANK(C96:K96),"",SUM(C96:K96))</f>
        <v>45</v>
      </c>
      <c r="N96" s="25">
        <f t="shared" si="74"/>
        <v>0.44791666666666702</v>
      </c>
      <c r="O96" s="272">
        <v>0</v>
      </c>
      <c r="P96" s="272">
        <v>0</v>
      </c>
      <c r="Q96" s="272">
        <v>0</v>
      </c>
      <c r="R96" s="272">
        <v>0</v>
      </c>
      <c r="S96" s="272">
        <v>0</v>
      </c>
      <c r="T96" s="272">
        <v>0</v>
      </c>
      <c r="U96" s="272">
        <v>0</v>
      </c>
      <c r="V96" s="272">
        <v>0</v>
      </c>
      <c r="W96" s="277">
        <v>0</v>
      </c>
      <c r="X96" s="275">
        <f t="array" ref="X96">IF(ISBLANK(O96:W96),"",SUM(O96:W96))</f>
        <v>0</v>
      </c>
      <c r="Z96" s="25">
        <f t="shared" si="75"/>
        <v>0.44791666666666702</v>
      </c>
      <c r="AA96" s="272">
        <v>29</v>
      </c>
      <c r="AB96" s="272">
        <v>0</v>
      </c>
      <c r="AC96" s="272">
        <v>4</v>
      </c>
      <c r="AD96" s="272">
        <v>0</v>
      </c>
      <c r="AE96" s="272">
        <v>1</v>
      </c>
      <c r="AF96" s="272">
        <v>2</v>
      </c>
      <c r="AG96" s="272">
        <v>0</v>
      </c>
      <c r="AH96" s="272">
        <v>1</v>
      </c>
      <c r="AI96" s="277">
        <v>0</v>
      </c>
      <c r="AJ96" s="275">
        <f t="array" ref="AJ96">IF(ISBLANK(AA96:AI96),"",SUM(AA96:AI96))</f>
        <v>37</v>
      </c>
      <c r="AL96" s="25">
        <f t="shared" si="76"/>
        <v>0.44791666666666702</v>
      </c>
      <c r="AM96" s="272"/>
      <c r="AN96" s="272"/>
      <c r="AO96" s="272"/>
      <c r="AP96" s="272"/>
      <c r="AQ96" s="272"/>
      <c r="AR96" s="272"/>
      <c r="AS96" s="272"/>
      <c r="AT96" s="272"/>
      <c r="AU96" s="277"/>
      <c r="AV96" s="275" t="str">
        <f t="array" ref="AV96">IF(ISBLANK(AM96:AU96),"",SUM(AM96:AU96))</f>
        <v/>
      </c>
      <c r="AX96" s="25">
        <f t="shared" si="77"/>
        <v>0.44791666666666702</v>
      </c>
      <c r="AY96" s="272"/>
      <c r="AZ96" s="272"/>
      <c r="BA96" s="272"/>
      <c r="BB96" s="272"/>
      <c r="BC96" s="272"/>
      <c r="BD96" s="272"/>
      <c r="BE96" s="272"/>
      <c r="BF96" s="272"/>
      <c r="BG96" s="277"/>
      <c r="BH96" s="275" t="str">
        <f t="array" ref="BH96">IF(ISBLANK(AY96:BG96),"",SUM(AY96:BG96))</f>
        <v/>
      </c>
      <c r="BJ96" s="25">
        <f t="shared" si="78"/>
        <v>0.44791666666666702</v>
      </c>
      <c r="BK96" s="272"/>
      <c r="BL96" s="272"/>
      <c r="BM96" s="272"/>
      <c r="BN96" s="272"/>
      <c r="BO96" s="272"/>
      <c r="BP96" s="272"/>
      <c r="BQ96" s="272"/>
      <c r="BR96" s="272"/>
      <c r="BS96" s="277"/>
      <c r="BT96" s="275" t="str">
        <f t="array" ref="BT96">IF(ISBLANK(BK96:BS96),"",SUM(BK96:BS96))</f>
        <v/>
      </c>
      <c r="BV96" s="25">
        <f t="shared" si="88"/>
        <v>0.44791666666666702</v>
      </c>
      <c r="BW96" s="4">
        <f t="shared" si="89"/>
        <v>65</v>
      </c>
      <c r="BX96" s="4">
        <f t="shared" si="79"/>
        <v>2</v>
      </c>
      <c r="BY96" s="4">
        <f t="shared" si="80"/>
        <v>7</v>
      </c>
      <c r="BZ96" s="4">
        <f t="shared" si="81"/>
        <v>0</v>
      </c>
      <c r="CA96" s="4">
        <f t="shared" si="82"/>
        <v>2</v>
      </c>
      <c r="CB96" s="4">
        <f t="shared" si="83"/>
        <v>4</v>
      </c>
      <c r="CC96" s="4">
        <f t="shared" si="84"/>
        <v>0</v>
      </c>
      <c r="CD96" s="4">
        <f t="shared" si="85"/>
        <v>2</v>
      </c>
      <c r="CE96" s="4">
        <f t="shared" si="86"/>
        <v>0</v>
      </c>
      <c r="CF96" s="10">
        <f t="shared" si="87"/>
        <v>82</v>
      </c>
    </row>
    <row r="97" spans="2:84" x14ac:dyDescent="0.25">
      <c r="B97" s="25">
        <f t="shared" si="73"/>
        <v>0.4583333333333337</v>
      </c>
      <c r="C97" s="272">
        <v>46</v>
      </c>
      <c r="D97" s="272">
        <v>1</v>
      </c>
      <c r="E97" s="272">
        <v>5</v>
      </c>
      <c r="F97" s="272">
        <v>0</v>
      </c>
      <c r="G97" s="272">
        <v>2</v>
      </c>
      <c r="H97" s="272">
        <v>1</v>
      </c>
      <c r="I97" s="272">
        <v>1</v>
      </c>
      <c r="J97" s="272">
        <v>2</v>
      </c>
      <c r="K97" s="277">
        <v>0</v>
      </c>
      <c r="L97" s="275">
        <f t="array" ref="L97">IF(ISBLANK(C97:K97),"",SUM(C97:K97))</f>
        <v>58</v>
      </c>
      <c r="N97" s="25">
        <f t="shared" si="74"/>
        <v>0.4583333333333337</v>
      </c>
      <c r="O97" s="272">
        <v>0</v>
      </c>
      <c r="P97" s="272">
        <v>0</v>
      </c>
      <c r="Q97" s="272">
        <v>0</v>
      </c>
      <c r="R97" s="272">
        <v>0</v>
      </c>
      <c r="S97" s="272">
        <v>0</v>
      </c>
      <c r="T97" s="272">
        <v>0</v>
      </c>
      <c r="U97" s="272">
        <v>0</v>
      </c>
      <c r="V97" s="272">
        <v>0</v>
      </c>
      <c r="W97" s="277">
        <v>0</v>
      </c>
      <c r="X97" s="275">
        <f t="array" ref="X97">IF(ISBLANK(O97:W97),"",SUM(O97:W97))</f>
        <v>0</v>
      </c>
      <c r="Z97" s="25">
        <f t="shared" si="75"/>
        <v>0.4583333333333337</v>
      </c>
      <c r="AA97" s="272">
        <v>30</v>
      </c>
      <c r="AB97" s="272">
        <v>2</v>
      </c>
      <c r="AC97" s="272">
        <v>2</v>
      </c>
      <c r="AD97" s="272">
        <v>0</v>
      </c>
      <c r="AE97" s="272">
        <v>1</v>
      </c>
      <c r="AF97" s="272">
        <v>0</v>
      </c>
      <c r="AG97" s="272">
        <v>0</v>
      </c>
      <c r="AH97" s="272">
        <v>1</v>
      </c>
      <c r="AI97" s="277">
        <v>0</v>
      </c>
      <c r="AJ97" s="275">
        <f t="array" ref="AJ97">IF(ISBLANK(AA97:AI97),"",SUM(AA97:AI97))</f>
        <v>36</v>
      </c>
      <c r="AL97" s="25">
        <f t="shared" si="76"/>
        <v>0.4583333333333337</v>
      </c>
      <c r="AM97" s="272"/>
      <c r="AN97" s="272"/>
      <c r="AO97" s="272"/>
      <c r="AP97" s="272"/>
      <c r="AQ97" s="272"/>
      <c r="AR97" s="272"/>
      <c r="AS97" s="272"/>
      <c r="AT97" s="272"/>
      <c r="AU97" s="277"/>
      <c r="AV97" s="275" t="str">
        <f t="array" ref="AV97">IF(ISBLANK(AM97:AU97),"",SUM(AM97:AU97))</f>
        <v/>
      </c>
      <c r="AX97" s="25">
        <f t="shared" si="77"/>
        <v>0.4583333333333337</v>
      </c>
      <c r="AY97" s="272"/>
      <c r="AZ97" s="272"/>
      <c r="BA97" s="272"/>
      <c r="BB97" s="272"/>
      <c r="BC97" s="272"/>
      <c r="BD97" s="272"/>
      <c r="BE97" s="272"/>
      <c r="BF97" s="272"/>
      <c r="BG97" s="277"/>
      <c r="BH97" s="275" t="str">
        <f t="array" ref="BH97">IF(ISBLANK(AY97:BG97),"",SUM(AY97:BG97))</f>
        <v/>
      </c>
      <c r="BJ97" s="25">
        <f t="shared" si="78"/>
        <v>0.4583333333333337</v>
      </c>
      <c r="BK97" s="272"/>
      <c r="BL97" s="272"/>
      <c r="BM97" s="272"/>
      <c r="BN97" s="272"/>
      <c r="BO97" s="272"/>
      <c r="BP97" s="272"/>
      <c r="BQ97" s="272"/>
      <c r="BR97" s="272"/>
      <c r="BS97" s="277"/>
      <c r="BT97" s="275" t="str">
        <f t="array" ref="BT97">IF(ISBLANK(BK97:BS97),"",SUM(BK97:BS97))</f>
        <v/>
      </c>
      <c r="BV97" s="25">
        <f t="shared" si="88"/>
        <v>0.4583333333333337</v>
      </c>
      <c r="BW97" s="4">
        <f t="shared" si="89"/>
        <v>76</v>
      </c>
      <c r="BX97" s="4">
        <f t="shared" si="79"/>
        <v>3</v>
      </c>
      <c r="BY97" s="4">
        <f t="shared" si="80"/>
        <v>7</v>
      </c>
      <c r="BZ97" s="4">
        <f t="shared" si="81"/>
        <v>0</v>
      </c>
      <c r="CA97" s="4">
        <f t="shared" si="82"/>
        <v>3</v>
      </c>
      <c r="CB97" s="4">
        <f t="shared" si="83"/>
        <v>1</v>
      </c>
      <c r="CC97" s="4">
        <f t="shared" si="84"/>
        <v>1</v>
      </c>
      <c r="CD97" s="4">
        <f t="shared" si="85"/>
        <v>3</v>
      </c>
      <c r="CE97" s="4">
        <f t="shared" si="86"/>
        <v>0</v>
      </c>
      <c r="CF97" s="10">
        <f t="shared" si="87"/>
        <v>94</v>
      </c>
    </row>
    <row r="98" spans="2:84" x14ac:dyDescent="0.25">
      <c r="B98" s="25">
        <f t="shared" si="73"/>
        <v>0.46875000000000039</v>
      </c>
      <c r="C98" s="272">
        <v>33</v>
      </c>
      <c r="D98" s="272">
        <v>0</v>
      </c>
      <c r="E98" s="272">
        <v>6</v>
      </c>
      <c r="F98" s="272">
        <v>3</v>
      </c>
      <c r="G98" s="272">
        <v>2</v>
      </c>
      <c r="H98" s="272">
        <v>0</v>
      </c>
      <c r="I98" s="272">
        <v>0</v>
      </c>
      <c r="J98" s="272">
        <v>0</v>
      </c>
      <c r="K98" s="277">
        <v>0</v>
      </c>
      <c r="L98" s="275">
        <f t="array" ref="L98">IF(ISBLANK(C98:K98),"",SUM(C98:K98))</f>
        <v>44</v>
      </c>
      <c r="N98" s="25">
        <f t="shared" si="74"/>
        <v>0.46875000000000039</v>
      </c>
      <c r="O98" s="272">
        <v>0</v>
      </c>
      <c r="P98" s="272">
        <v>0</v>
      </c>
      <c r="Q98" s="272">
        <v>0</v>
      </c>
      <c r="R98" s="272">
        <v>0</v>
      </c>
      <c r="S98" s="272">
        <v>0</v>
      </c>
      <c r="T98" s="272">
        <v>0</v>
      </c>
      <c r="U98" s="272">
        <v>0</v>
      </c>
      <c r="V98" s="272">
        <v>0</v>
      </c>
      <c r="W98" s="277">
        <v>0</v>
      </c>
      <c r="X98" s="275">
        <f t="array" ref="X98">IF(ISBLANK(O98:W98),"",SUM(O98:W98))</f>
        <v>0</v>
      </c>
      <c r="Z98" s="25">
        <f t="shared" si="75"/>
        <v>0.46875000000000039</v>
      </c>
      <c r="AA98" s="272">
        <v>22</v>
      </c>
      <c r="AB98" s="272">
        <v>1</v>
      </c>
      <c r="AC98" s="272">
        <v>3</v>
      </c>
      <c r="AD98" s="272">
        <v>1</v>
      </c>
      <c r="AE98" s="272">
        <v>1</v>
      </c>
      <c r="AF98" s="272">
        <v>0</v>
      </c>
      <c r="AG98" s="272">
        <v>0</v>
      </c>
      <c r="AH98" s="272">
        <v>0</v>
      </c>
      <c r="AI98" s="277">
        <v>0</v>
      </c>
      <c r="AJ98" s="275">
        <f t="array" ref="AJ98">IF(ISBLANK(AA98:AI98),"",SUM(AA98:AI98))</f>
        <v>28</v>
      </c>
      <c r="AL98" s="25">
        <f t="shared" si="76"/>
        <v>0.46875000000000039</v>
      </c>
      <c r="AM98" s="272"/>
      <c r="AN98" s="272"/>
      <c r="AO98" s="272"/>
      <c r="AP98" s="272"/>
      <c r="AQ98" s="272"/>
      <c r="AR98" s="272"/>
      <c r="AS98" s="272"/>
      <c r="AT98" s="272"/>
      <c r="AU98" s="277"/>
      <c r="AV98" s="275" t="str">
        <f t="array" ref="AV98">IF(ISBLANK(AM98:AU98),"",SUM(AM98:AU98))</f>
        <v/>
      </c>
      <c r="AX98" s="25">
        <f t="shared" si="77"/>
        <v>0.46875000000000039</v>
      </c>
      <c r="AY98" s="272"/>
      <c r="AZ98" s="272"/>
      <c r="BA98" s="272"/>
      <c r="BB98" s="272"/>
      <c r="BC98" s="272"/>
      <c r="BD98" s="272"/>
      <c r="BE98" s="272"/>
      <c r="BF98" s="272"/>
      <c r="BG98" s="277"/>
      <c r="BH98" s="275" t="str">
        <f t="array" ref="BH98">IF(ISBLANK(AY98:BG98),"",SUM(AY98:BG98))</f>
        <v/>
      </c>
      <c r="BJ98" s="25">
        <f t="shared" si="78"/>
        <v>0.46875000000000039</v>
      </c>
      <c r="BK98" s="272"/>
      <c r="BL98" s="272"/>
      <c r="BM98" s="272"/>
      <c r="BN98" s="272"/>
      <c r="BO98" s="272"/>
      <c r="BP98" s="272"/>
      <c r="BQ98" s="272"/>
      <c r="BR98" s="272"/>
      <c r="BS98" s="277"/>
      <c r="BT98" s="275" t="str">
        <f t="array" ref="BT98">IF(ISBLANK(BK98:BS98),"",SUM(BK98:BS98))</f>
        <v/>
      </c>
      <c r="BV98" s="25">
        <f t="shared" si="88"/>
        <v>0.46875000000000039</v>
      </c>
      <c r="BW98" s="4">
        <f t="shared" si="89"/>
        <v>55</v>
      </c>
      <c r="BX98" s="4">
        <f t="shared" si="79"/>
        <v>1</v>
      </c>
      <c r="BY98" s="4">
        <f t="shared" si="80"/>
        <v>9</v>
      </c>
      <c r="BZ98" s="4">
        <f t="shared" si="81"/>
        <v>4</v>
      </c>
      <c r="CA98" s="4">
        <f t="shared" si="82"/>
        <v>3</v>
      </c>
      <c r="CB98" s="4">
        <f t="shared" si="83"/>
        <v>0</v>
      </c>
      <c r="CC98" s="4">
        <f t="shared" si="84"/>
        <v>0</v>
      </c>
      <c r="CD98" s="4">
        <f t="shared" si="85"/>
        <v>0</v>
      </c>
      <c r="CE98" s="4">
        <f t="shared" si="86"/>
        <v>0</v>
      </c>
      <c r="CF98" s="10">
        <f t="shared" si="87"/>
        <v>72</v>
      </c>
    </row>
    <row r="99" spans="2:84" x14ac:dyDescent="0.25">
      <c r="B99" s="25">
        <f t="shared" si="73"/>
        <v>0.47916666666666707</v>
      </c>
      <c r="C99" s="272">
        <v>48</v>
      </c>
      <c r="D99" s="272">
        <v>1</v>
      </c>
      <c r="E99" s="272">
        <v>5</v>
      </c>
      <c r="F99" s="272">
        <v>0</v>
      </c>
      <c r="G99" s="272">
        <v>0</v>
      </c>
      <c r="H99" s="272">
        <v>1</v>
      </c>
      <c r="I99" s="272">
        <v>1</v>
      </c>
      <c r="J99" s="272">
        <v>0</v>
      </c>
      <c r="K99" s="277">
        <v>0</v>
      </c>
      <c r="L99" s="275">
        <f t="array" ref="L99">IF(ISBLANK(C99:K99),"",SUM(C99:K99))</f>
        <v>56</v>
      </c>
      <c r="N99" s="25">
        <f t="shared" si="74"/>
        <v>0.47916666666666707</v>
      </c>
      <c r="O99" s="272">
        <v>0</v>
      </c>
      <c r="P99" s="272">
        <v>0</v>
      </c>
      <c r="Q99" s="272">
        <v>0</v>
      </c>
      <c r="R99" s="272">
        <v>0</v>
      </c>
      <c r="S99" s="272">
        <v>0</v>
      </c>
      <c r="T99" s="272">
        <v>0</v>
      </c>
      <c r="U99" s="272">
        <v>0</v>
      </c>
      <c r="V99" s="272">
        <v>0</v>
      </c>
      <c r="W99" s="277">
        <v>0</v>
      </c>
      <c r="X99" s="275">
        <f t="array" ref="X99">IF(ISBLANK(O99:W99),"",SUM(O99:W99))</f>
        <v>0</v>
      </c>
      <c r="Z99" s="25">
        <f t="shared" si="75"/>
        <v>0.47916666666666707</v>
      </c>
      <c r="AA99" s="272">
        <v>15</v>
      </c>
      <c r="AB99" s="272">
        <v>0</v>
      </c>
      <c r="AC99" s="272">
        <v>4</v>
      </c>
      <c r="AD99" s="272">
        <v>0</v>
      </c>
      <c r="AE99" s="272">
        <v>0</v>
      </c>
      <c r="AF99" s="272">
        <v>4</v>
      </c>
      <c r="AG99" s="272">
        <v>0</v>
      </c>
      <c r="AH99" s="272">
        <v>0</v>
      </c>
      <c r="AI99" s="277">
        <v>0</v>
      </c>
      <c r="AJ99" s="275">
        <f t="array" ref="AJ99">IF(ISBLANK(AA99:AI99),"",SUM(AA99:AI99))</f>
        <v>23</v>
      </c>
      <c r="AL99" s="25">
        <f t="shared" si="76"/>
        <v>0.47916666666666707</v>
      </c>
      <c r="AM99" s="272"/>
      <c r="AN99" s="272"/>
      <c r="AO99" s="272"/>
      <c r="AP99" s="272"/>
      <c r="AQ99" s="272"/>
      <c r="AR99" s="272"/>
      <c r="AS99" s="272"/>
      <c r="AT99" s="272"/>
      <c r="AU99" s="277"/>
      <c r="AV99" s="275" t="str">
        <f t="array" ref="AV99">IF(ISBLANK(AM99:AU99),"",SUM(AM99:AU99))</f>
        <v/>
      </c>
      <c r="AX99" s="25">
        <f t="shared" si="77"/>
        <v>0.47916666666666707</v>
      </c>
      <c r="AY99" s="272"/>
      <c r="AZ99" s="272"/>
      <c r="BA99" s="272"/>
      <c r="BB99" s="272"/>
      <c r="BC99" s="272"/>
      <c r="BD99" s="272"/>
      <c r="BE99" s="272"/>
      <c r="BF99" s="272"/>
      <c r="BG99" s="277"/>
      <c r="BH99" s="275" t="str">
        <f t="array" ref="BH99">IF(ISBLANK(AY99:BG99),"",SUM(AY99:BG99))</f>
        <v/>
      </c>
      <c r="BJ99" s="25">
        <f t="shared" si="78"/>
        <v>0.47916666666666707</v>
      </c>
      <c r="BK99" s="272"/>
      <c r="BL99" s="272"/>
      <c r="BM99" s="272"/>
      <c r="BN99" s="272"/>
      <c r="BO99" s="272"/>
      <c r="BP99" s="272"/>
      <c r="BQ99" s="272"/>
      <c r="BR99" s="272"/>
      <c r="BS99" s="277"/>
      <c r="BT99" s="275" t="str">
        <f t="array" ref="BT99">IF(ISBLANK(BK99:BS99),"",SUM(BK99:BS99))</f>
        <v/>
      </c>
      <c r="BV99" s="25">
        <f t="shared" si="88"/>
        <v>0.47916666666666707</v>
      </c>
      <c r="BW99" s="4">
        <f t="shared" si="89"/>
        <v>63</v>
      </c>
      <c r="BX99" s="4">
        <f t="shared" si="79"/>
        <v>1</v>
      </c>
      <c r="BY99" s="4">
        <f t="shared" si="80"/>
        <v>9</v>
      </c>
      <c r="BZ99" s="4">
        <f t="shared" si="81"/>
        <v>0</v>
      </c>
      <c r="CA99" s="4">
        <f t="shared" si="82"/>
        <v>0</v>
      </c>
      <c r="CB99" s="4">
        <f t="shared" si="83"/>
        <v>5</v>
      </c>
      <c r="CC99" s="4">
        <f t="shared" si="84"/>
        <v>1</v>
      </c>
      <c r="CD99" s="4">
        <f t="shared" si="85"/>
        <v>0</v>
      </c>
      <c r="CE99" s="4">
        <f t="shared" si="86"/>
        <v>0</v>
      </c>
      <c r="CF99" s="10">
        <f t="shared" si="87"/>
        <v>79</v>
      </c>
    </row>
    <row r="100" spans="2:84" x14ac:dyDescent="0.25">
      <c r="B100" s="25">
        <f t="shared" si="73"/>
        <v>0.48958333333333376</v>
      </c>
      <c r="C100" s="272">
        <v>45</v>
      </c>
      <c r="D100" s="272">
        <v>1</v>
      </c>
      <c r="E100" s="272">
        <v>3</v>
      </c>
      <c r="F100" s="272">
        <v>0</v>
      </c>
      <c r="G100" s="272">
        <v>2</v>
      </c>
      <c r="H100" s="272">
        <v>1</v>
      </c>
      <c r="I100" s="272">
        <v>1</v>
      </c>
      <c r="J100" s="272">
        <v>0</v>
      </c>
      <c r="K100" s="277">
        <v>0</v>
      </c>
      <c r="L100" s="275">
        <f t="array" ref="L100">IF(ISBLANK(C100:K100),"",SUM(C100:K100))</f>
        <v>53</v>
      </c>
      <c r="N100" s="25">
        <f t="shared" si="74"/>
        <v>0.48958333333333376</v>
      </c>
      <c r="O100" s="272">
        <v>0</v>
      </c>
      <c r="P100" s="272">
        <v>0</v>
      </c>
      <c r="Q100" s="272">
        <v>0</v>
      </c>
      <c r="R100" s="272">
        <v>0</v>
      </c>
      <c r="S100" s="272">
        <v>0</v>
      </c>
      <c r="T100" s="272">
        <v>0</v>
      </c>
      <c r="U100" s="272">
        <v>0</v>
      </c>
      <c r="V100" s="272">
        <v>0</v>
      </c>
      <c r="W100" s="277">
        <v>0</v>
      </c>
      <c r="X100" s="275">
        <f t="array" ref="X100">IF(ISBLANK(O100:W100),"",SUM(O100:W100))</f>
        <v>0</v>
      </c>
      <c r="Z100" s="25">
        <f t="shared" si="75"/>
        <v>0.48958333333333376</v>
      </c>
      <c r="AA100" s="272">
        <v>22</v>
      </c>
      <c r="AB100" s="272">
        <v>1</v>
      </c>
      <c r="AC100" s="272">
        <v>6</v>
      </c>
      <c r="AD100" s="272">
        <v>0</v>
      </c>
      <c r="AE100" s="272">
        <v>0</v>
      </c>
      <c r="AF100" s="272">
        <v>1</v>
      </c>
      <c r="AG100" s="272">
        <v>0</v>
      </c>
      <c r="AH100" s="272">
        <v>0</v>
      </c>
      <c r="AI100" s="277">
        <v>0</v>
      </c>
      <c r="AJ100" s="275">
        <f t="array" ref="AJ100">IF(ISBLANK(AA100:AI100),"",SUM(AA100:AI100))</f>
        <v>30</v>
      </c>
      <c r="AL100" s="25">
        <f t="shared" si="76"/>
        <v>0.48958333333333376</v>
      </c>
      <c r="AM100" s="272"/>
      <c r="AN100" s="272"/>
      <c r="AO100" s="272"/>
      <c r="AP100" s="272"/>
      <c r="AQ100" s="272"/>
      <c r="AR100" s="272"/>
      <c r="AS100" s="272"/>
      <c r="AT100" s="272"/>
      <c r="AU100" s="277"/>
      <c r="AV100" s="275" t="str">
        <f t="array" ref="AV100">IF(ISBLANK(AM100:AU100),"",SUM(AM100:AU100))</f>
        <v/>
      </c>
      <c r="AX100" s="25">
        <f t="shared" si="77"/>
        <v>0.48958333333333376</v>
      </c>
      <c r="AY100" s="272"/>
      <c r="AZ100" s="272"/>
      <c r="BA100" s="272"/>
      <c r="BB100" s="272"/>
      <c r="BC100" s="272"/>
      <c r="BD100" s="272"/>
      <c r="BE100" s="272"/>
      <c r="BF100" s="272"/>
      <c r="BG100" s="277"/>
      <c r="BH100" s="275" t="str">
        <f t="array" ref="BH100">IF(ISBLANK(AY100:BG100),"",SUM(AY100:BG100))</f>
        <v/>
      </c>
      <c r="BJ100" s="25">
        <f t="shared" si="78"/>
        <v>0.48958333333333376</v>
      </c>
      <c r="BK100" s="272"/>
      <c r="BL100" s="272"/>
      <c r="BM100" s="272"/>
      <c r="BN100" s="272"/>
      <c r="BO100" s="272"/>
      <c r="BP100" s="272"/>
      <c r="BQ100" s="272"/>
      <c r="BR100" s="272"/>
      <c r="BS100" s="277"/>
      <c r="BT100" s="275" t="str">
        <f t="array" ref="BT100">IF(ISBLANK(BK100:BS100),"",SUM(BK100:BS100))</f>
        <v/>
      </c>
      <c r="BV100" s="25">
        <f t="shared" si="88"/>
        <v>0.48958333333333376</v>
      </c>
      <c r="BW100" s="4">
        <f t="shared" si="89"/>
        <v>67</v>
      </c>
      <c r="BX100" s="4">
        <f t="shared" si="79"/>
        <v>2</v>
      </c>
      <c r="BY100" s="4">
        <f t="shared" si="80"/>
        <v>9</v>
      </c>
      <c r="BZ100" s="4">
        <f t="shared" si="81"/>
        <v>0</v>
      </c>
      <c r="CA100" s="4">
        <f t="shared" si="82"/>
        <v>2</v>
      </c>
      <c r="CB100" s="4">
        <f t="shared" si="83"/>
        <v>2</v>
      </c>
      <c r="CC100" s="4">
        <f t="shared" si="84"/>
        <v>1</v>
      </c>
      <c r="CD100" s="4">
        <f t="shared" si="85"/>
        <v>0</v>
      </c>
      <c r="CE100" s="4">
        <f t="shared" si="86"/>
        <v>0</v>
      </c>
      <c r="CF100" s="10">
        <f t="shared" si="87"/>
        <v>83</v>
      </c>
    </row>
    <row r="101" spans="2:84" x14ac:dyDescent="0.25">
      <c r="B101" s="25">
        <f t="shared" si="73"/>
        <v>0.50000000000000044</v>
      </c>
      <c r="C101" s="272">
        <v>49</v>
      </c>
      <c r="D101" s="272">
        <v>2</v>
      </c>
      <c r="E101" s="272">
        <v>5</v>
      </c>
      <c r="F101" s="272">
        <v>1</v>
      </c>
      <c r="G101" s="272">
        <v>2</v>
      </c>
      <c r="H101" s="272">
        <v>1</v>
      </c>
      <c r="I101" s="272">
        <v>2</v>
      </c>
      <c r="J101" s="272">
        <v>0</v>
      </c>
      <c r="K101" s="277">
        <v>1</v>
      </c>
      <c r="L101" s="275">
        <f t="array" ref="L101">IF(ISBLANK(C101:K101),"",SUM(C101:K101))</f>
        <v>63</v>
      </c>
      <c r="N101" s="25">
        <f t="shared" si="74"/>
        <v>0.50000000000000044</v>
      </c>
      <c r="O101" s="272">
        <v>0</v>
      </c>
      <c r="P101" s="272">
        <v>0</v>
      </c>
      <c r="Q101" s="272">
        <v>0</v>
      </c>
      <c r="R101" s="272">
        <v>0</v>
      </c>
      <c r="S101" s="272">
        <v>0</v>
      </c>
      <c r="T101" s="272">
        <v>0</v>
      </c>
      <c r="U101" s="272">
        <v>0</v>
      </c>
      <c r="V101" s="272">
        <v>0</v>
      </c>
      <c r="W101" s="277">
        <v>0</v>
      </c>
      <c r="X101" s="275">
        <f t="array" ref="X101">IF(ISBLANK(O101:W101),"",SUM(O101:W101))</f>
        <v>0</v>
      </c>
      <c r="Z101" s="25">
        <f t="shared" si="75"/>
        <v>0.50000000000000044</v>
      </c>
      <c r="AA101" s="272">
        <v>32</v>
      </c>
      <c r="AB101" s="272">
        <v>1</v>
      </c>
      <c r="AC101" s="272">
        <v>2</v>
      </c>
      <c r="AD101" s="272">
        <v>0</v>
      </c>
      <c r="AE101" s="272">
        <v>3</v>
      </c>
      <c r="AF101" s="272">
        <v>2</v>
      </c>
      <c r="AG101" s="272">
        <v>0</v>
      </c>
      <c r="AH101" s="272">
        <v>0</v>
      </c>
      <c r="AI101" s="277">
        <v>0</v>
      </c>
      <c r="AJ101" s="275">
        <f t="array" ref="AJ101">IF(ISBLANK(AA101:AI101),"",SUM(AA101:AI101))</f>
        <v>40</v>
      </c>
      <c r="AL101" s="25">
        <f t="shared" si="76"/>
        <v>0.50000000000000044</v>
      </c>
      <c r="AM101" s="272"/>
      <c r="AN101" s="272"/>
      <c r="AO101" s="272"/>
      <c r="AP101" s="272"/>
      <c r="AQ101" s="272"/>
      <c r="AR101" s="272"/>
      <c r="AS101" s="272"/>
      <c r="AT101" s="272"/>
      <c r="AU101" s="277"/>
      <c r="AV101" s="275" t="str">
        <f t="array" ref="AV101">IF(ISBLANK(AM101:AU101),"",SUM(AM101:AU101))</f>
        <v/>
      </c>
      <c r="AX101" s="25">
        <f t="shared" si="77"/>
        <v>0.50000000000000044</v>
      </c>
      <c r="AY101" s="272"/>
      <c r="AZ101" s="272"/>
      <c r="BA101" s="272"/>
      <c r="BB101" s="272"/>
      <c r="BC101" s="272"/>
      <c r="BD101" s="272"/>
      <c r="BE101" s="272"/>
      <c r="BF101" s="272"/>
      <c r="BG101" s="277"/>
      <c r="BH101" s="275" t="str">
        <f t="array" ref="BH101">IF(ISBLANK(AY101:BG101),"",SUM(AY101:BG101))</f>
        <v/>
      </c>
      <c r="BJ101" s="25">
        <f t="shared" si="78"/>
        <v>0.50000000000000044</v>
      </c>
      <c r="BK101" s="272"/>
      <c r="BL101" s="272"/>
      <c r="BM101" s="272"/>
      <c r="BN101" s="272"/>
      <c r="BO101" s="272"/>
      <c r="BP101" s="272"/>
      <c r="BQ101" s="272"/>
      <c r="BR101" s="272"/>
      <c r="BS101" s="277"/>
      <c r="BT101" s="275" t="str">
        <f t="array" ref="BT101">IF(ISBLANK(BK101:BS101),"",SUM(BK101:BS101))</f>
        <v/>
      </c>
      <c r="BV101" s="25">
        <f t="shared" si="88"/>
        <v>0.50000000000000044</v>
      </c>
      <c r="BW101" s="4">
        <f t="shared" si="89"/>
        <v>81</v>
      </c>
      <c r="BX101" s="4">
        <f t="shared" si="79"/>
        <v>3</v>
      </c>
      <c r="BY101" s="4">
        <f t="shared" si="80"/>
        <v>7</v>
      </c>
      <c r="BZ101" s="4">
        <f t="shared" si="81"/>
        <v>1</v>
      </c>
      <c r="CA101" s="4">
        <f t="shared" si="82"/>
        <v>5</v>
      </c>
      <c r="CB101" s="4">
        <f t="shared" si="83"/>
        <v>3</v>
      </c>
      <c r="CC101" s="4">
        <f t="shared" si="84"/>
        <v>2</v>
      </c>
      <c r="CD101" s="4">
        <f t="shared" si="85"/>
        <v>0</v>
      </c>
      <c r="CE101" s="4">
        <f t="shared" si="86"/>
        <v>1</v>
      </c>
      <c r="CF101" s="10">
        <f t="shared" si="87"/>
        <v>103</v>
      </c>
    </row>
    <row r="102" spans="2:84" x14ac:dyDescent="0.25">
      <c r="B102" s="25">
        <f t="shared" si="73"/>
        <v>0.51041666666666707</v>
      </c>
      <c r="C102" s="272">
        <v>45</v>
      </c>
      <c r="D102" s="272">
        <v>1</v>
      </c>
      <c r="E102" s="272">
        <v>5</v>
      </c>
      <c r="F102" s="272">
        <v>0</v>
      </c>
      <c r="G102" s="272">
        <v>1</v>
      </c>
      <c r="H102" s="272">
        <v>0</v>
      </c>
      <c r="I102" s="272">
        <v>0</v>
      </c>
      <c r="J102" s="272">
        <v>0</v>
      </c>
      <c r="K102" s="277">
        <v>1</v>
      </c>
      <c r="L102" s="275">
        <f t="array" ref="L102">IF(ISBLANK(C102:K102),"",SUM(C102:K102))</f>
        <v>53</v>
      </c>
      <c r="N102" s="25">
        <f t="shared" si="74"/>
        <v>0.51041666666666707</v>
      </c>
      <c r="O102" s="272">
        <v>0</v>
      </c>
      <c r="P102" s="272">
        <v>0</v>
      </c>
      <c r="Q102" s="272">
        <v>0</v>
      </c>
      <c r="R102" s="272">
        <v>0</v>
      </c>
      <c r="S102" s="272">
        <v>0</v>
      </c>
      <c r="T102" s="272">
        <v>0</v>
      </c>
      <c r="U102" s="272">
        <v>0</v>
      </c>
      <c r="V102" s="272">
        <v>0</v>
      </c>
      <c r="W102" s="277">
        <v>0</v>
      </c>
      <c r="X102" s="275">
        <f t="array" ref="X102">IF(ISBLANK(O102:W102),"",SUM(O102:W102))</f>
        <v>0</v>
      </c>
      <c r="Z102" s="25">
        <f t="shared" si="75"/>
        <v>0.51041666666666707</v>
      </c>
      <c r="AA102" s="272">
        <v>23</v>
      </c>
      <c r="AB102" s="272">
        <v>2</v>
      </c>
      <c r="AC102" s="272">
        <v>5</v>
      </c>
      <c r="AD102" s="272">
        <v>0</v>
      </c>
      <c r="AE102" s="272">
        <v>1</v>
      </c>
      <c r="AF102" s="272">
        <v>4</v>
      </c>
      <c r="AG102" s="272">
        <v>0</v>
      </c>
      <c r="AH102" s="272">
        <v>0</v>
      </c>
      <c r="AI102" s="277">
        <v>0</v>
      </c>
      <c r="AJ102" s="275">
        <f t="array" ref="AJ102">IF(ISBLANK(AA102:AI102),"",SUM(AA102:AI102))</f>
        <v>35</v>
      </c>
      <c r="AL102" s="25">
        <f t="shared" si="76"/>
        <v>0.51041666666666707</v>
      </c>
      <c r="AM102" s="272"/>
      <c r="AN102" s="272"/>
      <c r="AO102" s="272"/>
      <c r="AP102" s="272"/>
      <c r="AQ102" s="272"/>
      <c r="AR102" s="272"/>
      <c r="AS102" s="272"/>
      <c r="AT102" s="272"/>
      <c r="AU102" s="277"/>
      <c r="AV102" s="275" t="str">
        <f t="array" ref="AV102">IF(ISBLANK(AM102:AU102),"",SUM(AM102:AU102))</f>
        <v/>
      </c>
      <c r="AX102" s="25">
        <f t="shared" si="77"/>
        <v>0.51041666666666707</v>
      </c>
      <c r="AY102" s="272"/>
      <c r="AZ102" s="272"/>
      <c r="BA102" s="272"/>
      <c r="BB102" s="272"/>
      <c r="BC102" s="272"/>
      <c r="BD102" s="272"/>
      <c r="BE102" s="272"/>
      <c r="BF102" s="272"/>
      <c r="BG102" s="277"/>
      <c r="BH102" s="275" t="str">
        <f t="array" ref="BH102">IF(ISBLANK(AY102:BG102),"",SUM(AY102:BG102))</f>
        <v/>
      </c>
      <c r="BJ102" s="25">
        <f t="shared" si="78"/>
        <v>0.51041666666666707</v>
      </c>
      <c r="BK102" s="272"/>
      <c r="BL102" s="272"/>
      <c r="BM102" s="272"/>
      <c r="BN102" s="272"/>
      <c r="BO102" s="272"/>
      <c r="BP102" s="272"/>
      <c r="BQ102" s="272"/>
      <c r="BR102" s="272"/>
      <c r="BS102" s="277"/>
      <c r="BT102" s="275" t="str">
        <f t="array" ref="BT102">IF(ISBLANK(BK102:BS102),"",SUM(BK102:BS102))</f>
        <v/>
      </c>
      <c r="BV102" s="25">
        <f t="shared" si="88"/>
        <v>0.51041666666666707</v>
      </c>
      <c r="BW102" s="4">
        <f t="shared" si="89"/>
        <v>68</v>
      </c>
      <c r="BX102" s="4">
        <f t="shared" si="79"/>
        <v>3</v>
      </c>
      <c r="BY102" s="4">
        <f t="shared" si="80"/>
        <v>10</v>
      </c>
      <c r="BZ102" s="4">
        <f t="shared" si="81"/>
        <v>0</v>
      </c>
      <c r="CA102" s="4">
        <f t="shared" si="82"/>
        <v>2</v>
      </c>
      <c r="CB102" s="4">
        <f t="shared" si="83"/>
        <v>4</v>
      </c>
      <c r="CC102" s="4">
        <f t="shared" si="84"/>
        <v>0</v>
      </c>
      <c r="CD102" s="4">
        <f t="shared" si="85"/>
        <v>0</v>
      </c>
      <c r="CE102" s="4">
        <f t="shared" si="86"/>
        <v>1</v>
      </c>
      <c r="CF102" s="10">
        <f t="shared" si="87"/>
        <v>88</v>
      </c>
    </row>
    <row r="103" spans="2:84" x14ac:dyDescent="0.25">
      <c r="B103" s="25">
        <f t="shared" si="73"/>
        <v>0.5208333333333337</v>
      </c>
      <c r="C103" s="272">
        <v>41</v>
      </c>
      <c r="D103" s="272">
        <v>3</v>
      </c>
      <c r="E103" s="272">
        <v>6</v>
      </c>
      <c r="F103" s="272">
        <v>0</v>
      </c>
      <c r="G103" s="272">
        <v>2</v>
      </c>
      <c r="H103" s="272">
        <v>2</v>
      </c>
      <c r="I103" s="272">
        <v>1</v>
      </c>
      <c r="J103" s="272">
        <v>0</v>
      </c>
      <c r="K103" s="277">
        <v>0</v>
      </c>
      <c r="L103" s="275">
        <f t="array" ref="L103">IF(ISBLANK(C103:K103),"",SUM(C103:K103))</f>
        <v>55</v>
      </c>
      <c r="N103" s="25">
        <f t="shared" si="74"/>
        <v>0.5208333333333337</v>
      </c>
      <c r="O103" s="272">
        <v>0</v>
      </c>
      <c r="P103" s="272">
        <v>0</v>
      </c>
      <c r="Q103" s="272">
        <v>0</v>
      </c>
      <c r="R103" s="272">
        <v>0</v>
      </c>
      <c r="S103" s="272">
        <v>0</v>
      </c>
      <c r="T103" s="272">
        <v>0</v>
      </c>
      <c r="U103" s="272">
        <v>0</v>
      </c>
      <c r="V103" s="272">
        <v>0</v>
      </c>
      <c r="W103" s="277">
        <v>0</v>
      </c>
      <c r="X103" s="275">
        <f t="array" ref="X103">IF(ISBLANK(O103:W103),"",SUM(O103:W103))</f>
        <v>0</v>
      </c>
      <c r="Z103" s="25">
        <f t="shared" si="75"/>
        <v>0.5208333333333337</v>
      </c>
      <c r="AA103" s="272">
        <v>26</v>
      </c>
      <c r="AB103" s="272">
        <v>2</v>
      </c>
      <c r="AC103" s="272">
        <v>3</v>
      </c>
      <c r="AD103" s="272">
        <v>1</v>
      </c>
      <c r="AE103" s="272">
        <v>4</v>
      </c>
      <c r="AF103" s="272">
        <v>4</v>
      </c>
      <c r="AG103" s="272">
        <v>0</v>
      </c>
      <c r="AH103" s="272">
        <v>2</v>
      </c>
      <c r="AI103" s="277">
        <v>0</v>
      </c>
      <c r="AJ103" s="275">
        <f t="array" ref="AJ103">IF(ISBLANK(AA103:AI103),"",SUM(AA103:AI103))</f>
        <v>42</v>
      </c>
      <c r="AL103" s="25">
        <f t="shared" si="76"/>
        <v>0.5208333333333337</v>
      </c>
      <c r="AM103" s="272"/>
      <c r="AN103" s="272"/>
      <c r="AO103" s="272"/>
      <c r="AP103" s="272"/>
      <c r="AQ103" s="272"/>
      <c r="AR103" s="272"/>
      <c r="AS103" s="272"/>
      <c r="AT103" s="272"/>
      <c r="AU103" s="277"/>
      <c r="AV103" s="275" t="str">
        <f t="array" ref="AV103">IF(ISBLANK(AM103:AU103),"",SUM(AM103:AU103))</f>
        <v/>
      </c>
      <c r="AX103" s="25">
        <f t="shared" si="77"/>
        <v>0.5208333333333337</v>
      </c>
      <c r="AY103" s="272"/>
      <c r="AZ103" s="272"/>
      <c r="BA103" s="272"/>
      <c r="BB103" s="272"/>
      <c r="BC103" s="272"/>
      <c r="BD103" s="272"/>
      <c r="BE103" s="272"/>
      <c r="BF103" s="272"/>
      <c r="BG103" s="277"/>
      <c r="BH103" s="275" t="str">
        <f t="array" ref="BH103">IF(ISBLANK(AY103:BG103),"",SUM(AY103:BG103))</f>
        <v/>
      </c>
      <c r="BJ103" s="25">
        <f t="shared" si="78"/>
        <v>0.5208333333333337</v>
      </c>
      <c r="BK103" s="272"/>
      <c r="BL103" s="272"/>
      <c r="BM103" s="272"/>
      <c r="BN103" s="272"/>
      <c r="BO103" s="272"/>
      <c r="BP103" s="272"/>
      <c r="BQ103" s="272"/>
      <c r="BR103" s="272"/>
      <c r="BS103" s="277"/>
      <c r="BT103" s="275" t="str">
        <f t="array" ref="BT103">IF(ISBLANK(BK103:BS103),"",SUM(BK103:BS103))</f>
        <v/>
      </c>
      <c r="BV103" s="25">
        <f t="shared" si="88"/>
        <v>0.5208333333333337</v>
      </c>
      <c r="BW103" s="4">
        <f t="shared" si="89"/>
        <v>67</v>
      </c>
      <c r="BX103" s="4">
        <f t="shared" si="79"/>
        <v>5</v>
      </c>
      <c r="BY103" s="4">
        <f t="shared" si="80"/>
        <v>9</v>
      </c>
      <c r="BZ103" s="4">
        <f t="shared" si="81"/>
        <v>1</v>
      </c>
      <c r="CA103" s="4">
        <f t="shared" si="82"/>
        <v>6</v>
      </c>
      <c r="CB103" s="4">
        <f t="shared" si="83"/>
        <v>6</v>
      </c>
      <c r="CC103" s="4">
        <f t="shared" si="84"/>
        <v>1</v>
      </c>
      <c r="CD103" s="4">
        <f t="shared" si="85"/>
        <v>2</v>
      </c>
      <c r="CE103" s="4">
        <f t="shared" si="86"/>
        <v>0</v>
      </c>
      <c r="CF103" s="10">
        <f t="shared" si="87"/>
        <v>97</v>
      </c>
    </row>
    <row r="104" spans="2:84" x14ac:dyDescent="0.25">
      <c r="B104" s="25">
        <f t="shared" si="73"/>
        <v>0.53125000000000033</v>
      </c>
      <c r="C104" s="272">
        <v>37</v>
      </c>
      <c r="D104" s="272">
        <v>3</v>
      </c>
      <c r="E104" s="272">
        <v>6</v>
      </c>
      <c r="F104" s="272">
        <v>1</v>
      </c>
      <c r="G104" s="272">
        <v>0</v>
      </c>
      <c r="H104" s="272">
        <v>1</v>
      </c>
      <c r="I104" s="272">
        <v>1</v>
      </c>
      <c r="J104" s="272">
        <v>0</v>
      </c>
      <c r="K104" s="277">
        <v>0</v>
      </c>
      <c r="L104" s="275">
        <f t="array" ref="L104">IF(ISBLANK(C104:K104),"",SUM(C104:K104))</f>
        <v>49</v>
      </c>
      <c r="N104" s="25">
        <f t="shared" si="74"/>
        <v>0.53125000000000033</v>
      </c>
      <c r="O104" s="272">
        <v>0</v>
      </c>
      <c r="P104" s="272">
        <v>0</v>
      </c>
      <c r="Q104" s="272">
        <v>0</v>
      </c>
      <c r="R104" s="272">
        <v>0</v>
      </c>
      <c r="S104" s="272">
        <v>0</v>
      </c>
      <c r="T104" s="272">
        <v>0</v>
      </c>
      <c r="U104" s="272">
        <v>0</v>
      </c>
      <c r="V104" s="272">
        <v>0</v>
      </c>
      <c r="W104" s="277">
        <v>0</v>
      </c>
      <c r="X104" s="275">
        <f t="array" ref="X104">IF(ISBLANK(O104:W104),"",SUM(O104:W104))</f>
        <v>0</v>
      </c>
      <c r="Z104" s="25">
        <f t="shared" si="75"/>
        <v>0.53125000000000033</v>
      </c>
      <c r="AA104" s="272">
        <v>14</v>
      </c>
      <c r="AB104" s="272">
        <v>4</v>
      </c>
      <c r="AC104" s="272">
        <v>7</v>
      </c>
      <c r="AD104" s="272">
        <v>0</v>
      </c>
      <c r="AE104" s="272">
        <v>1</v>
      </c>
      <c r="AF104" s="272">
        <v>2</v>
      </c>
      <c r="AG104" s="272">
        <v>0</v>
      </c>
      <c r="AH104" s="272">
        <v>0</v>
      </c>
      <c r="AI104" s="277">
        <v>0</v>
      </c>
      <c r="AJ104" s="275">
        <f t="array" ref="AJ104">IF(ISBLANK(AA104:AI104),"",SUM(AA104:AI104))</f>
        <v>28</v>
      </c>
      <c r="AL104" s="25">
        <f t="shared" si="76"/>
        <v>0.53125000000000033</v>
      </c>
      <c r="AM104" s="272"/>
      <c r="AN104" s="272"/>
      <c r="AO104" s="272"/>
      <c r="AP104" s="272"/>
      <c r="AQ104" s="272"/>
      <c r="AR104" s="272"/>
      <c r="AS104" s="272"/>
      <c r="AT104" s="272"/>
      <c r="AU104" s="277"/>
      <c r="AV104" s="275" t="str">
        <f t="array" ref="AV104">IF(ISBLANK(AM104:AU104),"",SUM(AM104:AU104))</f>
        <v/>
      </c>
      <c r="AX104" s="25">
        <f t="shared" si="77"/>
        <v>0.53125000000000033</v>
      </c>
      <c r="AY104" s="272"/>
      <c r="AZ104" s="272"/>
      <c r="BA104" s="272"/>
      <c r="BB104" s="272"/>
      <c r="BC104" s="272"/>
      <c r="BD104" s="272"/>
      <c r="BE104" s="272"/>
      <c r="BF104" s="272"/>
      <c r="BG104" s="277"/>
      <c r="BH104" s="275" t="str">
        <f t="array" ref="BH104">IF(ISBLANK(AY104:BG104),"",SUM(AY104:BG104))</f>
        <v/>
      </c>
      <c r="BJ104" s="25">
        <f t="shared" si="78"/>
        <v>0.53125000000000033</v>
      </c>
      <c r="BK104" s="272"/>
      <c r="BL104" s="272"/>
      <c r="BM104" s="272"/>
      <c r="BN104" s="272"/>
      <c r="BO104" s="272"/>
      <c r="BP104" s="272"/>
      <c r="BQ104" s="272"/>
      <c r="BR104" s="272"/>
      <c r="BS104" s="277"/>
      <c r="BT104" s="275" t="str">
        <f t="array" ref="BT104">IF(ISBLANK(BK104:BS104),"",SUM(BK104:BS104))</f>
        <v/>
      </c>
      <c r="BV104" s="25">
        <f t="shared" si="88"/>
        <v>0.53125000000000033</v>
      </c>
      <c r="BW104" s="4">
        <f t="shared" si="89"/>
        <v>51</v>
      </c>
      <c r="BX104" s="4">
        <f t="shared" si="79"/>
        <v>7</v>
      </c>
      <c r="BY104" s="4">
        <f t="shared" si="80"/>
        <v>13</v>
      </c>
      <c r="BZ104" s="4">
        <f t="shared" si="81"/>
        <v>1</v>
      </c>
      <c r="CA104" s="4">
        <f t="shared" si="82"/>
        <v>1</v>
      </c>
      <c r="CB104" s="4">
        <f t="shared" si="83"/>
        <v>3</v>
      </c>
      <c r="CC104" s="4">
        <f t="shared" si="84"/>
        <v>1</v>
      </c>
      <c r="CD104" s="4">
        <f t="shared" si="85"/>
        <v>0</v>
      </c>
      <c r="CE104" s="4">
        <f t="shared" si="86"/>
        <v>0</v>
      </c>
      <c r="CF104" s="10">
        <f t="shared" si="87"/>
        <v>77</v>
      </c>
    </row>
    <row r="105" spans="2:84" x14ac:dyDescent="0.25">
      <c r="B105" s="25">
        <f t="shared" si="73"/>
        <v>0.54166666666666696</v>
      </c>
      <c r="C105" s="272">
        <v>21</v>
      </c>
      <c r="D105" s="272">
        <v>0</v>
      </c>
      <c r="E105" s="272">
        <v>9</v>
      </c>
      <c r="F105" s="272">
        <v>0</v>
      </c>
      <c r="G105" s="272">
        <v>2</v>
      </c>
      <c r="H105" s="272">
        <v>1</v>
      </c>
      <c r="I105" s="272">
        <v>1</v>
      </c>
      <c r="J105" s="272">
        <v>0</v>
      </c>
      <c r="K105" s="277">
        <v>1</v>
      </c>
      <c r="L105" s="275">
        <f t="array" ref="L105">IF(ISBLANK(C105:K105),"",SUM(C105:K105))</f>
        <v>35</v>
      </c>
      <c r="N105" s="25">
        <f t="shared" si="74"/>
        <v>0.54166666666666696</v>
      </c>
      <c r="O105" s="272">
        <v>0</v>
      </c>
      <c r="P105" s="272">
        <v>0</v>
      </c>
      <c r="Q105" s="272">
        <v>0</v>
      </c>
      <c r="R105" s="272">
        <v>0</v>
      </c>
      <c r="S105" s="272">
        <v>0</v>
      </c>
      <c r="T105" s="272">
        <v>0</v>
      </c>
      <c r="U105" s="272">
        <v>0</v>
      </c>
      <c r="V105" s="272">
        <v>0</v>
      </c>
      <c r="W105" s="277">
        <v>0</v>
      </c>
      <c r="X105" s="275">
        <f t="array" ref="X105">IF(ISBLANK(O105:W105),"",SUM(O105:W105))</f>
        <v>0</v>
      </c>
      <c r="Z105" s="25">
        <f t="shared" si="75"/>
        <v>0.54166666666666696</v>
      </c>
      <c r="AA105" s="272">
        <v>25</v>
      </c>
      <c r="AB105" s="272">
        <v>1</v>
      </c>
      <c r="AC105" s="272">
        <v>5</v>
      </c>
      <c r="AD105" s="272">
        <v>0</v>
      </c>
      <c r="AE105" s="272">
        <v>2</v>
      </c>
      <c r="AF105" s="272">
        <v>2</v>
      </c>
      <c r="AG105" s="272">
        <v>0</v>
      </c>
      <c r="AH105" s="272">
        <v>0</v>
      </c>
      <c r="AI105" s="277">
        <v>0</v>
      </c>
      <c r="AJ105" s="275">
        <f t="array" ref="AJ105">IF(ISBLANK(AA105:AI105),"",SUM(AA105:AI105))</f>
        <v>35</v>
      </c>
      <c r="AL105" s="25">
        <f t="shared" si="76"/>
        <v>0.54166666666666696</v>
      </c>
      <c r="AM105" s="272"/>
      <c r="AN105" s="272"/>
      <c r="AO105" s="272"/>
      <c r="AP105" s="272"/>
      <c r="AQ105" s="272"/>
      <c r="AR105" s="272"/>
      <c r="AS105" s="272"/>
      <c r="AT105" s="272"/>
      <c r="AU105" s="277"/>
      <c r="AV105" s="275" t="str">
        <f t="array" ref="AV105">IF(ISBLANK(AM105:AU105),"",SUM(AM105:AU105))</f>
        <v/>
      </c>
      <c r="AX105" s="25">
        <f t="shared" si="77"/>
        <v>0.54166666666666696</v>
      </c>
      <c r="AY105" s="272"/>
      <c r="AZ105" s="272"/>
      <c r="BA105" s="272"/>
      <c r="BB105" s="272"/>
      <c r="BC105" s="272"/>
      <c r="BD105" s="272"/>
      <c r="BE105" s="272"/>
      <c r="BF105" s="272"/>
      <c r="BG105" s="277"/>
      <c r="BH105" s="275" t="str">
        <f t="array" ref="BH105">IF(ISBLANK(AY105:BG105),"",SUM(AY105:BG105))</f>
        <v/>
      </c>
      <c r="BJ105" s="25">
        <f t="shared" si="78"/>
        <v>0.54166666666666696</v>
      </c>
      <c r="BK105" s="272"/>
      <c r="BL105" s="272"/>
      <c r="BM105" s="272"/>
      <c r="BN105" s="272"/>
      <c r="BO105" s="272"/>
      <c r="BP105" s="272"/>
      <c r="BQ105" s="272"/>
      <c r="BR105" s="272"/>
      <c r="BS105" s="277"/>
      <c r="BT105" s="275" t="str">
        <f t="array" ref="BT105">IF(ISBLANK(BK105:BS105),"",SUM(BK105:BS105))</f>
        <v/>
      </c>
      <c r="BV105" s="25">
        <f t="shared" si="88"/>
        <v>0.54166666666666696</v>
      </c>
      <c r="BW105" s="4">
        <f t="shared" si="89"/>
        <v>46</v>
      </c>
      <c r="BX105" s="4">
        <f t="shared" si="79"/>
        <v>1</v>
      </c>
      <c r="BY105" s="4">
        <f t="shared" si="80"/>
        <v>14</v>
      </c>
      <c r="BZ105" s="4">
        <f t="shared" si="81"/>
        <v>0</v>
      </c>
      <c r="CA105" s="4">
        <f t="shared" si="82"/>
        <v>4</v>
      </c>
      <c r="CB105" s="4">
        <f t="shared" si="83"/>
        <v>3</v>
      </c>
      <c r="CC105" s="4">
        <f t="shared" si="84"/>
        <v>1</v>
      </c>
      <c r="CD105" s="4">
        <f t="shared" si="85"/>
        <v>0</v>
      </c>
      <c r="CE105" s="4">
        <f t="shared" si="86"/>
        <v>1</v>
      </c>
      <c r="CF105" s="10">
        <f t="shared" si="87"/>
        <v>70</v>
      </c>
    </row>
    <row r="106" spans="2:84" x14ac:dyDescent="0.25">
      <c r="B106" s="25">
        <f t="shared" si="73"/>
        <v>0.55208333333333359</v>
      </c>
      <c r="C106" s="272">
        <v>37</v>
      </c>
      <c r="D106" s="272">
        <v>7</v>
      </c>
      <c r="E106" s="272">
        <v>2</v>
      </c>
      <c r="F106" s="272">
        <v>2</v>
      </c>
      <c r="G106" s="272">
        <v>0</v>
      </c>
      <c r="H106" s="272">
        <v>1</v>
      </c>
      <c r="I106" s="272">
        <v>0</v>
      </c>
      <c r="J106" s="272">
        <v>0</v>
      </c>
      <c r="K106" s="277">
        <v>0</v>
      </c>
      <c r="L106" s="275">
        <f t="array" ref="L106">IF(ISBLANK(C106:K106),"",SUM(C106:K106))</f>
        <v>49</v>
      </c>
      <c r="N106" s="25">
        <f t="shared" si="74"/>
        <v>0.55208333333333359</v>
      </c>
      <c r="O106" s="272">
        <v>0</v>
      </c>
      <c r="P106" s="272">
        <v>0</v>
      </c>
      <c r="Q106" s="272">
        <v>0</v>
      </c>
      <c r="R106" s="272">
        <v>0</v>
      </c>
      <c r="S106" s="272">
        <v>0</v>
      </c>
      <c r="T106" s="272">
        <v>0</v>
      </c>
      <c r="U106" s="272">
        <v>0</v>
      </c>
      <c r="V106" s="272">
        <v>0</v>
      </c>
      <c r="W106" s="277">
        <v>0</v>
      </c>
      <c r="X106" s="275">
        <f t="array" ref="X106">IF(ISBLANK(O106:W106),"",SUM(O106:W106))</f>
        <v>0</v>
      </c>
      <c r="Z106" s="25">
        <f t="shared" si="75"/>
        <v>0.55208333333333359</v>
      </c>
      <c r="AA106" s="272">
        <v>24</v>
      </c>
      <c r="AB106" s="272">
        <v>0</v>
      </c>
      <c r="AC106" s="272">
        <v>5</v>
      </c>
      <c r="AD106" s="272">
        <v>0</v>
      </c>
      <c r="AE106" s="272">
        <v>0</v>
      </c>
      <c r="AF106" s="272">
        <v>3</v>
      </c>
      <c r="AG106" s="272">
        <v>0</v>
      </c>
      <c r="AH106" s="272">
        <v>0</v>
      </c>
      <c r="AI106" s="277">
        <v>0</v>
      </c>
      <c r="AJ106" s="275">
        <f t="array" ref="AJ106">IF(ISBLANK(AA106:AI106),"",SUM(AA106:AI106))</f>
        <v>32</v>
      </c>
      <c r="AL106" s="25">
        <f t="shared" si="76"/>
        <v>0.55208333333333359</v>
      </c>
      <c r="AM106" s="272"/>
      <c r="AN106" s="272"/>
      <c r="AO106" s="272"/>
      <c r="AP106" s="272"/>
      <c r="AQ106" s="272"/>
      <c r="AR106" s="272"/>
      <c r="AS106" s="272"/>
      <c r="AT106" s="272"/>
      <c r="AU106" s="277"/>
      <c r="AV106" s="275" t="str">
        <f t="array" ref="AV106">IF(ISBLANK(AM106:AU106),"",SUM(AM106:AU106))</f>
        <v/>
      </c>
      <c r="AX106" s="25">
        <f t="shared" si="77"/>
        <v>0.55208333333333359</v>
      </c>
      <c r="AY106" s="272"/>
      <c r="AZ106" s="272"/>
      <c r="BA106" s="272"/>
      <c r="BB106" s="272"/>
      <c r="BC106" s="272"/>
      <c r="BD106" s="272"/>
      <c r="BE106" s="272"/>
      <c r="BF106" s="272"/>
      <c r="BG106" s="277"/>
      <c r="BH106" s="275" t="str">
        <f t="array" ref="BH106">IF(ISBLANK(AY106:BG106),"",SUM(AY106:BG106))</f>
        <v/>
      </c>
      <c r="BJ106" s="25">
        <f t="shared" si="78"/>
        <v>0.55208333333333359</v>
      </c>
      <c r="BK106" s="272"/>
      <c r="BL106" s="272"/>
      <c r="BM106" s="272"/>
      <c r="BN106" s="272"/>
      <c r="BO106" s="272"/>
      <c r="BP106" s="272"/>
      <c r="BQ106" s="272"/>
      <c r="BR106" s="272"/>
      <c r="BS106" s="277"/>
      <c r="BT106" s="275" t="str">
        <f t="array" ref="BT106">IF(ISBLANK(BK106:BS106),"",SUM(BK106:BS106))</f>
        <v/>
      </c>
      <c r="BV106" s="25">
        <f t="shared" si="88"/>
        <v>0.55208333333333359</v>
      </c>
      <c r="BW106" s="4">
        <f t="shared" si="89"/>
        <v>61</v>
      </c>
      <c r="BX106" s="4">
        <f t="shared" si="79"/>
        <v>7</v>
      </c>
      <c r="BY106" s="4">
        <f t="shared" si="80"/>
        <v>7</v>
      </c>
      <c r="BZ106" s="4">
        <f t="shared" si="81"/>
        <v>2</v>
      </c>
      <c r="CA106" s="4">
        <f t="shared" si="82"/>
        <v>0</v>
      </c>
      <c r="CB106" s="4">
        <f t="shared" si="83"/>
        <v>4</v>
      </c>
      <c r="CC106" s="4">
        <f t="shared" si="84"/>
        <v>0</v>
      </c>
      <c r="CD106" s="4">
        <f t="shared" si="85"/>
        <v>0</v>
      </c>
      <c r="CE106" s="4">
        <f t="shared" si="86"/>
        <v>0</v>
      </c>
      <c r="CF106" s="10">
        <f t="shared" si="87"/>
        <v>81</v>
      </c>
    </row>
    <row r="107" spans="2:84" x14ac:dyDescent="0.25">
      <c r="B107" s="25">
        <f t="shared" si="73"/>
        <v>0.56250000000000022</v>
      </c>
      <c r="C107" s="272">
        <v>48</v>
      </c>
      <c r="D107" s="272">
        <v>0</v>
      </c>
      <c r="E107" s="272">
        <v>6</v>
      </c>
      <c r="F107" s="272">
        <v>0</v>
      </c>
      <c r="G107" s="272">
        <v>0</v>
      </c>
      <c r="H107" s="272">
        <v>0</v>
      </c>
      <c r="I107" s="272">
        <v>1</v>
      </c>
      <c r="J107" s="272">
        <v>0</v>
      </c>
      <c r="K107" s="277">
        <v>0</v>
      </c>
      <c r="L107" s="275">
        <f t="array" ref="L107">IF(ISBLANK(C107:K107),"",SUM(C107:K107))</f>
        <v>55</v>
      </c>
      <c r="N107" s="25">
        <f t="shared" si="74"/>
        <v>0.56250000000000022</v>
      </c>
      <c r="O107" s="272">
        <v>0</v>
      </c>
      <c r="P107" s="272">
        <v>0</v>
      </c>
      <c r="Q107" s="272">
        <v>0</v>
      </c>
      <c r="R107" s="272">
        <v>0</v>
      </c>
      <c r="S107" s="272">
        <v>0</v>
      </c>
      <c r="T107" s="272">
        <v>0</v>
      </c>
      <c r="U107" s="272">
        <v>0</v>
      </c>
      <c r="V107" s="272">
        <v>0</v>
      </c>
      <c r="W107" s="277">
        <v>0</v>
      </c>
      <c r="X107" s="275">
        <f t="array" ref="X107">IF(ISBLANK(O107:W107),"",SUM(O107:W107))</f>
        <v>0</v>
      </c>
      <c r="Z107" s="25">
        <f t="shared" si="75"/>
        <v>0.56250000000000022</v>
      </c>
      <c r="AA107" s="272">
        <v>19</v>
      </c>
      <c r="AB107" s="272">
        <v>0</v>
      </c>
      <c r="AC107" s="272">
        <v>6</v>
      </c>
      <c r="AD107" s="272">
        <v>0</v>
      </c>
      <c r="AE107" s="272">
        <v>2</v>
      </c>
      <c r="AF107" s="272">
        <v>2</v>
      </c>
      <c r="AG107" s="272">
        <v>0</v>
      </c>
      <c r="AH107" s="272">
        <v>1</v>
      </c>
      <c r="AI107" s="277">
        <v>0</v>
      </c>
      <c r="AJ107" s="275">
        <f t="array" ref="AJ107">IF(ISBLANK(AA107:AI107),"",SUM(AA107:AI107))</f>
        <v>30</v>
      </c>
      <c r="AL107" s="25">
        <f t="shared" si="76"/>
        <v>0.56250000000000022</v>
      </c>
      <c r="AM107" s="272"/>
      <c r="AN107" s="272"/>
      <c r="AO107" s="272"/>
      <c r="AP107" s="272"/>
      <c r="AQ107" s="272"/>
      <c r="AR107" s="272"/>
      <c r="AS107" s="272"/>
      <c r="AT107" s="272"/>
      <c r="AU107" s="277"/>
      <c r="AV107" s="275" t="str">
        <f t="array" ref="AV107">IF(ISBLANK(AM107:AU107),"",SUM(AM107:AU107))</f>
        <v/>
      </c>
      <c r="AX107" s="25">
        <f t="shared" si="77"/>
        <v>0.56250000000000022</v>
      </c>
      <c r="AY107" s="272"/>
      <c r="AZ107" s="272"/>
      <c r="BA107" s="272"/>
      <c r="BB107" s="272"/>
      <c r="BC107" s="272"/>
      <c r="BD107" s="272"/>
      <c r="BE107" s="272"/>
      <c r="BF107" s="272"/>
      <c r="BG107" s="277"/>
      <c r="BH107" s="275" t="str">
        <f t="array" ref="BH107">IF(ISBLANK(AY107:BG107),"",SUM(AY107:BG107))</f>
        <v/>
      </c>
      <c r="BJ107" s="25">
        <f t="shared" si="78"/>
        <v>0.56250000000000022</v>
      </c>
      <c r="BK107" s="272"/>
      <c r="BL107" s="272"/>
      <c r="BM107" s="272"/>
      <c r="BN107" s="272"/>
      <c r="BO107" s="272"/>
      <c r="BP107" s="272"/>
      <c r="BQ107" s="272"/>
      <c r="BR107" s="272"/>
      <c r="BS107" s="277"/>
      <c r="BT107" s="275" t="str">
        <f t="array" ref="BT107">IF(ISBLANK(BK107:BS107),"",SUM(BK107:BS107))</f>
        <v/>
      </c>
      <c r="BV107" s="25">
        <f t="shared" si="88"/>
        <v>0.56250000000000022</v>
      </c>
      <c r="BW107" s="4">
        <f t="shared" si="89"/>
        <v>67</v>
      </c>
      <c r="BX107" s="4">
        <f t="shared" si="79"/>
        <v>0</v>
      </c>
      <c r="BY107" s="4">
        <f t="shared" si="80"/>
        <v>12</v>
      </c>
      <c r="BZ107" s="4">
        <f t="shared" si="81"/>
        <v>0</v>
      </c>
      <c r="CA107" s="4">
        <f t="shared" si="82"/>
        <v>2</v>
      </c>
      <c r="CB107" s="4">
        <f t="shared" si="83"/>
        <v>2</v>
      </c>
      <c r="CC107" s="4">
        <f t="shared" si="84"/>
        <v>1</v>
      </c>
      <c r="CD107" s="4">
        <f t="shared" si="85"/>
        <v>1</v>
      </c>
      <c r="CE107" s="4">
        <f t="shared" si="86"/>
        <v>0</v>
      </c>
      <c r="CF107" s="10">
        <f t="shared" si="87"/>
        <v>85</v>
      </c>
    </row>
    <row r="108" spans="2:84" x14ac:dyDescent="0.25">
      <c r="B108" s="25">
        <f t="shared" si="73"/>
        <v>0.57291666666666685</v>
      </c>
      <c r="C108" s="272">
        <v>41</v>
      </c>
      <c r="D108" s="272">
        <v>5</v>
      </c>
      <c r="E108" s="272">
        <v>5</v>
      </c>
      <c r="F108" s="272">
        <v>0</v>
      </c>
      <c r="G108" s="272">
        <v>2</v>
      </c>
      <c r="H108" s="272">
        <v>0</v>
      </c>
      <c r="I108" s="272">
        <v>0</v>
      </c>
      <c r="J108" s="272">
        <v>0</v>
      </c>
      <c r="K108" s="277">
        <v>0</v>
      </c>
      <c r="L108" s="275">
        <f t="array" ref="L108">IF(ISBLANK(C108:K108),"",SUM(C108:K108))</f>
        <v>53</v>
      </c>
      <c r="N108" s="25">
        <f t="shared" si="74"/>
        <v>0.57291666666666685</v>
      </c>
      <c r="O108" s="272">
        <v>0</v>
      </c>
      <c r="P108" s="272">
        <v>0</v>
      </c>
      <c r="Q108" s="272">
        <v>0</v>
      </c>
      <c r="R108" s="272">
        <v>0</v>
      </c>
      <c r="S108" s="272">
        <v>0</v>
      </c>
      <c r="T108" s="272">
        <v>0</v>
      </c>
      <c r="U108" s="272">
        <v>0</v>
      </c>
      <c r="V108" s="272">
        <v>0</v>
      </c>
      <c r="W108" s="277">
        <v>0</v>
      </c>
      <c r="X108" s="275">
        <f t="array" ref="X108">IF(ISBLANK(O108:W108),"",SUM(O108:W108))</f>
        <v>0</v>
      </c>
      <c r="Z108" s="25">
        <f t="shared" si="75"/>
        <v>0.57291666666666685</v>
      </c>
      <c r="AA108" s="272">
        <v>15</v>
      </c>
      <c r="AB108" s="272">
        <v>2</v>
      </c>
      <c r="AC108" s="272">
        <v>5</v>
      </c>
      <c r="AD108" s="272">
        <v>0</v>
      </c>
      <c r="AE108" s="272">
        <v>3</v>
      </c>
      <c r="AF108" s="272">
        <v>2</v>
      </c>
      <c r="AG108" s="272">
        <v>0</v>
      </c>
      <c r="AH108" s="272">
        <v>0</v>
      </c>
      <c r="AI108" s="277">
        <v>0</v>
      </c>
      <c r="AJ108" s="275">
        <f t="array" ref="AJ108">IF(ISBLANK(AA108:AI108),"",SUM(AA108:AI108))</f>
        <v>27</v>
      </c>
      <c r="AL108" s="25">
        <f t="shared" si="76"/>
        <v>0.57291666666666685</v>
      </c>
      <c r="AM108" s="272"/>
      <c r="AN108" s="272"/>
      <c r="AO108" s="272"/>
      <c r="AP108" s="272"/>
      <c r="AQ108" s="272"/>
      <c r="AR108" s="272"/>
      <c r="AS108" s="272"/>
      <c r="AT108" s="272"/>
      <c r="AU108" s="277"/>
      <c r="AV108" s="275" t="str">
        <f t="array" ref="AV108">IF(ISBLANK(AM108:AU108),"",SUM(AM108:AU108))</f>
        <v/>
      </c>
      <c r="AX108" s="25">
        <f t="shared" si="77"/>
        <v>0.57291666666666685</v>
      </c>
      <c r="AY108" s="272"/>
      <c r="AZ108" s="272"/>
      <c r="BA108" s="272"/>
      <c r="BB108" s="272"/>
      <c r="BC108" s="272"/>
      <c r="BD108" s="272"/>
      <c r="BE108" s="272"/>
      <c r="BF108" s="272"/>
      <c r="BG108" s="277"/>
      <c r="BH108" s="275" t="str">
        <f t="array" ref="BH108">IF(ISBLANK(AY108:BG108),"",SUM(AY108:BG108))</f>
        <v/>
      </c>
      <c r="BJ108" s="25">
        <f t="shared" si="78"/>
        <v>0.57291666666666685</v>
      </c>
      <c r="BK108" s="272"/>
      <c r="BL108" s="272"/>
      <c r="BM108" s="272"/>
      <c r="BN108" s="272"/>
      <c r="BO108" s="272"/>
      <c r="BP108" s="272"/>
      <c r="BQ108" s="272"/>
      <c r="BR108" s="272"/>
      <c r="BS108" s="277"/>
      <c r="BT108" s="275" t="str">
        <f t="array" ref="BT108">IF(ISBLANK(BK108:BS108),"",SUM(BK108:BS108))</f>
        <v/>
      </c>
      <c r="BV108" s="25">
        <f t="shared" si="88"/>
        <v>0.57291666666666685</v>
      </c>
      <c r="BW108" s="4">
        <f t="shared" si="89"/>
        <v>56</v>
      </c>
      <c r="BX108" s="4">
        <f t="shared" si="79"/>
        <v>7</v>
      </c>
      <c r="BY108" s="4">
        <f t="shared" si="80"/>
        <v>10</v>
      </c>
      <c r="BZ108" s="4">
        <f t="shared" si="81"/>
        <v>0</v>
      </c>
      <c r="CA108" s="4">
        <f t="shared" si="82"/>
        <v>5</v>
      </c>
      <c r="CB108" s="4">
        <f t="shared" si="83"/>
        <v>2</v>
      </c>
      <c r="CC108" s="4">
        <f t="shared" si="84"/>
        <v>0</v>
      </c>
      <c r="CD108" s="4">
        <f t="shared" si="85"/>
        <v>0</v>
      </c>
      <c r="CE108" s="4">
        <f t="shared" si="86"/>
        <v>0</v>
      </c>
      <c r="CF108" s="10">
        <f t="shared" si="87"/>
        <v>80</v>
      </c>
    </row>
    <row r="109" spans="2:84" x14ac:dyDescent="0.25">
      <c r="B109" s="25">
        <f t="shared" ref="B109:B128" si="90">B47</f>
        <v>0.58333333333333348</v>
      </c>
      <c r="C109" s="272">
        <v>42</v>
      </c>
      <c r="D109" s="272">
        <v>1</v>
      </c>
      <c r="E109" s="272">
        <v>6</v>
      </c>
      <c r="F109" s="272">
        <v>1</v>
      </c>
      <c r="G109" s="272">
        <v>0</v>
      </c>
      <c r="H109" s="272">
        <v>1</v>
      </c>
      <c r="I109" s="272">
        <v>1</v>
      </c>
      <c r="J109" s="272">
        <v>0</v>
      </c>
      <c r="K109" s="277">
        <v>0</v>
      </c>
      <c r="L109" s="275">
        <f t="array" ref="L109">IF(ISBLANK(C109:K109),"",SUM(C109:K109))</f>
        <v>52</v>
      </c>
      <c r="N109" s="25">
        <f t="shared" si="74"/>
        <v>0.58333333333333348</v>
      </c>
      <c r="O109" s="272">
        <v>0</v>
      </c>
      <c r="P109" s="272">
        <v>0</v>
      </c>
      <c r="Q109" s="272">
        <v>0</v>
      </c>
      <c r="R109" s="272">
        <v>0</v>
      </c>
      <c r="S109" s="272">
        <v>0</v>
      </c>
      <c r="T109" s="272">
        <v>0</v>
      </c>
      <c r="U109" s="272">
        <v>0</v>
      </c>
      <c r="V109" s="272">
        <v>0</v>
      </c>
      <c r="W109" s="277">
        <v>0</v>
      </c>
      <c r="X109" s="275">
        <f t="array" ref="X109">IF(ISBLANK(O109:W109),"",SUM(O109:W109))</f>
        <v>0</v>
      </c>
      <c r="Z109" s="25">
        <f t="shared" si="75"/>
        <v>0.58333333333333348</v>
      </c>
      <c r="AA109" s="272">
        <v>12</v>
      </c>
      <c r="AB109" s="272">
        <v>2</v>
      </c>
      <c r="AC109" s="272">
        <v>3</v>
      </c>
      <c r="AD109" s="272">
        <v>0</v>
      </c>
      <c r="AE109" s="272">
        <v>2</v>
      </c>
      <c r="AF109" s="272">
        <v>0</v>
      </c>
      <c r="AG109" s="272">
        <v>0</v>
      </c>
      <c r="AH109" s="272">
        <v>1</v>
      </c>
      <c r="AI109" s="277">
        <v>0</v>
      </c>
      <c r="AJ109" s="275">
        <f t="array" ref="AJ109">IF(ISBLANK(AA109:AI109),"",SUM(AA109:AI109))</f>
        <v>20</v>
      </c>
      <c r="AL109" s="25">
        <f t="shared" ref="AL109:AL128" si="91">AL47</f>
        <v>0.58333333333333348</v>
      </c>
      <c r="AM109" s="272"/>
      <c r="AN109" s="272"/>
      <c r="AO109" s="272"/>
      <c r="AP109" s="272"/>
      <c r="AQ109" s="272"/>
      <c r="AR109" s="272"/>
      <c r="AS109" s="272"/>
      <c r="AT109" s="272"/>
      <c r="AU109" s="277"/>
      <c r="AV109" s="275" t="str">
        <f t="array" ref="AV109">IF(ISBLANK(AM109:AU109),"",SUM(AM109:AU109))</f>
        <v/>
      </c>
      <c r="AX109" s="25">
        <f t="shared" ref="AX109:AX128" si="92">AX47</f>
        <v>0.58333333333333348</v>
      </c>
      <c r="AY109" s="272"/>
      <c r="AZ109" s="272"/>
      <c r="BA109" s="272"/>
      <c r="BB109" s="272"/>
      <c r="BC109" s="272"/>
      <c r="BD109" s="272"/>
      <c r="BE109" s="272"/>
      <c r="BF109" s="272"/>
      <c r="BG109" s="277"/>
      <c r="BH109" s="275" t="str">
        <f t="array" ref="BH109">IF(ISBLANK(AY109:BG109),"",SUM(AY109:BG109))</f>
        <v/>
      </c>
      <c r="BJ109" s="25">
        <f t="shared" ref="BJ109:BJ128" si="93">BJ47</f>
        <v>0.58333333333333348</v>
      </c>
      <c r="BK109" s="272"/>
      <c r="BL109" s="272"/>
      <c r="BM109" s="272"/>
      <c r="BN109" s="272"/>
      <c r="BO109" s="272"/>
      <c r="BP109" s="272"/>
      <c r="BQ109" s="272"/>
      <c r="BR109" s="272"/>
      <c r="BS109" s="277"/>
      <c r="BT109" s="275" t="str">
        <f t="array" ref="BT109">IF(ISBLANK(BK109:BS109),"",SUM(BK109:BS109))</f>
        <v/>
      </c>
      <c r="BV109" s="25">
        <f t="shared" si="88"/>
        <v>0.58333333333333348</v>
      </c>
      <c r="BW109" s="4">
        <f t="shared" si="89"/>
        <v>54</v>
      </c>
      <c r="BX109" s="4">
        <f t="shared" si="79"/>
        <v>3</v>
      </c>
      <c r="BY109" s="4">
        <f t="shared" si="80"/>
        <v>9</v>
      </c>
      <c r="BZ109" s="4">
        <f t="shared" si="81"/>
        <v>1</v>
      </c>
      <c r="CA109" s="4">
        <f t="shared" si="82"/>
        <v>2</v>
      </c>
      <c r="CB109" s="4">
        <f t="shared" si="83"/>
        <v>1</v>
      </c>
      <c r="CC109" s="4">
        <f t="shared" si="84"/>
        <v>1</v>
      </c>
      <c r="CD109" s="4">
        <f t="shared" si="85"/>
        <v>1</v>
      </c>
      <c r="CE109" s="4">
        <f t="shared" si="86"/>
        <v>0</v>
      </c>
      <c r="CF109" s="10">
        <f t="shared" si="87"/>
        <v>72</v>
      </c>
    </row>
    <row r="110" spans="2:84" x14ac:dyDescent="0.25">
      <c r="B110" s="25">
        <f t="shared" si="90"/>
        <v>0.59375000000000011</v>
      </c>
      <c r="C110" s="272">
        <v>40</v>
      </c>
      <c r="D110" s="272">
        <v>1</v>
      </c>
      <c r="E110" s="272">
        <v>9</v>
      </c>
      <c r="F110" s="272">
        <v>0</v>
      </c>
      <c r="G110" s="272">
        <v>0</v>
      </c>
      <c r="H110" s="272">
        <v>0</v>
      </c>
      <c r="I110" s="272">
        <v>0</v>
      </c>
      <c r="J110" s="272">
        <v>1</v>
      </c>
      <c r="K110" s="277">
        <v>0</v>
      </c>
      <c r="L110" s="275">
        <f t="array" ref="L110">IF(ISBLANK(C110:K110),"",SUM(C110:K110))</f>
        <v>51</v>
      </c>
      <c r="N110" s="25">
        <f t="shared" si="74"/>
        <v>0.59375000000000011</v>
      </c>
      <c r="O110" s="272">
        <v>0</v>
      </c>
      <c r="P110" s="272">
        <v>0</v>
      </c>
      <c r="Q110" s="272">
        <v>0</v>
      </c>
      <c r="R110" s="272">
        <v>0</v>
      </c>
      <c r="S110" s="272">
        <v>0</v>
      </c>
      <c r="T110" s="272">
        <v>0</v>
      </c>
      <c r="U110" s="272">
        <v>0</v>
      </c>
      <c r="V110" s="272">
        <v>0</v>
      </c>
      <c r="W110" s="277">
        <v>0</v>
      </c>
      <c r="X110" s="275">
        <f t="array" ref="X110">IF(ISBLANK(O110:W110),"",SUM(O110:W110))</f>
        <v>0</v>
      </c>
      <c r="Z110" s="25">
        <f t="shared" si="75"/>
        <v>0.59375000000000011</v>
      </c>
      <c r="AA110" s="272">
        <v>30</v>
      </c>
      <c r="AB110" s="272">
        <v>1</v>
      </c>
      <c r="AC110" s="272">
        <v>4</v>
      </c>
      <c r="AD110" s="272">
        <v>0</v>
      </c>
      <c r="AE110" s="272">
        <v>1</v>
      </c>
      <c r="AF110" s="272">
        <v>5</v>
      </c>
      <c r="AG110" s="272">
        <v>0</v>
      </c>
      <c r="AH110" s="272">
        <v>0</v>
      </c>
      <c r="AI110" s="277">
        <v>0</v>
      </c>
      <c r="AJ110" s="275">
        <f t="array" ref="AJ110">IF(ISBLANK(AA110:AI110),"",SUM(AA110:AI110))</f>
        <v>41</v>
      </c>
      <c r="AL110" s="25">
        <f t="shared" si="91"/>
        <v>0.59375000000000011</v>
      </c>
      <c r="AM110" s="272"/>
      <c r="AN110" s="272"/>
      <c r="AO110" s="272"/>
      <c r="AP110" s="272"/>
      <c r="AQ110" s="272"/>
      <c r="AR110" s="272"/>
      <c r="AS110" s="272"/>
      <c r="AT110" s="272"/>
      <c r="AU110" s="277"/>
      <c r="AV110" s="275" t="str">
        <f t="array" ref="AV110">IF(ISBLANK(AM110:AU110),"",SUM(AM110:AU110))</f>
        <v/>
      </c>
      <c r="AX110" s="25">
        <f t="shared" si="92"/>
        <v>0.59375000000000011</v>
      </c>
      <c r="AY110" s="272"/>
      <c r="AZ110" s="272"/>
      <c r="BA110" s="272"/>
      <c r="BB110" s="272"/>
      <c r="BC110" s="272"/>
      <c r="BD110" s="272"/>
      <c r="BE110" s="272"/>
      <c r="BF110" s="272"/>
      <c r="BG110" s="277"/>
      <c r="BH110" s="275" t="str">
        <f t="array" ref="BH110">IF(ISBLANK(AY110:BG110),"",SUM(AY110:BG110))</f>
        <v/>
      </c>
      <c r="BJ110" s="25">
        <f t="shared" si="93"/>
        <v>0.59375000000000011</v>
      </c>
      <c r="BK110" s="272"/>
      <c r="BL110" s="272"/>
      <c r="BM110" s="272"/>
      <c r="BN110" s="272"/>
      <c r="BO110" s="272"/>
      <c r="BP110" s="272"/>
      <c r="BQ110" s="272"/>
      <c r="BR110" s="272"/>
      <c r="BS110" s="277"/>
      <c r="BT110" s="275" t="str">
        <f t="array" ref="BT110">IF(ISBLANK(BK110:BS110),"",SUM(BK110:BS110))</f>
        <v/>
      </c>
      <c r="BV110" s="25">
        <f t="shared" si="88"/>
        <v>0.59375000000000011</v>
      </c>
      <c r="BW110" s="4">
        <f t="shared" si="89"/>
        <v>70</v>
      </c>
      <c r="BX110" s="4">
        <f t="shared" si="79"/>
        <v>2</v>
      </c>
      <c r="BY110" s="4">
        <f t="shared" si="80"/>
        <v>13</v>
      </c>
      <c r="BZ110" s="4">
        <f t="shared" si="81"/>
        <v>0</v>
      </c>
      <c r="CA110" s="4">
        <f t="shared" si="82"/>
        <v>1</v>
      </c>
      <c r="CB110" s="4">
        <f t="shared" si="83"/>
        <v>5</v>
      </c>
      <c r="CC110" s="4">
        <f t="shared" si="84"/>
        <v>0</v>
      </c>
      <c r="CD110" s="4">
        <f t="shared" si="85"/>
        <v>1</v>
      </c>
      <c r="CE110" s="4">
        <f t="shared" si="86"/>
        <v>0</v>
      </c>
      <c r="CF110" s="10">
        <f t="shared" si="87"/>
        <v>92</v>
      </c>
    </row>
    <row r="111" spans="2:84" x14ac:dyDescent="0.25">
      <c r="B111" s="25">
        <f t="shared" si="90"/>
        <v>0.60416666666666674</v>
      </c>
      <c r="C111" s="272">
        <v>37</v>
      </c>
      <c r="D111" s="272">
        <v>1</v>
      </c>
      <c r="E111" s="272">
        <v>5</v>
      </c>
      <c r="F111" s="272">
        <v>0</v>
      </c>
      <c r="G111" s="272">
        <v>1</v>
      </c>
      <c r="H111" s="272">
        <v>1</v>
      </c>
      <c r="I111" s="272">
        <v>1</v>
      </c>
      <c r="J111" s="272">
        <v>0</v>
      </c>
      <c r="K111" s="277">
        <v>0</v>
      </c>
      <c r="L111" s="275">
        <f t="array" ref="L111">IF(ISBLANK(C111:K111),"",SUM(C111:K111))</f>
        <v>46</v>
      </c>
      <c r="N111" s="25">
        <f t="shared" si="74"/>
        <v>0.60416666666666674</v>
      </c>
      <c r="O111" s="272">
        <v>0</v>
      </c>
      <c r="P111" s="272">
        <v>0</v>
      </c>
      <c r="Q111" s="272">
        <v>0</v>
      </c>
      <c r="R111" s="272">
        <v>0</v>
      </c>
      <c r="S111" s="272">
        <v>0</v>
      </c>
      <c r="T111" s="272">
        <v>0</v>
      </c>
      <c r="U111" s="272">
        <v>0</v>
      </c>
      <c r="V111" s="272">
        <v>0</v>
      </c>
      <c r="W111" s="277">
        <v>0</v>
      </c>
      <c r="X111" s="275">
        <f t="array" ref="X111">IF(ISBLANK(O111:W111),"",SUM(O111:W111))</f>
        <v>0</v>
      </c>
      <c r="Z111" s="25">
        <f t="shared" si="75"/>
        <v>0.60416666666666674</v>
      </c>
      <c r="AA111" s="272">
        <v>38</v>
      </c>
      <c r="AB111" s="272">
        <v>2</v>
      </c>
      <c r="AC111" s="272">
        <v>8</v>
      </c>
      <c r="AD111" s="272">
        <v>0</v>
      </c>
      <c r="AE111" s="272">
        <v>1</v>
      </c>
      <c r="AF111" s="272">
        <v>1</v>
      </c>
      <c r="AG111" s="272">
        <v>1</v>
      </c>
      <c r="AH111" s="272">
        <v>0</v>
      </c>
      <c r="AI111" s="277">
        <v>0</v>
      </c>
      <c r="AJ111" s="275">
        <f t="array" ref="AJ111">IF(ISBLANK(AA111:AI111),"",SUM(AA111:AI111))</f>
        <v>51</v>
      </c>
      <c r="AL111" s="25">
        <f t="shared" si="91"/>
        <v>0.60416666666666674</v>
      </c>
      <c r="AM111" s="272"/>
      <c r="AN111" s="272"/>
      <c r="AO111" s="272"/>
      <c r="AP111" s="272"/>
      <c r="AQ111" s="272"/>
      <c r="AR111" s="272"/>
      <c r="AS111" s="272"/>
      <c r="AT111" s="272"/>
      <c r="AU111" s="277"/>
      <c r="AV111" s="275" t="str">
        <f t="array" ref="AV111">IF(ISBLANK(AM111:AU111),"",SUM(AM111:AU111))</f>
        <v/>
      </c>
      <c r="AX111" s="25">
        <f t="shared" si="92"/>
        <v>0.60416666666666674</v>
      </c>
      <c r="AY111" s="272"/>
      <c r="AZ111" s="272"/>
      <c r="BA111" s="272"/>
      <c r="BB111" s="272"/>
      <c r="BC111" s="272"/>
      <c r="BD111" s="272"/>
      <c r="BE111" s="272"/>
      <c r="BF111" s="272"/>
      <c r="BG111" s="277"/>
      <c r="BH111" s="275" t="str">
        <f t="array" ref="BH111">IF(ISBLANK(AY111:BG111),"",SUM(AY111:BG111))</f>
        <v/>
      </c>
      <c r="BJ111" s="25">
        <f t="shared" si="93"/>
        <v>0.60416666666666674</v>
      </c>
      <c r="BK111" s="272"/>
      <c r="BL111" s="272"/>
      <c r="BM111" s="272"/>
      <c r="BN111" s="272"/>
      <c r="BO111" s="272"/>
      <c r="BP111" s="272"/>
      <c r="BQ111" s="272"/>
      <c r="BR111" s="272"/>
      <c r="BS111" s="277"/>
      <c r="BT111" s="275" t="str">
        <f t="array" ref="BT111">IF(ISBLANK(BK111:BS111),"",SUM(BK111:BS111))</f>
        <v/>
      </c>
      <c r="BV111" s="25">
        <f t="shared" si="88"/>
        <v>0.60416666666666674</v>
      </c>
      <c r="BW111" s="4">
        <f t="shared" si="89"/>
        <v>75</v>
      </c>
      <c r="BX111" s="4">
        <f t="shared" si="79"/>
        <v>3</v>
      </c>
      <c r="BY111" s="4">
        <f t="shared" si="80"/>
        <v>13</v>
      </c>
      <c r="BZ111" s="4">
        <f t="shared" si="81"/>
        <v>0</v>
      </c>
      <c r="CA111" s="4">
        <f t="shared" si="82"/>
        <v>2</v>
      </c>
      <c r="CB111" s="4">
        <f t="shared" si="83"/>
        <v>2</v>
      </c>
      <c r="CC111" s="4">
        <f t="shared" si="84"/>
        <v>2</v>
      </c>
      <c r="CD111" s="4">
        <f t="shared" si="85"/>
        <v>0</v>
      </c>
      <c r="CE111" s="4">
        <f t="shared" si="86"/>
        <v>0</v>
      </c>
      <c r="CF111" s="10">
        <f t="shared" si="87"/>
        <v>97</v>
      </c>
    </row>
    <row r="112" spans="2:84" x14ac:dyDescent="0.25">
      <c r="B112" s="25">
        <f t="shared" si="90"/>
        <v>0.61458333333333337</v>
      </c>
      <c r="C112" s="272">
        <v>35</v>
      </c>
      <c r="D112" s="272">
        <v>5</v>
      </c>
      <c r="E112" s="272">
        <v>5</v>
      </c>
      <c r="F112" s="272">
        <v>0</v>
      </c>
      <c r="G112" s="272">
        <v>0</v>
      </c>
      <c r="H112" s="272">
        <v>0</v>
      </c>
      <c r="I112" s="272">
        <v>0</v>
      </c>
      <c r="J112" s="272">
        <v>0</v>
      </c>
      <c r="K112" s="277">
        <v>0</v>
      </c>
      <c r="L112" s="275">
        <f t="array" ref="L112">IF(ISBLANK(C112:K112),"",SUM(C112:K112))</f>
        <v>45</v>
      </c>
      <c r="N112" s="25">
        <f t="shared" si="74"/>
        <v>0.61458333333333337</v>
      </c>
      <c r="O112" s="272">
        <v>0</v>
      </c>
      <c r="P112" s="272">
        <v>0</v>
      </c>
      <c r="Q112" s="272">
        <v>0</v>
      </c>
      <c r="R112" s="272">
        <v>0</v>
      </c>
      <c r="S112" s="272">
        <v>0</v>
      </c>
      <c r="T112" s="272">
        <v>0</v>
      </c>
      <c r="U112" s="272">
        <v>0</v>
      </c>
      <c r="V112" s="272">
        <v>0</v>
      </c>
      <c r="W112" s="277">
        <v>0</v>
      </c>
      <c r="X112" s="275">
        <f t="array" ref="X112">IF(ISBLANK(O112:W112),"",SUM(O112:W112))</f>
        <v>0</v>
      </c>
      <c r="Z112" s="25">
        <f t="shared" si="75"/>
        <v>0.61458333333333337</v>
      </c>
      <c r="AA112" s="272">
        <v>40</v>
      </c>
      <c r="AB112" s="272">
        <v>1</v>
      </c>
      <c r="AC112" s="272">
        <v>3</v>
      </c>
      <c r="AD112" s="272">
        <v>1</v>
      </c>
      <c r="AE112" s="272">
        <v>2</v>
      </c>
      <c r="AF112" s="272">
        <v>1</v>
      </c>
      <c r="AG112" s="272">
        <v>0</v>
      </c>
      <c r="AH112" s="272">
        <v>0</v>
      </c>
      <c r="AI112" s="277">
        <v>0</v>
      </c>
      <c r="AJ112" s="275">
        <f t="array" ref="AJ112">IF(ISBLANK(AA112:AI112),"",SUM(AA112:AI112))</f>
        <v>48</v>
      </c>
      <c r="AL112" s="25">
        <f t="shared" si="91"/>
        <v>0.61458333333333337</v>
      </c>
      <c r="AM112" s="272"/>
      <c r="AN112" s="272"/>
      <c r="AO112" s="272"/>
      <c r="AP112" s="272"/>
      <c r="AQ112" s="272"/>
      <c r="AR112" s="272"/>
      <c r="AS112" s="272"/>
      <c r="AT112" s="272"/>
      <c r="AU112" s="277"/>
      <c r="AV112" s="275" t="str">
        <f t="array" ref="AV112">IF(ISBLANK(AM112:AU112),"",SUM(AM112:AU112))</f>
        <v/>
      </c>
      <c r="AX112" s="25">
        <f t="shared" si="92"/>
        <v>0.61458333333333337</v>
      </c>
      <c r="AY112" s="272"/>
      <c r="AZ112" s="272"/>
      <c r="BA112" s="272"/>
      <c r="BB112" s="272"/>
      <c r="BC112" s="272"/>
      <c r="BD112" s="272"/>
      <c r="BE112" s="272"/>
      <c r="BF112" s="272"/>
      <c r="BG112" s="277"/>
      <c r="BH112" s="275" t="str">
        <f t="array" ref="BH112">IF(ISBLANK(AY112:BG112),"",SUM(AY112:BG112))</f>
        <v/>
      </c>
      <c r="BJ112" s="25">
        <f t="shared" si="93"/>
        <v>0.61458333333333337</v>
      </c>
      <c r="BK112" s="272"/>
      <c r="BL112" s="272"/>
      <c r="BM112" s="272"/>
      <c r="BN112" s="272"/>
      <c r="BO112" s="272"/>
      <c r="BP112" s="272"/>
      <c r="BQ112" s="272"/>
      <c r="BR112" s="272"/>
      <c r="BS112" s="277"/>
      <c r="BT112" s="275" t="str">
        <f t="array" ref="BT112">IF(ISBLANK(BK112:BS112),"",SUM(BK112:BS112))</f>
        <v/>
      </c>
      <c r="BV112" s="25">
        <f t="shared" si="88"/>
        <v>0.61458333333333337</v>
      </c>
      <c r="BW112" s="4">
        <f t="shared" si="89"/>
        <v>75</v>
      </c>
      <c r="BX112" s="4">
        <f t="shared" si="79"/>
        <v>6</v>
      </c>
      <c r="BY112" s="4">
        <f t="shared" si="80"/>
        <v>8</v>
      </c>
      <c r="BZ112" s="4">
        <f t="shared" si="81"/>
        <v>1</v>
      </c>
      <c r="CA112" s="4">
        <f t="shared" si="82"/>
        <v>2</v>
      </c>
      <c r="CB112" s="4">
        <f t="shared" si="83"/>
        <v>1</v>
      </c>
      <c r="CC112" s="4">
        <f t="shared" si="84"/>
        <v>0</v>
      </c>
      <c r="CD112" s="4">
        <f t="shared" si="85"/>
        <v>0</v>
      </c>
      <c r="CE112" s="4">
        <f t="shared" si="86"/>
        <v>0</v>
      </c>
      <c r="CF112" s="10">
        <f t="shared" si="87"/>
        <v>93</v>
      </c>
    </row>
    <row r="113" spans="2:84" x14ac:dyDescent="0.25">
      <c r="B113" s="25">
        <f t="shared" si="90"/>
        <v>0.625</v>
      </c>
      <c r="C113" s="272">
        <v>37</v>
      </c>
      <c r="D113" s="272">
        <v>0</v>
      </c>
      <c r="E113" s="272">
        <v>3</v>
      </c>
      <c r="F113" s="272">
        <v>1</v>
      </c>
      <c r="G113" s="272">
        <v>2</v>
      </c>
      <c r="H113" s="272">
        <v>0</v>
      </c>
      <c r="I113" s="272">
        <v>2</v>
      </c>
      <c r="J113" s="272">
        <v>0</v>
      </c>
      <c r="K113" s="277">
        <v>1</v>
      </c>
      <c r="L113" s="275">
        <f t="array" ref="L113">IF(ISBLANK(C113:K113),"",SUM(C113:K113))</f>
        <v>46</v>
      </c>
      <c r="N113" s="25">
        <f t="shared" si="74"/>
        <v>0.625</v>
      </c>
      <c r="O113" s="272">
        <v>0</v>
      </c>
      <c r="P113" s="272">
        <v>0</v>
      </c>
      <c r="Q113" s="272">
        <v>0</v>
      </c>
      <c r="R113" s="272">
        <v>0</v>
      </c>
      <c r="S113" s="272">
        <v>0</v>
      </c>
      <c r="T113" s="272">
        <v>0</v>
      </c>
      <c r="U113" s="272">
        <v>0</v>
      </c>
      <c r="V113" s="272">
        <v>0</v>
      </c>
      <c r="W113" s="277">
        <v>0</v>
      </c>
      <c r="X113" s="275">
        <f t="array" ref="X113">IF(ISBLANK(O113:W113),"",SUM(O113:W113))</f>
        <v>0</v>
      </c>
      <c r="Z113" s="25">
        <f t="shared" si="75"/>
        <v>0.625</v>
      </c>
      <c r="AA113" s="272">
        <v>21</v>
      </c>
      <c r="AB113" s="272">
        <v>0</v>
      </c>
      <c r="AC113" s="272">
        <v>8</v>
      </c>
      <c r="AD113" s="272">
        <v>1</v>
      </c>
      <c r="AE113" s="272">
        <v>2</v>
      </c>
      <c r="AF113" s="272">
        <v>1</v>
      </c>
      <c r="AG113" s="272">
        <v>0</v>
      </c>
      <c r="AH113" s="272">
        <v>0</v>
      </c>
      <c r="AI113" s="277">
        <v>0</v>
      </c>
      <c r="AJ113" s="275">
        <f t="array" ref="AJ113">IF(ISBLANK(AA113:AI113),"",SUM(AA113:AI113))</f>
        <v>33</v>
      </c>
      <c r="AL113" s="25">
        <f t="shared" si="91"/>
        <v>0.625</v>
      </c>
      <c r="AM113" s="272"/>
      <c r="AN113" s="272"/>
      <c r="AO113" s="272"/>
      <c r="AP113" s="272"/>
      <c r="AQ113" s="272"/>
      <c r="AR113" s="272"/>
      <c r="AS113" s="272"/>
      <c r="AT113" s="272"/>
      <c r="AU113" s="277"/>
      <c r="AV113" s="275" t="str">
        <f t="array" ref="AV113">IF(ISBLANK(AM113:AU113),"",SUM(AM113:AU113))</f>
        <v/>
      </c>
      <c r="AX113" s="25">
        <f t="shared" si="92"/>
        <v>0.625</v>
      </c>
      <c r="AY113" s="272"/>
      <c r="AZ113" s="272"/>
      <c r="BA113" s="272"/>
      <c r="BB113" s="272"/>
      <c r="BC113" s="272"/>
      <c r="BD113" s="272"/>
      <c r="BE113" s="272"/>
      <c r="BF113" s="272"/>
      <c r="BG113" s="277"/>
      <c r="BH113" s="275" t="str">
        <f t="array" ref="BH113">IF(ISBLANK(AY113:BG113),"",SUM(AY113:BG113))</f>
        <v/>
      </c>
      <c r="BJ113" s="25">
        <f t="shared" si="93"/>
        <v>0.625</v>
      </c>
      <c r="BK113" s="272"/>
      <c r="BL113" s="272"/>
      <c r="BM113" s="272"/>
      <c r="BN113" s="272"/>
      <c r="BO113" s="272"/>
      <c r="BP113" s="272"/>
      <c r="BQ113" s="272"/>
      <c r="BR113" s="272"/>
      <c r="BS113" s="277"/>
      <c r="BT113" s="275" t="str">
        <f t="array" ref="BT113">IF(ISBLANK(BK113:BS113),"",SUM(BK113:BS113))</f>
        <v/>
      </c>
      <c r="BV113" s="25">
        <f t="shared" si="88"/>
        <v>0.625</v>
      </c>
      <c r="BW113" s="4">
        <f t="shared" si="89"/>
        <v>58</v>
      </c>
      <c r="BX113" s="4">
        <f t="shared" si="79"/>
        <v>0</v>
      </c>
      <c r="BY113" s="4">
        <f t="shared" si="80"/>
        <v>11</v>
      </c>
      <c r="BZ113" s="4">
        <f t="shared" si="81"/>
        <v>2</v>
      </c>
      <c r="CA113" s="4">
        <f t="shared" si="82"/>
        <v>4</v>
      </c>
      <c r="CB113" s="4">
        <f t="shared" si="83"/>
        <v>1</v>
      </c>
      <c r="CC113" s="4">
        <f t="shared" si="84"/>
        <v>2</v>
      </c>
      <c r="CD113" s="4">
        <f t="shared" si="85"/>
        <v>0</v>
      </c>
      <c r="CE113" s="4">
        <f t="shared" si="86"/>
        <v>1</v>
      </c>
      <c r="CF113" s="10">
        <f t="shared" si="87"/>
        <v>79</v>
      </c>
    </row>
    <row r="114" spans="2:84" x14ac:dyDescent="0.25">
      <c r="B114" s="25">
        <f t="shared" si="90"/>
        <v>0.63541666666666663</v>
      </c>
      <c r="C114" s="272">
        <v>50</v>
      </c>
      <c r="D114" s="272">
        <v>1</v>
      </c>
      <c r="E114" s="272">
        <v>5</v>
      </c>
      <c r="F114" s="272">
        <v>0</v>
      </c>
      <c r="G114" s="272">
        <v>0</v>
      </c>
      <c r="H114" s="272">
        <v>0</v>
      </c>
      <c r="I114" s="272">
        <v>0</v>
      </c>
      <c r="J114" s="272">
        <v>0</v>
      </c>
      <c r="K114" s="277">
        <v>0</v>
      </c>
      <c r="L114" s="275">
        <f t="array" ref="L114">IF(ISBLANK(C114:K114),"",SUM(C114:K114))</f>
        <v>56</v>
      </c>
      <c r="N114" s="25">
        <f t="shared" si="74"/>
        <v>0.63541666666666663</v>
      </c>
      <c r="O114" s="272">
        <v>0</v>
      </c>
      <c r="P114" s="272">
        <v>0</v>
      </c>
      <c r="Q114" s="272">
        <v>0</v>
      </c>
      <c r="R114" s="272">
        <v>0</v>
      </c>
      <c r="S114" s="272">
        <v>0</v>
      </c>
      <c r="T114" s="272">
        <v>0</v>
      </c>
      <c r="U114" s="272">
        <v>0</v>
      </c>
      <c r="V114" s="272">
        <v>0</v>
      </c>
      <c r="W114" s="277">
        <v>0</v>
      </c>
      <c r="X114" s="275">
        <f t="array" ref="X114">IF(ISBLANK(O114:W114),"",SUM(O114:W114))</f>
        <v>0</v>
      </c>
      <c r="Z114" s="25">
        <f t="shared" si="75"/>
        <v>0.63541666666666663</v>
      </c>
      <c r="AA114" s="272">
        <v>30</v>
      </c>
      <c r="AB114" s="272">
        <v>0</v>
      </c>
      <c r="AC114" s="272">
        <v>4</v>
      </c>
      <c r="AD114" s="272">
        <v>1</v>
      </c>
      <c r="AE114" s="272">
        <v>2</v>
      </c>
      <c r="AF114" s="272">
        <v>0</v>
      </c>
      <c r="AG114" s="272">
        <v>0</v>
      </c>
      <c r="AH114" s="272">
        <v>1</v>
      </c>
      <c r="AI114" s="277">
        <v>0</v>
      </c>
      <c r="AJ114" s="275">
        <f t="array" ref="AJ114">IF(ISBLANK(AA114:AI114),"",SUM(AA114:AI114))</f>
        <v>38</v>
      </c>
      <c r="AL114" s="25">
        <f t="shared" si="91"/>
        <v>0.63541666666666663</v>
      </c>
      <c r="AM114" s="272"/>
      <c r="AN114" s="272"/>
      <c r="AO114" s="272"/>
      <c r="AP114" s="272"/>
      <c r="AQ114" s="272"/>
      <c r="AR114" s="272"/>
      <c r="AS114" s="272"/>
      <c r="AT114" s="272"/>
      <c r="AU114" s="277"/>
      <c r="AV114" s="275" t="str">
        <f t="array" ref="AV114">IF(ISBLANK(AM114:AU114),"",SUM(AM114:AU114))</f>
        <v/>
      </c>
      <c r="AX114" s="25">
        <f t="shared" si="92"/>
        <v>0.63541666666666663</v>
      </c>
      <c r="AY114" s="272"/>
      <c r="AZ114" s="272"/>
      <c r="BA114" s="272"/>
      <c r="BB114" s="272"/>
      <c r="BC114" s="272"/>
      <c r="BD114" s="272"/>
      <c r="BE114" s="272"/>
      <c r="BF114" s="272"/>
      <c r="BG114" s="277"/>
      <c r="BH114" s="275" t="str">
        <f t="array" ref="BH114">IF(ISBLANK(AY114:BG114),"",SUM(AY114:BG114))</f>
        <v/>
      </c>
      <c r="BJ114" s="25">
        <f t="shared" si="93"/>
        <v>0.63541666666666663</v>
      </c>
      <c r="BK114" s="272"/>
      <c r="BL114" s="272"/>
      <c r="BM114" s="272"/>
      <c r="BN114" s="272"/>
      <c r="BO114" s="272"/>
      <c r="BP114" s="272"/>
      <c r="BQ114" s="272"/>
      <c r="BR114" s="272"/>
      <c r="BS114" s="277"/>
      <c r="BT114" s="275" t="str">
        <f t="array" ref="BT114">IF(ISBLANK(BK114:BS114),"",SUM(BK114:BS114))</f>
        <v/>
      </c>
      <c r="BV114" s="25">
        <f t="shared" si="88"/>
        <v>0.63541666666666663</v>
      </c>
      <c r="BW114" s="4">
        <f t="shared" si="89"/>
        <v>80</v>
      </c>
      <c r="BX114" s="4">
        <f t="shared" si="79"/>
        <v>1</v>
      </c>
      <c r="BY114" s="4">
        <f t="shared" si="80"/>
        <v>9</v>
      </c>
      <c r="BZ114" s="4">
        <f t="shared" si="81"/>
        <v>1</v>
      </c>
      <c r="CA114" s="4">
        <f t="shared" si="82"/>
        <v>2</v>
      </c>
      <c r="CB114" s="4">
        <f t="shared" si="83"/>
        <v>0</v>
      </c>
      <c r="CC114" s="4">
        <f t="shared" si="84"/>
        <v>0</v>
      </c>
      <c r="CD114" s="4">
        <f t="shared" si="85"/>
        <v>1</v>
      </c>
      <c r="CE114" s="4">
        <f t="shared" si="86"/>
        <v>0</v>
      </c>
      <c r="CF114" s="10">
        <f t="shared" si="87"/>
        <v>94</v>
      </c>
    </row>
    <row r="115" spans="2:84" x14ac:dyDescent="0.25">
      <c r="B115" s="25">
        <f t="shared" si="90"/>
        <v>0.64583333333333326</v>
      </c>
      <c r="C115" s="272">
        <v>55</v>
      </c>
      <c r="D115" s="272">
        <v>2</v>
      </c>
      <c r="E115" s="272">
        <v>8</v>
      </c>
      <c r="F115" s="272">
        <v>0</v>
      </c>
      <c r="G115" s="272">
        <v>0</v>
      </c>
      <c r="H115" s="272">
        <v>0</v>
      </c>
      <c r="I115" s="272">
        <v>1</v>
      </c>
      <c r="J115" s="272">
        <v>2</v>
      </c>
      <c r="K115" s="277">
        <v>0</v>
      </c>
      <c r="L115" s="275">
        <f t="array" ref="L115">IF(ISBLANK(C115:K115),"",SUM(C115:K115))</f>
        <v>68</v>
      </c>
      <c r="N115" s="25">
        <f t="shared" si="74"/>
        <v>0.64583333333333326</v>
      </c>
      <c r="O115" s="272">
        <v>0</v>
      </c>
      <c r="P115" s="272">
        <v>0</v>
      </c>
      <c r="Q115" s="272">
        <v>0</v>
      </c>
      <c r="R115" s="272">
        <v>0</v>
      </c>
      <c r="S115" s="272">
        <v>0</v>
      </c>
      <c r="T115" s="272">
        <v>0</v>
      </c>
      <c r="U115" s="272">
        <v>0</v>
      </c>
      <c r="V115" s="272">
        <v>0</v>
      </c>
      <c r="W115" s="277">
        <v>0</v>
      </c>
      <c r="X115" s="275">
        <f t="array" ref="X115">IF(ISBLANK(O115:W115),"",SUM(O115:W115))</f>
        <v>0</v>
      </c>
      <c r="Z115" s="25">
        <f t="shared" si="75"/>
        <v>0.64583333333333326</v>
      </c>
      <c r="AA115" s="272">
        <v>29</v>
      </c>
      <c r="AB115" s="272">
        <v>1</v>
      </c>
      <c r="AC115" s="272">
        <v>9</v>
      </c>
      <c r="AD115" s="272">
        <v>1</v>
      </c>
      <c r="AE115" s="272">
        <v>3</v>
      </c>
      <c r="AF115" s="272">
        <v>1</v>
      </c>
      <c r="AG115" s="272">
        <v>0</v>
      </c>
      <c r="AH115" s="272">
        <v>0</v>
      </c>
      <c r="AI115" s="277">
        <v>0</v>
      </c>
      <c r="AJ115" s="275">
        <f t="array" ref="AJ115">IF(ISBLANK(AA115:AI115),"",SUM(AA115:AI115))</f>
        <v>44</v>
      </c>
      <c r="AL115" s="25">
        <f t="shared" si="91"/>
        <v>0.64583333333333326</v>
      </c>
      <c r="AM115" s="272"/>
      <c r="AN115" s="272"/>
      <c r="AO115" s="272"/>
      <c r="AP115" s="272"/>
      <c r="AQ115" s="272"/>
      <c r="AR115" s="272"/>
      <c r="AS115" s="272"/>
      <c r="AT115" s="272"/>
      <c r="AU115" s="277"/>
      <c r="AV115" s="275" t="str">
        <f t="array" ref="AV115">IF(ISBLANK(AM115:AU115),"",SUM(AM115:AU115))</f>
        <v/>
      </c>
      <c r="AX115" s="25">
        <f t="shared" si="92"/>
        <v>0.64583333333333326</v>
      </c>
      <c r="AY115" s="272"/>
      <c r="AZ115" s="272"/>
      <c r="BA115" s="272"/>
      <c r="BB115" s="272"/>
      <c r="BC115" s="272"/>
      <c r="BD115" s="272"/>
      <c r="BE115" s="272"/>
      <c r="BF115" s="272"/>
      <c r="BG115" s="277"/>
      <c r="BH115" s="275" t="str">
        <f t="array" ref="BH115">IF(ISBLANK(AY115:BG115),"",SUM(AY115:BG115))</f>
        <v/>
      </c>
      <c r="BJ115" s="25">
        <f t="shared" si="93"/>
        <v>0.64583333333333326</v>
      </c>
      <c r="BK115" s="272"/>
      <c r="BL115" s="272"/>
      <c r="BM115" s="272"/>
      <c r="BN115" s="272"/>
      <c r="BO115" s="272"/>
      <c r="BP115" s="272"/>
      <c r="BQ115" s="272"/>
      <c r="BR115" s="272"/>
      <c r="BS115" s="277"/>
      <c r="BT115" s="275" t="str">
        <f t="array" ref="BT115">IF(ISBLANK(BK115:BS115),"",SUM(BK115:BS115))</f>
        <v/>
      </c>
      <c r="BV115" s="25">
        <f t="shared" si="88"/>
        <v>0.64583333333333326</v>
      </c>
      <c r="BW115" s="4">
        <f t="shared" si="89"/>
        <v>84</v>
      </c>
      <c r="BX115" s="4">
        <f t="shared" si="79"/>
        <v>3</v>
      </c>
      <c r="BY115" s="4">
        <f t="shared" si="80"/>
        <v>17</v>
      </c>
      <c r="BZ115" s="4">
        <f t="shared" si="81"/>
        <v>1</v>
      </c>
      <c r="CA115" s="4">
        <f t="shared" si="82"/>
        <v>3</v>
      </c>
      <c r="CB115" s="4">
        <f t="shared" si="83"/>
        <v>1</v>
      </c>
      <c r="CC115" s="4">
        <f t="shared" si="84"/>
        <v>1</v>
      </c>
      <c r="CD115" s="4">
        <f t="shared" si="85"/>
        <v>2</v>
      </c>
      <c r="CE115" s="4">
        <f t="shared" si="86"/>
        <v>0</v>
      </c>
      <c r="CF115" s="10">
        <f t="shared" si="87"/>
        <v>112</v>
      </c>
    </row>
    <row r="116" spans="2:84" x14ac:dyDescent="0.25">
      <c r="B116" s="25">
        <f t="shared" si="90"/>
        <v>0.65624999999999989</v>
      </c>
      <c r="C116" s="272">
        <v>41</v>
      </c>
      <c r="D116" s="272">
        <v>2</v>
      </c>
      <c r="E116" s="272">
        <v>8</v>
      </c>
      <c r="F116" s="272">
        <v>0</v>
      </c>
      <c r="G116" s="272">
        <v>1</v>
      </c>
      <c r="H116" s="272">
        <v>0</v>
      </c>
      <c r="I116" s="272">
        <v>1</v>
      </c>
      <c r="J116" s="272">
        <v>0</v>
      </c>
      <c r="K116" s="277">
        <v>0</v>
      </c>
      <c r="L116" s="275">
        <f t="array" ref="L116">IF(ISBLANK(C116:K116),"",SUM(C116:K116))</f>
        <v>53</v>
      </c>
      <c r="N116" s="25">
        <f t="shared" si="74"/>
        <v>0.65624999999999989</v>
      </c>
      <c r="O116" s="272">
        <v>0</v>
      </c>
      <c r="P116" s="272">
        <v>0</v>
      </c>
      <c r="Q116" s="272">
        <v>0</v>
      </c>
      <c r="R116" s="272">
        <v>0</v>
      </c>
      <c r="S116" s="272">
        <v>0</v>
      </c>
      <c r="T116" s="272">
        <v>0</v>
      </c>
      <c r="U116" s="272">
        <v>0</v>
      </c>
      <c r="V116" s="272">
        <v>0</v>
      </c>
      <c r="W116" s="277">
        <v>0</v>
      </c>
      <c r="X116" s="275">
        <f t="array" ref="X116">IF(ISBLANK(O116:W116),"",SUM(O116:W116))</f>
        <v>0</v>
      </c>
      <c r="Z116" s="25">
        <f t="shared" si="75"/>
        <v>0.65624999999999989</v>
      </c>
      <c r="AA116" s="272">
        <v>24</v>
      </c>
      <c r="AB116" s="272">
        <v>0</v>
      </c>
      <c r="AC116" s="272">
        <v>3</v>
      </c>
      <c r="AD116" s="272">
        <v>0</v>
      </c>
      <c r="AE116" s="272">
        <v>1</v>
      </c>
      <c r="AF116" s="272">
        <v>1</v>
      </c>
      <c r="AG116" s="272">
        <v>0</v>
      </c>
      <c r="AH116" s="272">
        <v>0</v>
      </c>
      <c r="AI116" s="277">
        <v>0</v>
      </c>
      <c r="AJ116" s="275">
        <f t="array" ref="AJ116">IF(ISBLANK(AA116:AI116),"",SUM(AA116:AI116))</f>
        <v>29</v>
      </c>
      <c r="AL116" s="25">
        <f t="shared" si="91"/>
        <v>0.65624999999999989</v>
      </c>
      <c r="AM116" s="272"/>
      <c r="AN116" s="272"/>
      <c r="AO116" s="272"/>
      <c r="AP116" s="272"/>
      <c r="AQ116" s="272"/>
      <c r="AR116" s="272"/>
      <c r="AS116" s="272"/>
      <c r="AT116" s="272"/>
      <c r="AU116" s="277"/>
      <c r="AV116" s="275" t="str">
        <f t="array" ref="AV116">IF(ISBLANK(AM116:AU116),"",SUM(AM116:AU116))</f>
        <v/>
      </c>
      <c r="AX116" s="25">
        <f t="shared" si="92"/>
        <v>0.65624999999999989</v>
      </c>
      <c r="AY116" s="272"/>
      <c r="AZ116" s="272"/>
      <c r="BA116" s="272"/>
      <c r="BB116" s="272"/>
      <c r="BC116" s="272"/>
      <c r="BD116" s="272"/>
      <c r="BE116" s="272"/>
      <c r="BF116" s="272"/>
      <c r="BG116" s="277"/>
      <c r="BH116" s="275" t="str">
        <f t="array" ref="BH116">IF(ISBLANK(AY116:BG116),"",SUM(AY116:BG116))</f>
        <v/>
      </c>
      <c r="BJ116" s="25">
        <f t="shared" si="93"/>
        <v>0.65624999999999989</v>
      </c>
      <c r="BK116" s="272"/>
      <c r="BL116" s="272"/>
      <c r="BM116" s="272"/>
      <c r="BN116" s="272"/>
      <c r="BO116" s="272"/>
      <c r="BP116" s="272"/>
      <c r="BQ116" s="272"/>
      <c r="BR116" s="272"/>
      <c r="BS116" s="277"/>
      <c r="BT116" s="275" t="str">
        <f t="array" ref="BT116">IF(ISBLANK(BK116:BS116),"",SUM(BK116:BS116))</f>
        <v/>
      </c>
      <c r="BV116" s="25">
        <f t="shared" si="88"/>
        <v>0.65624999999999989</v>
      </c>
      <c r="BW116" s="4">
        <f t="shared" si="89"/>
        <v>65</v>
      </c>
      <c r="BX116" s="4">
        <f t="shared" si="79"/>
        <v>2</v>
      </c>
      <c r="BY116" s="4">
        <f t="shared" si="80"/>
        <v>11</v>
      </c>
      <c r="BZ116" s="4">
        <f t="shared" si="81"/>
        <v>0</v>
      </c>
      <c r="CA116" s="4">
        <f t="shared" si="82"/>
        <v>2</v>
      </c>
      <c r="CB116" s="4">
        <f t="shared" si="83"/>
        <v>1</v>
      </c>
      <c r="CC116" s="4">
        <f t="shared" si="84"/>
        <v>1</v>
      </c>
      <c r="CD116" s="4">
        <f t="shared" si="85"/>
        <v>0</v>
      </c>
      <c r="CE116" s="4">
        <f t="shared" si="86"/>
        <v>0</v>
      </c>
      <c r="CF116" s="10">
        <f t="shared" si="87"/>
        <v>82</v>
      </c>
    </row>
    <row r="117" spans="2:84" x14ac:dyDescent="0.25">
      <c r="B117" s="25">
        <f t="shared" si="90"/>
        <v>0.66666666666666652</v>
      </c>
      <c r="C117" s="272">
        <v>57</v>
      </c>
      <c r="D117" s="272">
        <v>5</v>
      </c>
      <c r="E117" s="272">
        <v>6</v>
      </c>
      <c r="F117" s="272">
        <v>0</v>
      </c>
      <c r="G117" s="272">
        <v>0</v>
      </c>
      <c r="H117" s="272">
        <v>0</v>
      </c>
      <c r="I117" s="272">
        <v>0</v>
      </c>
      <c r="J117" s="272">
        <v>0</v>
      </c>
      <c r="K117" s="277">
        <v>0</v>
      </c>
      <c r="L117" s="275">
        <f t="array" ref="L117">IF(ISBLANK(C117:K117),"",SUM(C117:K117))</f>
        <v>68</v>
      </c>
      <c r="N117" s="25">
        <f t="shared" si="74"/>
        <v>0.66666666666666652</v>
      </c>
      <c r="O117" s="272">
        <v>0</v>
      </c>
      <c r="P117" s="272">
        <v>0</v>
      </c>
      <c r="Q117" s="272">
        <v>0</v>
      </c>
      <c r="R117" s="272">
        <v>0</v>
      </c>
      <c r="S117" s="272">
        <v>0</v>
      </c>
      <c r="T117" s="272">
        <v>0</v>
      </c>
      <c r="U117" s="272">
        <v>0</v>
      </c>
      <c r="V117" s="272">
        <v>0</v>
      </c>
      <c r="W117" s="277">
        <v>0</v>
      </c>
      <c r="X117" s="275">
        <f t="array" ref="X117">IF(ISBLANK(O117:W117),"",SUM(O117:W117))</f>
        <v>0</v>
      </c>
      <c r="Z117" s="25">
        <f t="shared" si="75"/>
        <v>0.66666666666666652</v>
      </c>
      <c r="AA117" s="272">
        <v>42</v>
      </c>
      <c r="AB117" s="272">
        <v>2</v>
      </c>
      <c r="AC117" s="272">
        <v>4</v>
      </c>
      <c r="AD117" s="272">
        <v>0</v>
      </c>
      <c r="AE117" s="272">
        <v>0</v>
      </c>
      <c r="AF117" s="272">
        <v>1</v>
      </c>
      <c r="AG117" s="272">
        <v>0</v>
      </c>
      <c r="AH117" s="272">
        <v>0</v>
      </c>
      <c r="AI117" s="277">
        <v>0</v>
      </c>
      <c r="AJ117" s="275">
        <f t="array" ref="AJ117">IF(ISBLANK(AA117:AI117),"",SUM(AA117:AI117))</f>
        <v>49</v>
      </c>
      <c r="AL117" s="25">
        <f t="shared" si="91"/>
        <v>0.66666666666666652</v>
      </c>
      <c r="AM117" s="272"/>
      <c r="AN117" s="272"/>
      <c r="AO117" s="272"/>
      <c r="AP117" s="272"/>
      <c r="AQ117" s="272"/>
      <c r="AR117" s="272"/>
      <c r="AS117" s="272"/>
      <c r="AT117" s="272"/>
      <c r="AU117" s="277"/>
      <c r="AV117" s="275" t="str">
        <f t="array" ref="AV117">IF(ISBLANK(AM117:AU117),"",SUM(AM117:AU117))</f>
        <v/>
      </c>
      <c r="AX117" s="25">
        <f t="shared" si="92"/>
        <v>0.66666666666666652</v>
      </c>
      <c r="AY117" s="272"/>
      <c r="AZ117" s="272"/>
      <c r="BA117" s="272"/>
      <c r="BB117" s="272"/>
      <c r="BC117" s="272"/>
      <c r="BD117" s="272"/>
      <c r="BE117" s="272"/>
      <c r="BF117" s="272"/>
      <c r="BG117" s="277"/>
      <c r="BH117" s="275" t="str">
        <f t="array" ref="BH117">IF(ISBLANK(AY117:BG117),"",SUM(AY117:BG117))</f>
        <v/>
      </c>
      <c r="BJ117" s="25">
        <f t="shared" si="93"/>
        <v>0.66666666666666652</v>
      </c>
      <c r="BK117" s="272"/>
      <c r="BL117" s="272"/>
      <c r="BM117" s="272"/>
      <c r="BN117" s="272"/>
      <c r="BO117" s="272"/>
      <c r="BP117" s="272"/>
      <c r="BQ117" s="272"/>
      <c r="BR117" s="272"/>
      <c r="BS117" s="277"/>
      <c r="BT117" s="275" t="str">
        <f t="array" ref="BT117">IF(ISBLANK(BK117:BS117),"",SUM(BK117:BS117))</f>
        <v/>
      </c>
      <c r="BV117" s="25">
        <f t="shared" si="88"/>
        <v>0.66666666666666652</v>
      </c>
      <c r="BW117" s="4">
        <f t="shared" si="89"/>
        <v>99</v>
      </c>
      <c r="BX117" s="4">
        <f t="shared" si="79"/>
        <v>7</v>
      </c>
      <c r="BY117" s="4">
        <f t="shared" si="80"/>
        <v>10</v>
      </c>
      <c r="BZ117" s="4">
        <f t="shared" si="81"/>
        <v>0</v>
      </c>
      <c r="CA117" s="4">
        <f t="shared" si="82"/>
        <v>0</v>
      </c>
      <c r="CB117" s="4">
        <f t="shared" si="83"/>
        <v>1</v>
      </c>
      <c r="CC117" s="4">
        <f t="shared" si="84"/>
        <v>0</v>
      </c>
      <c r="CD117" s="4">
        <f t="shared" si="85"/>
        <v>0</v>
      </c>
      <c r="CE117" s="4">
        <f t="shared" si="86"/>
        <v>0</v>
      </c>
      <c r="CF117" s="10">
        <f t="shared" si="87"/>
        <v>117</v>
      </c>
    </row>
    <row r="118" spans="2:84" x14ac:dyDescent="0.25">
      <c r="B118" s="25">
        <f t="shared" si="90"/>
        <v>0.67708333333333315</v>
      </c>
      <c r="C118" s="272">
        <v>42</v>
      </c>
      <c r="D118" s="272">
        <v>1</v>
      </c>
      <c r="E118" s="272">
        <v>7</v>
      </c>
      <c r="F118" s="272">
        <v>1</v>
      </c>
      <c r="G118" s="272">
        <v>0</v>
      </c>
      <c r="H118" s="272">
        <v>0</v>
      </c>
      <c r="I118" s="272">
        <v>2</v>
      </c>
      <c r="J118" s="272">
        <v>0</v>
      </c>
      <c r="K118" s="277">
        <v>0</v>
      </c>
      <c r="L118" s="275">
        <f t="array" ref="L118">IF(ISBLANK(C118:K118),"",SUM(C118:K118))</f>
        <v>53</v>
      </c>
      <c r="N118" s="25">
        <f t="shared" si="74"/>
        <v>0.67708333333333315</v>
      </c>
      <c r="O118" s="272">
        <v>0</v>
      </c>
      <c r="P118" s="272">
        <v>0</v>
      </c>
      <c r="Q118" s="272">
        <v>0</v>
      </c>
      <c r="R118" s="272">
        <v>0</v>
      </c>
      <c r="S118" s="272">
        <v>0</v>
      </c>
      <c r="T118" s="272">
        <v>0</v>
      </c>
      <c r="U118" s="272">
        <v>0</v>
      </c>
      <c r="V118" s="272">
        <v>0</v>
      </c>
      <c r="W118" s="277">
        <v>0</v>
      </c>
      <c r="X118" s="275">
        <f t="array" ref="X118">IF(ISBLANK(O118:W118),"",SUM(O118:W118))</f>
        <v>0</v>
      </c>
      <c r="Z118" s="25">
        <f t="shared" si="75"/>
        <v>0.67708333333333315</v>
      </c>
      <c r="AA118" s="272">
        <v>44</v>
      </c>
      <c r="AB118" s="272">
        <v>4</v>
      </c>
      <c r="AC118" s="272">
        <v>6</v>
      </c>
      <c r="AD118" s="272">
        <v>0</v>
      </c>
      <c r="AE118" s="272">
        <v>1</v>
      </c>
      <c r="AF118" s="272">
        <v>0</v>
      </c>
      <c r="AG118" s="272">
        <v>0</v>
      </c>
      <c r="AH118" s="272">
        <v>0</v>
      </c>
      <c r="AI118" s="277">
        <v>0</v>
      </c>
      <c r="AJ118" s="275">
        <f t="array" ref="AJ118">IF(ISBLANK(AA118:AI118),"",SUM(AA118:AI118))</f>
        <v>55</v>
      </c>
      <c r="AL118" s="25">
        <f t="shared" si="91"/>
        <v>0.67708333333333315</v>
      </c>
      <c r="AM118" s="272"/>
      <c r="AN118" s="272"/>
      <c r="AO118" s="272"/>
      <c r="AP118" s="272"/>
      <c r="AQ118" s="272"/>
      <c r="AR118" s="272"/>
      <c r="AS118" s="272"/>
      <c r="AT118" s="272"/>
      <c r="AU118" s="277"/>
      <c r="AV118" s="275" t="str">
        <f t="array" ref="AV118">IF(ISBLANK(AM118:AU118),"",SUM(AM118:AU118))</f>
        <v/>
      </c>
      <c r="AX118" s="25">
        <f t="shared" si="92"/>
        <v>0.67708333333333315</v>
      </c>
      <c r="AY118" s="272"/>
      <c r="AZ118" s="272"/>
      <c r="BA118" s="272"/>
      <c r="BB118" s="272"/>
      <c r="BC118" s="272"/>
      <c r="BD118" s="272"/>
      <c r="BE118" s="272"/>
      <c r="BF118" s="272"/>
      <c r="BG118" s="277"/>
      <c r="BH118" s="275" t="str">
        <f t="array" ref="BH118">IF(ISBLANK(AY118:BG118),"",SUM(AY118:BG118))</f>
        <v/>
      </c>
      <c r="BJ118" s="25">
        <f t="shared" si="93"/>
        <v>0.67708333333333315</v>
      </c>
      <c r="BK118" s="272"/>
      <c r="BL118" s="272"/>
      <c r="BM118" s="272"/>
      <c r="BN118" s="272"/>
      <c r="BO118" s="272"/>
      <c r="BP118" s="272"/>
      <c r="BQ118" s="272"/>
      <c r="BR118" s="272"/>
      <c r="BS118" s="277"/>
      <c r="BT118" s="275" t="str">
        <f t="array" ref="BT118">IF(ISBLANK(BK118:BS118),"",SUM(BK118:BS118))</f>
        <v/>
      </c>
      <c r="BV118" s="25">
        <f t="shared" si="88"/>
        <v>0.67708333333333315</v>
      </c>
      <c r="BW118" s="4">
        <f t="shared" si="89"/>
        <v>86</v>
      </c>
      <c r="BX118" s="4">
        <f t="shared" si="79"/>
        <v>5</v>
      </c>
      <c r="BY118" s="4">
        <f t="shared" si="80"/>
        <v>13</v>
      </c>
      <c r="BZ118" s="4">
        <f t="shared" si="81"/>
        <v>1</v>
      </c>
      <c r="CA118" s="4">
        <f t="shared" si="82"/>
        <v>1</v>
      </c>
      <c r="CB118" s="4">
        <f t="shared" si="83"/>
        <v>0</v>
      </c>
      <c r="CC118" s="4">
        <f t="shared" si="84"/>
        <v>2</v>
      </c>
      <c r="CD118" s="4">
        <f t="shared" si="85"/>
        <v>0</v>
      </c>
      <c r="CE118" s="4">
        <f t="shared" si="86"/>
        <v>0</v>
      </c>
      <c r="CF118" s="10">
        <f t="shared" si="87"/>
        <v>108</v>
      </c>
    </row>
    <row r="119" spans="2:84" x14ac:dyDescent="0.25">
      <c r="B119" s="25">
        <f t="shared" si="90"/>
        <v>0.68749999999999978</v>
      </c>
      <c r="C119" s="272">
        <v>67</v>
      </c>
      <c r="D119" s="272">
        <v>2</v>
      </c>
      <c r="E119" s="272">
        <v>6</v>
      </c>
      <c r="F119" s="272">
        <v>0</v>
      </c>
      <c r="G119" s="272">
        <v>0</v>
      </c>
      <c r="H119" s="272">
        <v>0</v>
      </c>
      <c r="I119" s="272">
        <v>1</v>
      </c>
      <c r="J119" s="272">
        <v>0</v>
      </c>
      <c r="K119" s="277">
        <v>0</v>
      </c>
      <c r="L119" s="275">
        <f t="array" ref="L119">IF(ISBLANK(C119:K119),"",SUM(C119:K119))</f>
        <v>76</v>
      </c>
      <c r="N119" s="25">
        <f t="shared" si="74"/>
        <v>0.68749999999999978</v>
      </c>
      <c r="O119" s="272">
        <v>0</v>
      </c>
      <c r="P119" s="272">
        <v>0</v>
      </c>
      <c r="Q119" s="272">
        <v>0</v>
      </c>
      <c r="R119" s="272">
        <v>0</v>
      </c>
      <c r="S119" s="272">
        <v>0</v>
      </c>
      <c r="T119" s="272">
        <v>0</v>
      </c>
      <c r="U119" s="272">
        <v>0</v>
      </c>
      <c r="V119" s="272">
        <v>0</v>
      </c>
      <c r="W119" s="277">
        <v>0</v>
      </c>
      <c r="X119" s="275">
        <f t="array" ref="X119">IF(ISBLANK(O119:W119),"",SUM(O119:W119))</f>
        <v>0</v>
      </c>
      <c r="Z119" s="25">
        <f t="shared" si="75"/>
        <v>0.68749999999999978</v>
      </c>
      <c r="AA119" s="272">
        <v>44</v>
      </c>
      <c r="AB119" s="272">
        <v>3</v>
      </c>
      <c r="AC119" s="272">
        <v>9</v>
      </c>
      <c r="AD119" s="272">
        <v>0</v>
      </c>
      <c r="AE119" s="272">
        <v>1</v>
      </c>
      <c r="AF119" s="272">
        <v>0</v>
      </c>
      <c r="AG119" s="272">
        <v>1</v>
      </c>
      <c r="AH119" s="272">
        <v>0</v>
      </c>
      <c r="AI119" s="277">
        <v>0</v>
      </c>
      <c r="AJ119" s="275">
        <f t="array" ref="AJ119">IF(ISBLANK(AA119:AI119),"",SUM(AA119:AI119))</f>
        <v>58</v>
      </c>
      <c r="AL119" s="25">
        <f t="shared" si="91"/>
        <v>0.68749999999999978</v>
      </c>
      <c r="AM119" s="272"/>
      <c r="AN119" s="272"/>
      <c r="AO119" s="272"/>
      <c r="AP119" s="272"/>
      <c r="AQ119" s="272"/>
      <c r="AR119" s="272"/>
      <c r="AS119" s="272"/>
      <c r="AT119" s="272"/>
      <c r="AU119" s="277"/>
      <c r="AV119" s="275" t="str">
        <f t="array" ref="AV119">IF(ISBLANK(AM119:AU119),"",SUM(AM119:AU119))</f>
        <v/>
      </c>
      <c r="AX119" s="25">
        <f t="shared" si="92"/>
        <v>0.68749999999999978</v>
      </c>
      <c r="AY119" s="272"/>
      <c r="AZ119" s="272"/>
      <c r="BA119" s="272"/>
      <c r="BB119" s="272"/>
      <c r="BC119" s="272"/>
      <c r="BD119" s="272"/>
      <c r="BE119" s="272"/>
      <c r="BF119" s="272"/>
      <c r="BG119" s="277"/>
      <c r="BH119" s="275" t="str">
        <f t="array" ref="BH119">IF(ISBLANK(AY119:BG119),"",SUM(AY119:BG119))</f>
        <v/>
      </c>
      <c r="BJ119" s="25">
        <f t="shared" si="93"/>
        <v>0.68749999999999978</v>
      </c>
      <c r="BK119" s="272"/>
      <c r="BL119" s="272"/>
      <c r="BM119" s="272"/>
      <c r="BN119" s="272"/>
      <c r="BO119" s="272"/>
      <c r="BP119" s="272"/>
      <c r="BQ119" s="272"/>
      <c r="BR119" s="272"/>
      <c r="BS119" s="277"/>
      <c r="BT119" s="275" t="str">
        <f t="array" ref="BT119">IF(ISBLANK(BK119:BS119),"",SUM(BK119:BS119))</f>
        <v/>
      </c>
      <c r="BV119" s="25">
        <f t="shared" si="88"/>
        <v>0.68749999999999978</v>
      </c>
      <c r="BW119" s="4">
        <f t="shared" si="89"/>
        <v>111</v>
      </c>
      <c r="BX119" s="4">
        <f t="shared" si="79"/>
        <v>5</v>
      </c>
      <c r="BY119" s="4">
        <f t="shared" si="80"/>
        <v>15</v>
      </c>
      <c r="BZ119" s="4">
        <f t="shared" si="81"/>
        <v>0</v>
      </c>
      <c r="CA119" s="4">
        <f t="shared" si="82"/>
        <v>1</v>
      </c>
      <c r="CB119" s="4">
        <f t="shared" si="83"/>
        <v>0</v>
      </c>
      <c r="CC119" s="4">
        <f t="shared" si="84"/>
        <v>2</v>
      </c>
      <c r="CD119" s="4">
        <f t="shared" si="85"/>
        <v>0</v>
      </c>
      <c r="CE119" s="4">
        <f t="shared" si="86"/>
        <v>0</v>
      </c>
      <c r="CF119" s="10">
        <f t="shared" si="87"/>
        <v>134</v>
      </c>
    </row>
    <row r="120" spans="2:84" x14ac:dyDescent="0.25">
      <c r="B120" s="25">
        <f t="shared" si="90"/>
        <v>0.69791666666666641</v>
      </c>
      <c r="C120" s="272">
        <v>59</v>
      </c>
      <c r="D120" s="272">
        <v>4</v>
      </c>
      <c r="E120" s="272">
        <v>1</v>
      </c>
      <c r="F120" s="272">
        <v>1</v>
      </c>
      <c r="G120" s="272">
        <v>0</v>
      </c>
      <c r="H120" s="272">
        <v>0</v>
      </c>
      <c r="I120" s="272">
        <v>0</v>
      </c>
      <c r="J120" s="272">
        <v>0</v>
      </c>
      <c r="K120" s="277">
        <v>1</v>
      </c>
      <c r="L120" s="275">
        <f t="array" ref="L120">IF(ISBLANK(C120:K120),"",SUM(C120:K120))</f>
        <v>66</v>
      </c>
      <c r="N120" s="25">
        <f t="shared" si="74"/>
        <v>0.69791666666666641</v>
      </c>
      <c r="O120" s="272">
        <v>1</v>
      </c>
      <c r="P120" s="272">
        <v>0</v>
      </c>
      <c r="Q120" s="272">
        <v>0</v>
      </c>
      <c r="R120" s="272">
        <v>0</v>
      </c>
      <c r="S120" s="272">
        <v>0</v>
      </c>
      <c r="T120" s="272">
        <v>0</v>
      </c>
      <c r="U120" s="272">
        <v>0</v>
      </c>
      <c r="V120" s="272">
        <v>0</v>
      </c>
      <c r="W120" s="277">
        <v>0</v>
      </c>
      <c r="X120" s="275">
        <f t="array" ref="X120">IF(ISBLANK(O120:W120),"",SUM(O120:W120))</f>
        <v>1</v>
      </c>
      <c r="Z120" s="25">
        <f t="shared" si="75"/>
        <v>0.69791666666666641</v>
      </c>
      <c r="AA120" s="272">
        <v>47</v>
      </c>
      <c r="AB120" s="272">
        <v>2</v>
      </c>
      <c r="AC120" s="272">
        <v>2</v>
      </c>
      <c r="AD120" s="272">
        <v>0</v>
      </c>
      <c r="AE120" s="272">
        <v>0</v>
      </c>
      <c r="AF120" s="272">
        <v>1</v>
      </c>
      <c r="AG120" s="272">
        <v>0</v>
      </c>
      <c r="AH120" s="272">
        <v>0</v>
      </c>
      <c r="AI120" s="277">
        <v>0</v>
      </c>
      <c r="AJ120" s="275">
        <f t="array" ref="AJ120">IF(ISBLANK(AA120:AI120),"",SUM(AA120:AI120))</f>
        <v>52</v>
      </c>
      <c r="AL120" s="25">
        <f t="shared" si="91"/>
        <v>0.69791666666666641</v>
      </c>
      <c r="AM120" s="272"/>
      <c r="AN120" s="272"/>
      <c r="AO120" s="272"/>
      <c r="AP120" s="272"/>
      <c r="AQ120" s="272"/>
      <c r="AR120" s="272"/>
      <c r="AS120" s="272"/>
      <c r="AT120" s="272"/>
      <c r="AU120" s="277"/>
      <c r="AV120" s="275" t="str">
        <f t="array" ref="AV120">IF(ISBLANK(AM120:AU120),"",SUM(AM120:AU120))</f>
        <v/>
      </c>
      <c r="AX120" s="25">
        <f t="shared" si="92"/>
        <v>0.69791666666666641</v>
      </c>
      <c r="AY120" s="272"/>
      <c r="AZ120" s="272"/>
      <c r="BA120" s="272"/>
      <c r="BB120" s="272"/>
      <c r="BC120" s="272"/>
      <c r="BD120" s="272"/>
      <c r="BE120" s="272"/>
      <c r="BF120" s="272"/>
      <c r="BG120" s="277"/>
      <c r="BH120" s="275" t="str">
        <f t="array" ref="BH120">IF(ISBLANK(AY120:BG120),"",SUM(AY120:BG120))</f>
        <v/>
      </c>
      <c r="BJ120" s="25">
        <f t="shared" si="93"/>
        <v>0.69791666666666641</v>
      </c>
      <c r="BK120" s="272"/>
      <c r="BL120" s="272"/>
      <c r="BM120" s="272"/>
      <c r="BN120" s="272"/>
      <c r="BO120" s="272"/>
      <c r="BP120" s="272"/>
      <c r="BQ120" s="272"/>
      <c r="BR120" s="272"/>
      <c r="BS120" s="277"/>
      <c r="BT120" s="275" t="str">
        <f t="array" ref="BT120">IF(ISBLANK(BK120:BS120),"",SUM(BK120:BS120))</f>
        <v/>
      </c>
      <c r="BV120" s="25">
        <f t="shared" si="88"/>
        <v>0.69791666666666641</v>
      </c>
      <c r="BW120" s="4">
        <f t="shared" si="89"/>
        <v>107</v>
      </c>
      <c r="BX120" s="4">
        <f t="shared" si="79"/>
        <v>6</v>
      </c>
      <c r="BY120" s="4">
        <f t="shared" si="80"/>
        <v>3</v>
      </c>
      <c r="BZ120" s="4">
        <f t="shared" si="81"/>
        <v>1</v>
      </c>
      <c r="CA120" s="4">
        <f t="shared" si="82"/>
        <v>0</v>
      </c>
      <c r="CB120" s="4">
        <f t="shared" si="83"/>
        <v>1</v>
      </c>
      <c r="CC120" s="4">
        <f t="shared" si="84"/>
        <v>0</v>
      </c>
      <c r="CD120" s="4">
        <f t="shared" si="85"/>
        <v>0</v>
      </c>
      <c r="CE120" s="4">
        <f t="shared" si="86"/>
        <v>1</v>
      </c>
      <c r="CF120" s="10">
        <f t="shared" si="87"/>
        <v>119</v>
      </c>
    </row>
    <row r="121" spans="2:84" x14ac:dyDescent="0.25">
      <c r="B121" s="25">
        <f t="shared" si="90"/>
        <v>0.70833333333333304</v>
      </c>
      <c r="C121" s="272">
        <v>63</v>
      </c>
      <c r="D121" s="272">
        <v>2</v>
      </c>
      <c r="E121" s="272">
        <v>2</v>
      </c>
      <c r="F121" s="272">
        <v>1</v>
      </c>
      <c r="G121" s="272">
        <v>0</v>
      </c>
      <c r="H121" s="272">
        <v>0</v>
      </c>
      <c r="I121" s="272">
        <v>1</v>
      </c>
      <c r="J121" s="272">
        <v>0</v>
      </c>
      <c r="K121" s="277">
        <v>0</v>
      </c>
      <c r="L121" s="275">
        <f t="array" ref="L121">IF(ISBLANK(C121:K121),"",SUM(C121:K121))</f>
        <v>69</v>
      </c>
      <c r="N121" s="25">
        <f t="shared" si="74"/>
        <v>0.70833333333333304</v>
      </c>
      <c r="O121" s="272">
        <v>0</v>
      </c>
      <c r="P121" s="272">
        <v>0</v>
      </c>
      <c r="Q121" s="272">
        <v>0</v>
      </c>
      <c r="R121" s="272">
        <v>0</v>
      </c>
      <c r="S121" s="272">
        <v>0</v>
      </c>
      <c r="T121" s="272">
        <v>0</v>
      </c>
      <c r="U121" s="272">
        <v>0</v>
      </c>
      <c r="V121" s="272">
        <v>0</v>
      </c>
      <c r="W121" s="277">
        <v>0</v>
      </c>
      <c r="X121" s="275">
        <f t="array" ref="X121">IF(ISBLANK(O121:W121),"",SUM(O121:W121))</f>
        <v>0</v>
      </c>
      <c r="Z121" s="25">
        <f t="shared" si="75"/>
        <v>0.70833333333333304</v>
      </c>
      <c r="AA121" s="272">
        <v>44</v>
      </c>
      <c r="AB121" s="272">
        <v>4</v>
      </c>
      <c r="AC121" s="272">
        <v>1</v>
      </c>
      <c r="AD121" s="272">
        <v>0</v>
      </c>
      <c r="AE121" s="272">
        <v>1</v>
      </c>
      <c r="AF121" s="272">
        <v>1</v>
      </c>
      <c r="AG121" s="272">
        <v>0</v>
      </c>
      <c r="AH121" s="272">
        <v>0</v>
      </c>
      <c r="AI121" s="277">
        <v>0</v>
      </c>
      <c r="AJ121" s="275">
        <f t="array" ref="AJ121">IF(ISBLANK(AA121:AI121),"",SUM(AA121:AI121))</f>
        <v>51</v>
      </c>
      <c r="AL121" s="25">
        <f t="shared" si="91"/>
        <v>0.70833333333333304</v>
      </c>
      <c r="AM121" s="272"/>
      <c r="AN121" s="272"/>
      <c r="AO121" s="272"/>
      <c r="AP121" s="272"/>
      <c r="AQ121" s="272"/>
      <c r="AR121" s="272"/>
      <c r="AS121" s="272"/>
      <c r="AT121" s="272"/>
      <c r="AU121" s="277"/>
      <c r="AV121" s="275" t="str">
        <f t="array" ref="AV121">IF(ISBLANK(AM121:AU121),"",SUM(AM121:AU121))</f>
        <v/>
      </c>
      <c r="AX121" s="25">
        <f t="shared" si="92"/>
        <v>0.70833333333333304</v>
      </c>
      <c r="AY121" s="272"/>
      <c r="AZ121" s="272"/>
      <c r="BA121" s="272"/>
      <c r="BB121" s="272"/>
      <c r="BC121" s="272"/>
      <c r="BD121" s="272"/>
      <c r="BE121" s="272"/>
      <c r="BF121" s="272"/>
      <c r="BG121" s="277"/>
      <c r="BH121" s="275" t="str">
        <f t="array" ref="BH121">IF(ISBLANK(AY121:BG121),"",SUM(AY121:BG121))</f>
        <v/>
      </c>
      <c r="BJ121" s="25">
        <f t="shared" si="93"/>
        <v>0.70833333333333304</v>
      </c>
      <c r="BK121" s="272"/>
      <c r="BL121" s="272"/>
      <c r="BM121" s="272"/>
      <c r="BN121" s="272"/>
      <c r="BO121" s="272"/>
      <c r="BP121" s="272"/>
      <c r="BQ121" s="272"/>
      <c r="BR121" s="272"/>
      <c r="BS121" s="277"/>
      <c r="BT121" s="275" t="str">
        <f t="array" ref="BT121">IF(ISBLANK(BK121:BS121),"",SUM(BK121:BS121))</f>
        <v/>
      </c>
      <c r="BV121" s="25">
        <f t="shared" si="88"/>
        <v>0.70833333333333304</v>
      </c>
      <c r="BW121" s="4">
        <f t="shared" si="89"/>
        <v>107</v>
      </c>
      <c r="BX121" s="4">
        <f t="shared" si="79"/>
        <v>6</v>
      </c>
      <c r="BY121" s="4">
        <f t="shared" si="80"/>
        <v>3</v>
      </c>
      <c r="BZ121" s="4">
        <f t="shared" si="81"/>
        <v>1</v>
      </c>
      <c r="CA121" s="4">
        <f t="shared" si="82"/>
        <v>1</v>
      </c>
      <c r="CB121" s="4">
        <f t="shared" si="83"/>
        <v>1</v>
      </c>
      <c r="CC121" s="4">
        <f t="shared" si="84"/>
        <v>1</v>
      </c>
      <c r="CD121" s="4">
        <f t="shared" si="85"/>
        <v>0</v>
      </c>
      <c r="CE121" s="4">
        <f t="shared" si="86"/>
        <v>0</v>
      </c>
      <c r="CF121" s="10">
        <f t="shared" si="87"/>
        <v>120</v>
      </c>
    </row>
    <row r="122" spans="2:84" x14ac:dyDescent="0.25">
      <c r="B122" s="25">
        <f t="shared" si="90"/>
        <v>0.71874999999999967</v>
      </c>
      <c r="C122" s="272">
        <v>55</v>
      </c>
      <c r="D122" s="272">
        <v>1</v>
      </c>
      <c r="E122" s="272">
        <v>6</v>
      </c>
      <c r="F122" s="272">
        <v>0</v>
      </c>
      <c r="G122" s="272">
        <v>1</v>
      </c>
      <c r="H122" s="272">
        <v>0</v>
      </c>
      <c r="I122" s="272">
        <v>0</v>
      </c>
      <c r="J122" s="272">
        <v>0</v>
      </c>
      <c r="K122" s="277">
        <v>0</v>
      </c>
      <c r="L122" s="275">
        <f t="array" ref="L122">IF(ISBLANK(C122:K122),"",SUM(C122:K122))</f>
        <v>63</v>
      </c>
      <c r="N122" s="25">
        <f t="shared" si="74"/>
        <v>0.71874999999999967</v>
      </c>
      <c r="O122" s="272">
        <v>0</v>
      </c>
      <c r="P122" s="272">
        <v>0</v>
      </c>
      <c r="Q122" s="272">
        <v>0</v>
      </c>
      <c r="R122" s="272">
        <v>0</v>
      </c>
      <c r="S122" s="272">
        <v>0</v>
      </c>
      <c r="T122" s="272">
        <v>0</v>
      </c>
      <c r="U122" s="272">
        <v>0</v>
      </c>
      <c r="V122" s="272">
        <v>0</v>
      </c>
      <c r="W122" s="277">
        <v>0</v>
      </c>
      <c r="X122" s="275">
        <f t="array" ref="X122">IF(ISBLANK(O122:W122),"",SUM(O122:W122))</f>
        <v>0</v>
      </c>
      <c r="Z122" s="25">
        <f t="shared" si="75"/>
        <v>0.71874999999999967</v>
      </c>
      <c r="AA122" s="272">
        <v>41</v>
      </c>
      <c r="AB122" s="272">
        <v>1</v>
      </c>
      <c r="AC122" s="272">
        <v>2</v>
      </c>
      <c r="AD122" s="272">
        <v>0</v>
      </c>
      <c r="AE122" s="272">
        <v>1</v>
      </c>
      <c r="AF122" s="272">
        <v>0</v>
      </c>
      <c r="AG122" s="272">
        <v>0</v>
      </c>
      <c r="AH122" s="272">
        <v>0</v>
      </c>
      <c r="AI122" s="277">
        <v>0</v>
      </c>
      <c r="AJ122" s="275">
        <f t="array" ref="AJ122">IF(ISBLANK(AA122:AI122),"",SUM(AA122:AI122))</f>
        <v>45</v>
      </c>
      <c r="AL122" s="25">
        <f t="shared" si="91"/>
        <v>0.71874999999999967</v>
      </c>
      <c r="AM122" s="272"/>
      <c r="AN122" s="272"/>
      <c r="AO122" s="272"/>
      <c r="AP122" s="272"/>
      <c r="AQ122" s="272"/>
      <c r="AR122" s="272"/>
      <c r="AS122" s="272"/>
      <c r="AT122" s="272"/>
      <c r="AU122" s="277"/>
      <c r="AV122" s="275" t="str">
        <f t="array" ref="AV122">IF(ISBLANK(AM122:AU122),"",SUM(AM122:AU122))</f>
        <v/>
      </c>
      <c r="AX122" s="25">
        <f t="shared" si="92"/>
        <v>0.71874999999999967</v>
      </c>
      <c r="AY122" s="272"/>
      <c r="AZ122" s="272"/>
      <c r="BA122" s="272"/>
      <c r="BB122" s="272"/>
      <c r="BC122" s="272"/>
      <c r="BD122" s="272"/>
      <c r="BE122" s="272"/>
      <c r="BF122" s="272"/>
      <c r="BG122" s="277"/>
      <c r="BH122" s="275" t="str">
        <f t="array" ref="BH122">IF(ISBLANK(AY122:BG122),"",SUM(AY122:BG122))</f>
        <v/>
      </c>
      <c r="BJ122" s="25">
        <f t="shared" si="93"/>
        <v>0.71874999999999967</v>
      </c>
      <c r="BK122" s="272"/>
      <c r="BL122" s="272"/>
      <c r="BM122" s="272"/>
      <c r="BN122" s="272"/>
      <c r="BO122" s="272"/>
      <c r="BP122" s="272"/>
      <c r="BQ122" s="272"/>
      <c r="BR122" s="272"/>
      <c r="BS122" s="277"/>
      <c r="BT122" s="275" t="str">
        <f t="array" ref="BT122">IF(ISBLANK(BK122:BS122),"",SUM(BK122:BS122))</f>
        <v/>
      </c>
      <c r="BV122" s="25">
        <f t="shared" si="88"/>
        <v>0.71874999999999967</v>
      </c>
      <c r="BW122" s="4">
        <f t="shared" si="89"/>
        <v>96</v>
      </c>
      <c r="BX122" s="4">
        <f t="shared" si="79"/>
        <v>2</v>
      </c>
      <c r="BY122" s="4">
        <f t="shared" si="80"/>
        <v>8</v>
      </c>
      <c r="BZ122" s="4">
        <f t="shared" si="81"/>
        <v>0</v>
      </c>
      <c r="CA122" s="4">
        <f t="shared" si="82"/>
        <v>2</v>
      </c>
      <c r="CB122" s="4">
        <f t="shared" si="83"/>
        <v>0</v>
      </c>
      <c r="CC122" s="4">
        <f t="shared" si="84"/>
        <v>0</v>
      </c>
      <c r="CD122" s="4">
        <f t="shared" si="85"/>
        <v>0</v>
      </c>
      <c r="CE122" s="4">
        <f t="shared" si="86"/>
        <v>0</v>
      </c>
      <c r="CF122" s="10">
        <f t="shared" si="87"/>
        <v>108</v>
      </c>
    </row>
    <row r="123" spans="2:84" x14ac:dyDescent="0.25">
      <c r="B123" s="25">
        <f t="shared" si="90"/>
        <v>0.7291666666666663</v>
      </c>
      <c r="C123" s="272">
        <v>67</v>
      </c>
      <c r="D123" s="272">
        <v>2</v>
      </c>
      <c r="E123" s="272">
        <v>5</v>
      </c>
      <c r="F123" s="272">
        <v>1</v>
      </c>
      <c r="G123" s="272">
        <v>0</v>
      </c>
      <c r="H123" s="272">
        <v>0</v>
      </c>
      <c r="I123" s="272">
        <v>1</v>
      </c>
      <c r="J123" s="272">
        <v>0</v>
      </c>
      <c r="K123" s="277">
        <v>0</v>
      </c>
      <c r="L123" s="275">
        <f t="array" ref="L123">IF(ISBLANK(C123:K123),"",SUM(C123:K123))</f>
        <v>76</v>
      </c>
      <c r="N123" s="25">
        <f t="shared" si="74"/>
        <v>0.7291666666666663</v>
      </c>
      <c r="O123" s="272">
        <v>0</v>
      </c>
      <c r="P123" s="272">
        <v>0</v>
      </c>
      <c r="Q123" s="272">
        <v>0</v>
      </c>
      <c r="R123" s="272">
        <v>0</v>
      </c>
      <c r="S123" s="272">
        <v>0</v>
      </c>
      <c r="T123" s="272">
        <v>0</v>
      </c>
      <c r="U123" s="272">
        <v>0</v>
      </c>
      <c r="V123" s="272">
        <v>0</v>
      </c>
      <c r="W123" s="277">
        <v>0</v>
      </c>
      <c r="X123" s="275">
        <f t="array" ref="X123">IF(ISBLANK(O123:W123),"",SUM(O123:W123))</f>
        <v>0</v>
      </c>
      <c r="Z123" s="25">
        <f t="shared" si="75"/>
        <v>0.7291666666666663</v>
      </c>
      <c r="AA123" s="272">
        <v>32</v>
      </c>
      <c r="AB123" s="272">
        <v>3</v>
      </c>
      <c r="AC123" s="272">
        <v>5</v>
      </c>
      <c r="AD123" s="272">
        <v>0</v>
      </c>
      <c r="AE123" s="272">
        <v>1</v>
      </c>
      <c r="AF123" s="272">
        <v>0</v>
      </c>
      <c r="AG123" s="272">
        <v>0</v>
      </c>
      <c r="AH123" s="272">
        <v>0</v>
      </c>
      <c r="AI123" s="277">
        <v>0</v>
      </c>
      <c r="AJ123" s="275">
        <f t="array" ref="AJ123">IF(ISBLANK(AA123:AI123),"",SUM(AA123:AI123))</f>
        <v>41</v>
      </c>
      <c r="AL123" s="25">
        <f t="shared" si="91"/>
        <v>0.7291666666666663</v>
      </c>
      <c r="AM123" s="272"/>
      <c r="AN123" s="272"/>
      <c r="AO123" s="272"/>
      <c r="AP123" s="272"/>
      <c r="AQ123" s="272"/>
      <c r="AR123" s="272"/>
      <c r="AS123" s="272"/>
      <c r="AT123" s="272"/>
      <c r="AU123" s="277"/>
      <c r="AV123" s="275" t="str">
        <f t="array" ref="AV123">IF(ISBLANK(AM123:AU123),"",SUM(AM123:AU123))</f>
        <v/>
      </c>
      <c r="AX123" s="25">
        <f t="shared" si="92"/>
        <v>0.7291666666666663</v>
      </c>
      <c r="AY123" s="272"/>
      <c r="AZ123" s="272"/>
      <c r="BA123" s="272"/>
      <c r="BB123" s="272"/>
      <c r="BC123" s="272"/>
      <c r="BD123" s="272"/>
      <c r="BE123" s="272"/>
      <c r="BF123" s="272"/>
      <c r="BG123" s="277"/>
      <c r="BH123" s="275" t="str">
        <f t="array" ref="BH123">IF(ISBLANK(AY123:BG123),"",SUM(AY123:BG123))</f>
        <v/>
      </c>
      <c r="BJ123" s="25">
        <f t="shared" si="93"/>
        <v>0.7291666666666663</v>
      </c>
      <c r="BK123" s="272"/>
      <c r="BL123" s="272"/>
      <c r="BM123" s="272"/>
      <c r="BN123" s="272"/>
      <c r="BO123" s="272"/>
      <c r="BP123" s="272"/>
      <c r="BQ123" s="272"/>
      <c r="BR123" s="272"/>
      <c r="BS123" s="277"/>
      <c r="BT123" s="275" t="str">
        <f t="array" ref="BT123">IF(ISBLANK(BK123:BS123),"",SUM(BK123:BS123))</f>
        <v/>
      </c>
      <c r="BV123" s="25">
        <f t="shared" si="88"/>
        <v>0.7291666666666663</v>
      </c>
      <c r="BW123" s="4">
        <f t="shared" si="89"/>
        <v>99</v>
      </c>
      <c r="BX123" s="4">
        <f t="shared" si="79"/>
        <v>5</v>
      </c>
      <c r="BY123" s="4">
        <f t="shared" si="80"/>
        <v>10</v>
      </c>
      <c r="BZ123" s="4">
        <f t="shared" si="81"/>
        <v>1</v>
      </c>
      <c r="CA123" s="4">
        <f t="shared" si="82"/>
        <v>1</v>
      </c>
      <c r="CB123" s="4">
        <f t="shared" si="83"/>
        <v>0</v>
      </c>
      <c r="CC123" s="4">
        <f t="shared" si="84"/>
        <v>1</v>
      </c>
      <c r="CD123" s="4">
        <f t="shared" si="85"/>
        <v>0</v>
      </c>
      <c r="CE123" s="4">
        <f t="shared" si="86"/>
        <v>0</v>
      </c>
      <c r="CF123" s="10">
        <f t="shared" si="87"/>
        <v>117</v>
      </c>
    </row>
    <row r="124" spans="2:84" x14ac:dyDescent="0.25">
      <c r="B124" s="25">
        <f t="shared" si="90"/>
        <v>0.73958333333333293</v>
      </c>
      <c r="C124" s="272">
        <v>48</v>
      </c>
      <c r="D124" s="272">
        <v>0</v>
      </c>
      <c r="E124" s="272">
        <v>5</v>
      </c>
      <c r="F124" s="272">
        <v>0</v>
      </c>
      <c r="G124" s="272">
        <v>0</v>
      </c>
      <c r="H124" s="272">
        <v>0</v>
      </c>
      <c r="I124" s="272">
        <v>0</v>
      </c>
      <c r="J124" s="272">
        <v>0</v>
      </c>
      <c r="K124" s="277">
        <v>0</v>
      </c>
      <c r="L124" s="275">
        <f t="array" ref="L124">IF(ISBLANK(C124:K124),"",SUM(C124:K124))</f>
        <v>53</v>
      </c>
      <c r="N124" s="25">
        <f t="shared" si="74"/>
        <v>0.73958333333333293</v>
      </c>
      <c r="O124" s="272">
        <v>0</v>
      </c>
      <c r="P124" s="272">
        <v>0</v>
      </c>
      <c r="Q124" s="272">
        <v>0</v>
      </c>
      <c r="R124" s="272">
        <v>0</v>
      </c>
      <c r="S124" s="272">
        <v>0</v>
      </c>
      <c r="T124" s="272">
        <v>0</v>
      </c>
      <c r="U124" s="272">
        <v>0</v>
      </c>
      <c r="V124" s="272">
        <v>0</v>
      </c>
      <c r="W124" s="277">
        <v>0</v>
      </c>
      <c r="X124" s="275">
        <f t="array" ref="X124">IF(ISBLANK(O124:W124),"",SUM(O124:W124))</f>
        <v>0</v>
      </c>
      <c r="Z124" s="25">
        <f t="shared" si="75"/>
        <v>0.73958333333333293</v>
      </c>
      <c r="AA124" s="272">
        <v>41</v>
      </c>
      <c r="AB124" s="272">
        <v>2</v>
      </c>
      <c r="AC124" s="272">
        <v>3</v>
      </c>
      <c r="AD124" s="272">
        <v>0</v>
      </c>
      <c r="AE124" s="272">
        <v>0</v>
      </c>
      <c r="AF124" s="272">
        <v>0</v>
      </c>
      <c r="AG124" s="272">
        <v>0</v>
      </c>
      <c r="AH124" s="272">
        <v>0</v>
      </c>
      <c r="AI124" s="277">
        <v>0</v>
      </c>
      <c r="AJ124" s="275">
        <f t="array" ref="AJ124">IF(ISBLANK(AA124:AI124),"",SUM(AA124:AI124))</f>
        <v>46</v>
      </c>
      <c r="AL124" s="25">
        <f t="shared" si="91"/>
        <v>0.73958333333333293</v>
      </c>
      <c r="AM124" s="272"/>
      <c r="AN124" s="272"/>
      <c r="AO124" s="272"/>
      <c r="AP124" s="272"/>
      <c r="AQ124" s="272"/>
      <c r="AR124" s="272"/>
      <c r="AS124" s="272"/>
      <c r="AT124" s="272"/>
      <c r="AU124" s="277"/>
      <c r="AV124" s="275" t="str">
        <f t="array" ref="AV124">IF(ISBLANK(AM124:AU124),"",SUM(AM124:AU124))</f>
        <v/>
      </c>
      <c r="AX124" s="25">
        <f t="shared" si="92"/>
        <v>0.73958333333333293</v>
      </c>
      <c r="AY124" s="272"/>
      <c r="AZ124" s="272"/>
      <c r="BA124" s="272"/>
      <c r="BB124" s="272"/>
      <c r="BC124" s="272"/>
      <c r="BD124" s="272"/>
      <c r="BE124" s="272"/>
      <c r="BF124" s="272"/>
      <c r="BG124" s="277"/>
      <c r="BH124" s="275" t="str">
        <f t="array" ref="BH124">IF(ISBLANK(AY124:BG124),"",SUM(AY124:BG124))</f>
        <v/>
      </c>
      <c r="BJ124" s="25">
        <f t="shared" si="93"/>
        <v>0.73958333333333293</v>
      </c>
      <c r="BK124" s="272"/>
      <c r="BL124" s="272"/>
      <c r="BM124" s="272"/>
      <c r="BN124" s="272"/>
      <c r="BO124" s="272"/>
      <c r="BP124" s="272"/>
      <c r="BQ124" s="272"/>
      <c r="BR124" s="272"/>
      <c r="BS124" s="277"/>
      <c r="BT124" s="275" t="str">
        <f t="array" ref="BT124">IF(ISBLANK(BK124:BS124),"",SUM(BK124:BS124))</f>
        <v/>
      </c>
      <c r="BV124" s="25">
        <f t="shared" si="88"/>
        <v>0.73958333333333293</v>
      </c>
      <c r="BW124" s="4">
        <f t="shared" si="89"/>
        <v>89</v>
      </c>
      <c r="BX124" s="4">
        <f t="shared" si="79"/>
        <v>2</v>
      </c>
      <c r="BY124" s="4">
        <f t="shared" si="80"/>
        <v>8</v>
      </c>
      <c r="BZ124" s="4">
        <f t="shared" si="81"/>
        <v>0</v>
      </c>
      <c r="CA124" s="4">
        <f t="shared" si="82"/>
        <v>0</v>
      </c>
      <c r="CB124" s="4">
        <f t="shared" si="83"/>
        <v>0</v>
      </c>
      <c r="CC124" s="4">
        <f t="shared" si="84"/>
        <v>0</v>
      </c>
      <c r="CD124" s="4">
        <f t="shared" si="85"/>
        <v>0</v>
      </c>
      <c r="CE124" s="4">
        <f t="shared" si="86"/>
        <v>0</v>
      </c>
      <c r="CF124" s="10">
        <f t="shared" si="87"/>
        <v>99</v>
      </c>
    </row>
    <row r="125" spans="2:84" x14ac:dyDescent="0.25">
      <c r="B125" s="25">
        <f t="shared" si="90"/>
        <v>0.74999999999999956</v>
      </c>
      <c r="C125" s="272">
        <v>42</v>
      </c>
      <c r="D125" s="272">
        <v>0</v>
      </c>
      <c r="E125" s="272">
        <v>1</v>
      </c>
      <c r="F125" s="272">
        <v>0</v>
      </c>
      <c r="G125" s="272">
        <v>0</v>
      </c>
      <c r="H125" s="272">
        <v>0</v>
      </c>
      <c r="I125" s="272">
        <v>0</v>
      </c>
      <c r="J125" s="272">
        <v>0</v>
      </c>
      <c r="K125" s="277">
        <v>0</v>
      </c>
      <c r="L125" s="275">
        <f t="array" ref="L125">IF(ISBLANK(C125:K125),"",SUM(C125:K125))</f>
        <v>43</v>
      </c>
      <c r="N125" s="25">
        <f t="shared" si="74"/>
        <v>0.74999999999999956</v>
      </c>
      <c r="O125" s="272">
        <v>0</v>
      </c>
      <c r="P125" s="272">
        <v>0</v>
      </c>
      <c r="Q125" s="272">
        <v>0</v>
      </c>
      <c r="R125" s="272">
        <v>0</v>
      </c>
      <c r="S125" s="272">
        <v>0</v>
      </c>
      <c r="T125" s="272">
        <v>0</v>
      </c>
      <c r="U125" s="272">
        <v>0</v>
      </c>
      <c r="V125" s="272">
        <v>0</v>
      </c>
      <c r="W125" s="277">
        <v>0</v>
      </c>
      <c r="X125" s="275">
        <f t="array" ref="X125">IF(ISBLANK(O125:W125),"",SUM(O125:W125))</f>
        <v>0</v>
      </c>
      <c r="Z125" s="25">
        <f t="shared" si="75"/>
        <v>0.74999999999999956</v>
      </c>
      <c r="AA125" s="272">
        <v>32</v>
      </c>
      <c r="AB125" s="272">
        <v>0</v>
      </c>
      <c r="AC125" s="272">
        <v>4</v>
      </c>
      <c r="AD125" s="272">
        <v>0</v>
      </c>
      <c r="AE125" s="272">
        <v>0</v>
      </c>
      <c r="AF125" s="272">
        <v>0</v>
      </c>
      <c r="AG125" s="272">
        <v>0</v>
      </c>
      <c r="AH125" s="272">
        <v>0</v>
      </c>
      <c r="AI125" s="277">
        <v>1</v>
      </c>
      <c r="AJ125" s="275">
        <f t="array" ref="AJ125">IF(ISBLANK(AA125:AI125),"",SUM(AA125:AI125))</f>
        <v>37</v>
      </c>
      <c r="AL125" s="25">
        <f t="shared" si="91"/>
        <v>0.74999999999999956</v>
      </c>
      <c r="AM125" s="272"/>
      <c r="AN125" s="272"/>
      <c r="AO125" s="272"/>
      <c r="AP125" s="272"/>
      <c r="AQ125" s="272"/>
      <c r="AR125" s="272"/>
      <c r="AS125" s="272"/>
      <c r="AT125" s="272"/>
      <c r="AU125" s="277"/>
      <c r="AV125" s="275" t="str">
        <f t="array" ref="AV125">IF(ISBLANK(AM125:AU125),"",SUM(AM125:AU125))</f>
        <v/>
      </c>
      <c r="AX125" s="25">
        <f t="shared" si="92"/>
        <v>0.74999999999999956</v>
      </c>
      <c r="AY125" s="272"/>
      <c r="AZ125" s="272"/>
      <c r="BA125" s="272"/>
      <c r="BB125" s="272"/>
      <c r="BC125" s="272"/>
      <c r="BD125" s="272"/>
      <c r="BE125" s="272"/>
      <c r="BF125" s="272"/>
      <c r="BG125" s="277"/>
      <c r="BH125" s="275" t="str">
        <f t="array" ref="BH125">IF(ISBLANK(AY125:BG125),"",SUM(AY125:BG125))</f>
        <v/>
      </c>
      <c r="BJ125" s="25">
        <f t="shared" si="93"/>
        <v>0.74999999999999956</v>
      </c>
      <c r="BK125" s="272"/>
      <c r="BL125" s="272"/>
      <c r="BM125" s="272"/>
      <c r="BN125" s="272"/>
      <c r="BO125" s="272"/>
      <c r="BP125" s="272"/>
      <c r="BQ125" s="272"/>
      <c r="BR125" s="272"/>
      <c r="BS125" s="277"/>
      <c r="BT125" s="275" t="str">
        <f t="array" ref="BT125">IF(ISBLANK(BK125:BS125),"",SUM(BK125:BS125))</f>
        <v/>
      </c>
      <c r="BV125" s="25">
        <f t="shared" si="88"/>
        <v>0.74999999999999956</v>
      </c>
      <c r="BW125" s="4">
        <f t="shared" si="89"/>
        <v>74</v>
      </c>
      <c r="BX125" s="4">
        <f t="shared" si="79"/>
        <v>0</v>
      </c>
      <c r="BY125" s="4">
        <f t="shared" si="80"/>
        <v>5</v>
      </c>
      <c r="BZ125" s="4">
        <f t="shared" si="81"/>
        <v>0</v>
      </c>
      <c r="CA125" s="4">
        <f t="shared" si="82"/>
        <v>0</v>
      </c>
      <c r="CB125" s="4">
        <f t="shared" si="83"/>
        <v>0</v>
      </c>
      <c r="CC125" s="4">
        <f t="shared" si="84"/>
        <v>0</v>
      </c>
      <c r="CD125" s="4">
        <f t="shared" si="85"/>
        <v>0</v>
      </c>
      <c r="CE125" s="4">
        <f t="shared" si="86"/>
        <v>1</v>
      </c>
      <c r="CF125" s="10">
        <f>IF(BW125="","",SUM(BW125:CE125))</f>
        <v>80</v>
      </c>
    </row>
    <row r="126" spans="2:84" x14ac:dyDescent="0.25">
      <c r="B126" s="25">
        <f t="shared" si="90"/>
        <v>0.76041666666666619</v>
      </c>
      <c r="C126" s="272">
        <v>38</v>
      </c>
      <c r="D126" s="272">
        <v>0</v>
      </c>
      <c r="E126" s="272">
        <v>1</v>
      </c>
      <c r="F126" s="272">
        <v>0</v>
      </c>
      <c r="G126" s="272">
        <v>0</v>
      </c>
      <c r="H126" s="272">
        <v>0</v>
      </c>
      <c r="I126" s="272">
        <v>1</v>
      </c>
      <c r="J126" s="272">
        <v>0</v>
      </c>
      <c r="K126" s="277">
        <v>0</v>
      </c>
      <c r="L126" s="275">
        <f t="array" ref="L126">IF(ISBLANK(C126:K126),"",SUM(C126:K126))</f>
        <v>40</v>
      </c>
      <c r="N126" s="25">
        <f t="shared" si="74"/>
        <v>0.76041666666666619</v>
      </c>
      <c r="O126" s="272">
        <v>0</v>
      </c>
      <c r="P126" s="272">
        <v>0</v>
      </c>
      <c r="Q126" s="272">
        <v>0</v>
      </c>
      <c r="R126" s="272">
        <v>0</v>
      </c>
      <c r="S126" s="272">
        <v>0</v>
      </c>
      <c r="T126" s="272">
        <v>0</v>
      </c>
      <c r="U126" s="272">
        <v>0</v>
      </c>
      <c r="V126" s="272">
        <v>0</v>
      </c>
      <c r="W126" s="277">
        <v>0</v>
      </c>
      <c r="X126" s="275">
        <f t="array" ref="X126">IF(ISBLANK(O126:W126),"",SUM(O126:W126))</f>
        <v>0</v>
      </c>
      <c r="Z126" s="25">
        <f t="shared" si="75"/>
        <v>0.76041666666666619</v>
      </c>
      <c r="AA126" s="272">
        <v>21</v>
      </c>
      <c r="AB126" s="272">
        <v>5</v>
      </c>
      <c r="AC126" s="272">
        <v>3</v>
      </c>
      <c r="AD126" s="272">
        <v>0</v>
      </c>
      <c r="AE126" s="272">
        <v>0</v>
      </c>
      <c r="AF126" s="272">
        <v>0</v>
      </c>
      <c r="AG126" s="272">
        <v>0</v>
      </c>
      <c r="AH126" s="272">
        <v>0</v>
      </c>
      <c r="AI126" s="277">
        <v>0</v>
      </c>
      <c r="AJ126" s="275">
        <f t="array" ref="AJ126">IF(ISBLANK(AA126:AI126),"",SUM(AA126:AI126))</f>
        <v>29</v>
      </c>
      <c r="AL126" s="25">
        <f t="shared" si="91"/>
        <v>0.76041666666666619</v>
      </c>
      <c r="AM126" s="272"/>
      <c r="AN126" s="272"/>
      <c r="AO126" s="272"/>
      <c r="AP126" s="272"/>
      <c r="AQ126" s="272"/>
      <c r="AR126" s="272"/>
      <c r="AS126" s="272"/>
      <c r="AT126" s="272"/>
      <c r="AU126" s="277"/>
      <c r="AV126" s="275" t="str">
        <f t="array" ref="AV126">IF(ISBLANK(AM126:AU126),"",SUM(AM126:AU126))</f>
        <v/>
      </c>
      <c r="AX126" s="25">
        <f t="shared" si="92"/>
        <v>0.76041666666666619</v>
      </c>
      <c r="AY126" s="272"/>
      <c r="AZ126" s="272"/>
      <c r="BA126" s="272"/>
      <c r="BB126" s="272"/>
      <c r="BC126" s="272"/>
      <c r="BD126" s="272"/>
      <c r="BE126" s="272"/>
      <c r="BF126" s="272"/>
      <c r="BG126" s="277"/>
      <c r="BH126" s="275" t="str">
        <f t="array" ref="BH126">IF(ISBLANK(AY126:BG126),"",SUM(AY126:BG126))</f>
        <v/>
      </c>
      <c r="BJ126" s="25">
        <f t="shared" si="93"/>
        <v>0.76041666666666619</v>
      </c>
      <c r="BK126" s="272"/>
      <c r="BL126" s="272"/>
      <c r="BM126" s="272"/>
      <c r="BN126" s="272"/>
      <c r="BO126" s="272"/>
      <c r="BP126" s="272"/>
      <c r="BQ126" s="272"/>
      <c r="BR126" s="272"/>
      <c r="BS126" s="277"/>
      <c r="BT126" s="275" t="str">
        <f t="array" ref="BT126">IF(ISBLANK(BK126:BS126),"",SUM(BK126:BS126))</f>
        <v/>
      </c>
      <c r="BV126" s="25">
        <f t="shared" si="88"/>
        <v>0.76041666666666619</v>
      </c>
      <c r="BW126" s="4">
        <f t="shared" si="89"/>
        <v>59</v>
      </c>
      <c r="BX126" s="4">
        <f t="shared" si="79"/>
        <v>5</v>
      </c>
      <c r="BY126" s="4">
        <f t="shared" si="80"/>
        <v>4</v>
      </c>
      <c r="BZ126" s="4">
        <f t="shared" si="81"/>
        <v>0</v>
      </c>
      <c r="CA126" s="4">
        <f t="shared" si="82"/>
        <v>0</v>
      </c>
      <c r="CB126" s="4">
        <f t="shared" si="83"/>
        <v>0</v>
      </c>
      <c r="CC126" s="4">
        <f t="shared" si="84"/>
        <v>1</v>
      </c>
      <c r="CD126" s="4">
        <f t="shared" si="85"/>
        <v>0</v>
      </c>
      <c r="CE126" s="4">
        <f t="shared" si="86"/>
        <v>0</v>
      </c>
      <c r="CF126" s="10">
        <f t="shared" ref="CF126:CF128" si="94">IF(BW126="","",SUM(BW126:CE126))</f>
        <v>69</v>
      </c>
    </row>
    <row r="127" spans="2:84" x14ac:dyDescent="0.25">
      <c r="B127" s="25">
        <f t="shared" si="90"/>
        <v>0.77083333333333282</v>
      </c>
      <c r="C127" s="272">
        <v>42</v>
      </c>
      <c r="D127" s="272">
        <v>2</v>
      </c>
      <c r="E127" s="272">
        <v>2</v>
      </c>
      <c r="F127" s="272">
        <v>0</v>
      </c>
      <c r="G127" s="272">
        <v>0</v>
      </c>
      <c r="H127" s="272">
        <v>0</v>
      </c>
      <c r="I127" s="272">
        <v>0</v>
      </c>
      <c r="J127" s="272">
        <v>1</v>
      </c>
      <c r="K127" s="277">
        <v>0</v>
      </c>
      <c r="L127" s="275">
        <f t="array" ref="L127">IF(ISBLANK(C127:K127),"",SUM(C127:K127))</f>
        <v>47</v>
      </c>
      <c r="N127" s="25">
        <f t="shared" si="74"/>
        <v>0.77083333333333282</v>
      </c>
      <c r="O127" s="272">
        <v>0</v>
      </c>
      <c r="P127" s="272">
        <v>0</v>
      </c>
      <c r="Q127" s="272">
        <v>0</v>
      </c>
      <c r="R127" s="272">
        <v>0</v>
      </c>
      <c r="S127" s="272">
        <v>0</v>
      </c>
      <c r="T127" s="272">
        <v>0</v>
      </c>
      <c r="U127" s="272">
        <v>0</v>
      </c>
      <c r="V127" s="272">
        <v>0</v>
      </c>
      <c r="W127" s="277">
        <v>0</v>
      </c>
      <c r="X127" s="275">
        <f t="array" ref="X127">IF(ISBLANK(O127:W127),"",SUM(O127:W127))</f>
        <v>0</v>
      </c>
      <c r="Z127" s="25">
        <f t="shared" si="75"/>
        <v>0.77083333333333282</v>
      </c>
      <c r="AA127" s="272">
        <v>29</v>
      </c>
      <c r="AB127" s="272">
        <v>1</v>
      </c>
      <c r="AC127" s="272">
        <v>3</v>
      </c>
      <c r="AD127" s="272">
        <v>0</v>
      </c>
      <c r="AE127" s="272">
        <v>0</v>
      </c>
      <c r="AF127" s="272">
        <v>0</v>
      </c>
      <c r="AG127" s="272">
        <v>0</v>
      </c>
      <c r="AH127" s="272">
        <v>0</v>
      </c>
      <c r="AI127" s="277">
        <v>0</v>
      </c>
      <c r="AJ127" s="275">
        <f t="array" ref="AJ127">IF(ISBLANK(AA127:AI127),"",SUM(AA127:AI127))</f>
        <v>33</v>
      </c>
      <c r="AL127" s="25">
        <f t="shared" si="91"/>
        <v>0.77083333333333282</v>
      </c>
      <c r="AM127" s="272"/>
      <c r="AN127" s="272"/>
      <c r="AO127" s="272"/>
      <c r="AP127" s="272"/>
      <c r="AQ127" s="272"/>
      <c r="AR127" s="272"/>
      <c r="AS127" s="272"/>
      <c r="AT127" s="272"/>
      <c r="AU127" s="277"/>
      <c r="AV127" s="275" t="str">
        <f t="array" ref="AV127">IF(ISBLANK(AM127:AU127),"",SUM(AM127:AU127))</f>
        <v/>
      </c>
      <c r="AX127" s="25">
        <f t="shared" si="92"/>
        <v>0.77083333333333282</v>
      </c>
      <c r="AY127" s="272"/>
      <c r="AZ127" s="272"/>
      <c r="BA127" s="272"/>
      <c r="BB127" s="272"/>
      <c r="BC127" s="272"/>
      <c r="BD127" s="272"/>
      <c r="BE127" s="272"/>
      <c r="BF127" s="272"/>
      <c r="BG127" s="277"/>
      <c r="BH127" s="275" t="str">
        <f t="array" ref="BH127">IF(ISBLANK(AY127:BG127),"",SUM(AY127:BG127))</f>
        <v/>
      </c>
      <c r="BJ127" s="25">
        <f t="shared" si="93"/>
        <v>0.77083333333333282</v>
      </c>
      <c r="BK127" s="272"/>
      <c r="BL127" s="272"/>
      <c r="BM127" s="272"/>
      <c r="BN127" s="272"/>
      <c r="BO127" s="272"/>
      <c r="BP127" s="272"/>
      <c r="BQ127" s="272"/>
      <c r="BR127" s="272"/>
      <c r="BS127" s="277"/>
      <c r="BT127" s="275" t="str">
        <f t="array" ref="BT127">IF(ISBLANK(BK127:BS127),"",SUM(BK127:BS127))</f>
        <v/>
      </c>
      <c r="BV127" s="25">
        <f t="shared" si="88"/>
        <v>0.77083333333333282</v>
      </c>
      <c r="BW127" s="4">
        <f t="shared" si="89"/>
        <v>71</v>
      </c>
      <c r="BX127" s="4">
        <f t="shared" si="79"/>
        <v>3</v>
      </c>
      <c r="BY127" s="4">
        <f t="shared" si="80"/>
        <v>5</v>
      </c>
      <c r="BZ127" s="4">
        <f t="shared" si="81"/>
        <v>0</v>
      </c>
      <c r="CA127" s="4">
        <f t="shared" si="82"/>
        <v>0</v>
      </c>
      <c r="CB127" s="4">
        <f t="shared" si="83"/>
        <v>0</v>
      </c>
      <c r="CC127" s="4">
        <f t="shared" si="84"/>
        <v>0</v>
      </c>
      <c r="CD127" s="4">
        <f t="shared" si="85"/>
        <v>1</v>
      </c>
      <c r="CE127" s="4">
        <f t="shared" si="86"/>
        <v>0</v>
      </c>
      <c r="CF127" s="10">
        <f t="shared" si="94"/>
        <v>80</v>
      </c>
    </row>
    <row r="128" spans="2:84" x14ac:dyDescent="0.25">
      <c r="B128" s="25">
        <f t="shared" si="90"/>
        <v>0.78124999999999944</v>
      </c>
      <c r="C128" s="274">
        <v>41</v>
      </c>
      <c r="D128" s="274">
        <v>1</v>
      </c>
      <c r="E128" s="274">
        <v>2</v>
      </c>
      <c r="F128" s="274">
        <v>0</v>
      </c>
      <c r="G128" s="274">
        <v>0</v>
      </c>
      <c r="H128" s="274">
        <v>0</v>
      </c>
      <c r="I128" s="274">
        <v>1</v>
      </c>
      <c r="J128" s="274">
        <v>0</v>
      </c>
      <c r="K128" s="278">
        <v>0</v>
      </c>
      <c r="L128" s="275">
        <f t="array" ref="L128">IF(ISBLANK(C128:K128),"",SUM(C128:K128))</f>
        <v>45</v>
      </c>
      <c r="N128" s="25">
        <f t="shared" si="74"/>
        <v>0.78124999999999944</v>
      </c>
      <c r="O128" s="274">
        <v>0</v>
      </c>
      <c r="P128" s="274">
        <v>0</v>
      </c>
      <c r="Q128" s="274">
        <v>0</v>
      </c>
      <c r="R128" s="274">
        <v>0</v>
      </c>
      <c r="S128" s="274">
        <v>0</v>
      </c>
      <c r="T128" s="274">
        <v>0</v>
      </c>
      <c r="U128" s="274">
        <v>0</v>
      </c>
      <c r="V128" s="274">
        <v>0</v>
      </c>
      <c r="W128" s="278">
        <v>0</v>
      </c>
      <c r="X128" s="275">
        <f t="array" ref="X128">IF(ISBLANK(O128:W128),"",SUM(O128:W128))</f>
        <v>0</v>
      </c>
      <c r="Z128" s="25">
        <f t="shared" si="75"/>
        <v>0.78124999999999944</v>
      </c>
      <c r="AA128" s="274">
        <v>24</v>
      </c>
      <c r="AB128" s="274">
        <v>0</v>
      </c>
      <c r="AC128" s="274">
        <v>0</v>
      </c>
      <c r="AD128" s="274">
        <v>0</v>
      </c>
      <c r="AE128" s="274">
        <v>0</v>
      </c>
      <c r="AF128" s="274">
        <v>0</v>
      </c>
      <c r="AG128" s="274">
        <v>0</v>
      </c>
      <c r="AH128" s="274">
        <v>0</v>
      </c>
      <c r="AI128" s="278">
        <v>0</v>
      </c>
      <c r="AJ128" s="275">
        <f t="array" ref="AJ128">IF(ISBLANK(AA128:AI128),"",SUM(AA128:AI128))</f>
        <v>24</v>
      </c>
      <c r="AL128" s="25">
        <f t="shared" si="91"/>
        <v>0.78124999999999944</v>
      </c>
      <c r="AM128" s="274"/>
      <c r="AN128" s="274"/>
      <c r="AO128" s="274"/>
      <c r="AP128" s="274"/>
      <c r="AQ128" s="274"/>
      <c r="AR128" s="274"/>
      <c r="AS128" s="274"/>
      <c r="AT128" s="274"/>
      <c r="AU128" s="278"/>
      <c r="AV128" s="275" t="str">
        <f t="array" ref="AV128">IF(ISBLANK(AM128:AU128),"",SUM(AM128:AU128))</f>
        <v/>
      </c>
      <c r="AX128" s="25">
        <f t="shared" si="92"/>
        <v>0.78124999999999944</v>
      </c>
      <c r="AY128" s="274"/>
      <c r="AZ128" s="274"/>
      <c r="BA128" s="274"/>
      <c r="BB128" s="274"/>
      <c r="BC128" s="274"/>
      <c r="BD128" s="274"/>
      <c r="BE128" s="274"/>
      <c r="BF128" s="274"/>
      <c r="BG128" s="278"/>
      <c r="BH128" s="275" t="str">
        <f t="array" ref="BH128">IF(ISBLANK(AY128:BG128),"",SUM(AY128:BG128))</f>
        <v/>
      </c>
      <c r="BJ128" s="25">
        <f t="shared" si="93"/>
        <v>0.78124999999999944</v>
      </c>
      <c r="BK128" s="274"/>
      <c r="BL128" s="274"/>
      <c r="BM128" s="274"/>
      <c r="BN128" s="274"/>
      <c r="BO128" s="274"/>
      <c r="BP128" s="274"/>
      <c r="BQ128" s="274"/>
      <c r="BR128" s="274"/>
      <c r="BS128" s="278"/>
      <c r="BT128" s="275" t="str">
        <f t="array" ref="BT128">IF(ISBLANK(BK128:BS128),"",SUM(BK128:BS128))</f>
        <v/>
      </c>
      <c r="BV128" s="25">
        <f t="shared" si="88"/>
        <v>0.78124999999999944</v>
      </c>
      <c r="BW128" s="4">
        <f t="shared" si="89"/>
        <v>65</v>
      </c>
      <c r="BX128" s="4">
        <f t="shared" si="79"/>
        <v>1</v>
      </c>
      <c r="BY128" s="4">
        <f t="shared" si="80"/>
        <v>2</v>
      </c>
      <c r="BZ128" s="4">
        <f t="shared" si="81"/>
        <v>0</v>
      </c>
      <c r="CA128" s="4">
        <f t="shared" si="82"/>
        <v>0</v>
      </c>
      <c r="CB128" s="4">
        <f t="shared" si="83"/>
        <v>0</v>
      </c>
      <c r="CC128" s="4">
        <f t="shared" si="84"/>
        <v>1</v>
      </c>
      <c r="CD128" s="4">
        <f t="shared" si="85"/>
        <v>0</v>
      </c>
      <c r="CE128" s="4">
        <f t="shared" si="86"/>
        <v>0</v>
      </c>
      <c r="CF128" s="10">
        <f t="shared" si="94"/>
        <v>69</v>
      </c>
    </row>
    <row r="129" spans="2:84" x14ac:dyDescent="0.25">
      <c r="B129" s="26" t="s">
        <v>19</v>
      </c>
      <c r="C129" s="275">
        <f t="shared" ref="C129:L129" si="95">SUM(C77:C128)</f>
        <v>2486</v>
      </c>
      <c r="D129" s="275">
        <f t="shared" si="95"/>
        <v>103</v>
      </c>
      <c r="E129" s="275">
        <f t="shared" si="95"/>
        <v>304</v>
      </c>
      <c r="F129" s="275">
        <f t="shared" si="95"/>
        <v>22</v>
      </c>
      <c r="G129" s="275">
        <f t="shared" si="95"/>
        <v>40</v>
      </c>
      <c r="H129" s="275">
        <f t="shared" si="95"/>
        <v>19</v>
      </c>
      <c r="I129" s="275">
        <f t="shared" si="95"/>
        <v>35</v>
      </c>
      <c r="J129" s="275">
        <f t="shared" si="95"/>
        <v>18</v>
      </c>
      <c r="K129" s="275">
        <f t="shared" si="95"/>
        <v>9</v>
      </c>
      <c r="L129" s="276">
        <f t="shared" si="95"/>
        <v>3036</v>
      </c>
      <c r="N129" s="26" t="s">
        <v>19</v>
      </c>
      <c r="O129" s="275">
        <f t="shared" ref="O129:X129" si="96">SUM(O77:O128)</f>
        <v>1</v>
      </c>
      <c r="P129" s="275">
        <f t="shared" si="96"/>
        <v>0</v>
      </c>
      <c r="Q129" s="275">
        <f t="shared" si="96"/>
        <v>0</v>
      </c>
      <c r="R129" s="275">
        <f t="shared" si="96"/>
        <v>0</v>
      </c>
      <c r="S129" s="275">
        <f t="shared" si="96"/>
        <v>0</v>
      </c>
      <c r="T129" s="275">
        <f t="shared" si="96"/>
        <v>0</v>
      </c>
      <c r="U129" s="275">
        <f t="shared" si="96"/>
        <v>0</v>
      </c>
      <c r="V129" s="275">
        <f t="shared" si="96"/>
        <v>0</v>
      </c>
      <c r="W129" s="275">
        <f t="shared" si="96"/>
        <v>0</v>
      </c>
      <c r="X129" s="276">
        <f t="shared" si="96"/>
        <v>1</v>
      </c>
      <c r="Z129" s="26" t="s">
        <v>19</v>
      </c>
      <c r="AA129" s="275">
        <f t="shared" ref="AA129:AJ129" si="97">SUM(AA77:AA128)</f>
        <v>1415</v>
      </c>
      <c r="AB129" s="275">
        <f t="shared" si="97"/>
        <v>97</v>
      </c>
      <c r="AC129" s="275">
        <f t="shared" si="97"/>
        <v>236</v>
      </c>
      <c r="AD129" s="275">
        <f t="shared" si="97"/>
        <v>12</v>
      </c>
      <c r="AE129" s="275">
        <f t="shared" si="97"/>
        <v>70</v>
      </c>
      <c r="AF129" s="275">
        <f t="shared" si="97"/>
        <v>73</v>
      </c>
      <c r="AG129" s="275">
        <f t="shared" si="97"/>
        <v>6</v>
      </c>
      <c r="AH129" s="275">
        <f t="shared" si="97"/>
        <v>11</v>
      </c>
      <c r="AI129" s="275">
        <f t="shared" si="97"/>
        <v>1</v>
      </c>
      <c r="AJ129" s="276">
        <f t="shared" si="97"/>
        <v>1921</v>
      </c>
      <c r="AL129" s="26" t="s">
        <v>19</v>
      </c>
      <c r="AM129" s="275">
        <f t="shared" ref="AM129:AV129" si="98">SUM(AM77:AM128)</f>
        <v>0</v>
      </c>
      <c r="AN129" s="275">
        <f t="shared" si="98"/>
        <v>0</v>
      </c>
      <c r="AO129" s="275">
        <f t="shared" si="98"/>
        <v>0</v>
      </c>
      <c r="AP129" s="275">
        <f t="shared" si="98"/>
        <v>0</v>
      </c>
      <c r="AQ129" s="275">
        <f t="shared" si="98"/>
        <v>0</v>
      </c>
      <c r="AR129" s="275">
        <f t="shared" si="98"/>
        <v>0</v>
      </c>
      <c r="AS129" s="275">
        <f t="shared" si="98"/>
        <v>0</v>
      </c>
      <c r="AT129" s="275">
        <f t="shared" si="98"/>
        <v>0</v>
      </c>
      <c r="AU129" s="275">
        <f t="shared" si="98"/>
        <v>0</v>
      </c>
      <c r="AV129" s="276">
        <f t="shared" si="98"/>
        <v>0</v>
      </c>
      <c r="AX129" s="26" t="s">
        <v>19</v>
      </c>
      <c r="AY129" s="275">
        <f t="shared" ref="AY129:BH129" si="99">SUM(AY77:AY128)</f>
        <v>0</v>
      </c>
      <c r="AZ129" s="275">
        <f t="shared" si="99"/>
        <v>0</v>
      </c>
      <c r="BA129" s="275">
        <f t="shared" si="99"/>
        <v>0</v>
      </c>
      <c r="BB129" s="275">
        <f t="shared" si="99"/>
        <v>0</v>
      </c>
      <c r="BC129" s="275">
        <f t="shared" si="99"/>
        <v>0</v>
      </c>
      <c r="BD129" s="275">
        <f t="shared" si="99"/>
        <v>0</v>
      </c>
      <c r="BE129" s="275">
        <f t="shared" si="99"/>
        <v>0</v>
      </c>
      <c r="BF129" s="275">
        <f t="shared" si="99"/>
        <v>0</v>
      </c>
      <c r="BG129" s="275">
        <f t="shared" si="99"/>
        <v>0</v>
      </c>
      <c r="BH129" s="276">
        <f t="shared" si="99"/>
        <v>0</v>
      </c>
      <c r="BJ129" s="26" t="s">
        <v>19</v>
      </c>
      <c r="BK129" s="275">
        <f t="shared" ref="BK129:BT129" si="100">SUM(BK77:BK128)</f>
        <v>0</v>
      </c>
      <c r="BL129" s="275">
        <f t="shared" si="100"/>
        <v>0</v>
      </c>
      <c r="BM129" s="275">
        <f t="shared" si="100"/>
        <v>0</v>
      </c>
      <c r="BN129" s="275">
        <f t="shared" si="100"/>
        <v>0</v>
      </c>
      <c r="BO129" s="275">
        <f t="shared" si="100"/>
        <v>0</v>
      </c>
      <c r="BP129" s="275">
        <f t="shared" si="100"/>
        <v>0</v>
      </c>
      <c r="BQ129" s="275">
        <f t="shared" si="100"/>
        <v>0</v>
      </c>
      <c r="BR129" s="275">
        <f t="shared" si="100"/>
        <v>0</v>
      </c>
      <c r="BS129" s="275">
        <f t="shared" si="100"/>
        <v>0</v>
      </c>
      <c r="BT129" s="276">
        <f t="shared" si="100"/>
        <v>0</v>
      </c>
      <c r="BV129" s="26" t="s">
        <v>19</v>
      </c>
      <c r="BW129" s="10">
        <f t="shared" ref="BW129:CF129" si="101">SUM(BW77:BW128)</f>
        <v>3902</v>
      </c>
      <c r="BX129" s="10">
        <f t="shared" si="101"/>
        <v>200</v>
      </c>
      <c r="BY129" s="10">
        <f t="shared" si="101"/>
        <v>540</v>
      </c>
      <c r="BZ129" s="10">
        <f t="shared" si="101"/>
        <v>34</v>
      </c>
      <c r="CA129" s="10">
        <f t="shared" si="101"/>
        <v>110</v>
      </c>
      <c r="CB129" s="10">
        <f t="shared" si="101"/>
        <v>92</v>
      </c>
      <c r="CC129" s="10">
        <f t="shared" si="101"/>
        <v>41</v>
      </c>
      <c r="CD129" s="10">
        <f t="shared" si="101"/>
        <v>29</v>
      </c>
      <c r="CE129" s="10">
        <f t="shared" si="101"/>
        <v>10</v>
      </c>
      <c r="CF129" s="13">
        <f t="shared" si="101"/>
        <v>4958</v>
      </c>
    </row>
    <row r="133" spans="2:84" ht="31.5" x14ac:dyDescent="0.5">
      <c r="C133" s="31" t="str">
        <f>"ORIGIN: "&amp;config!C16&amp;" ("&amp;config!F16&amp;")"</f>
        <v>ORIGIN: B1019 Maldon Rd (south)</v>
      </c>
      <c r="D133" s="32"/>
      <c r="E133" s="32"/>
      <c r="F133" s="32"/>
      <c r="G133" s="32"/>
      <c r="H133" s="32"/>
      <c r="I133" s="32"/>
      <c r="J133" s="33"/>
      <c r="K133" s="33"/>
      <c r="L133" s="33"/>
    </row>
    <row r="134" spans="2:84" ht="15" customHeight="1" x14ac:dyDescent="0.4">
      <c r="C134" s="179"/>
      <c r="D134" s="179"/>
      <c r="E134" s="179"/>
      <c r="F134" s="179"/>
      <c r="G134" s="179"/>
      <c r="H134" s="179"/>
      <c r="I134" s="179"/>
      <c r="J134" s="179"/>
      <c r="K134" s="179"/>
      <c r="L134" s="179"/>
    </row>
    <row r="135" spans="2:84" s="21" customFormat="1" ht="26.25" x14ac:dyDescent="0.4">
      <c r="B135" s="20"/>
      <c r="C135" s="257" t="str">
        <f>config!$AH6&amp;"C"</f>
        <v>↑C</v>
      </c>
      <c r="D135" s="271" t="s">
        <v>145</v>
      </c>
      <c r="E135" s="254" t="str">
        <f>E11</f>
        <v>A←</v>
      </c>
      <c r="F135" s="143"/>
      <c r="G135" s="143"/>
      <c r="H135" s="143"/>
      <c r="I135" s="143"/>
      <c r="J135" s="143"/>
      <c r="K135" s="143"/>
      <c r="L135" s="143"/>
      <c r="O135" s="257" t="str">
        <f>C135</f>
        <v>↑C</v>
      </c>
      <c r="P135" s="271" t="s">
        <v>145</v>
      </c>
      <c r="Q135" s="255" t="str">
        <f>Q11</f>
        <v>B↗</v>
      </c>
      <c r="R135" s="143"/>
      <c r="S135" s="143"/>
      <c r="T135" s="143"/>
      <c r="U135" s="143"/>
      <c r="V135" s="143"/>
      <c r="W135" s="143"/>
      <c r="X135" s="143"/>
      <c r="Z135" s="20"/>
      <c r="AA135" s="257" t="str">
        <f>C135</f>
        <v>↑C</v>
      </c>
      <c r="AB135" s="271" t="s">
        <v>145</v>
      </c>
      <c r="AC135" s="258" t="str">
        <f>AC11</f>
        <v>C↓</v>
      </c>
      <c r="AD135" s="143"/>
      <c r="AE135" s="143"/>
      <c r="AF135" s="143"/>
      <c r="AG135" s="143"/>
      <c r="AH135" s="143"/>
      <c r="AI135" s="143"/>
      <c r="AJ135" s="143"/>
      <c r="AL135" s="20"/>
      <c r="AM135" s="257" t="str">
        <f>C135</f>
        <v>↑C</v>
      </c>
      <c r="AN135" s="271" t="s">
        <v>145</v>
      </c>
      <c r="AO135" s="262" t="str">
        <f>AO11</f>
        <v>D</v>
      </c>
      <c r="AP135" s="143"/>
      <c r="AQ135" s="143"/>
      <c r="AR135" s="143"/>
      <c r="AS135" s="143"/>
      <c r="AT135" s="143"/>
      <c r="AU135" s="143"/>
      <c r="AV135" s="143"/>
      <c r="AX135" s="20"/>
      <c r="AY135" s="257" t="str">
        <f>C135</f>
        <v>↑C</v>
      </c>
      <c r="AZ135" s="271" t="s">
        <v>145</v>
      </c>
      <c r="BA135" s="264" t="str">
        <f>BA11</f>
        <v>E</v>
      </c>
      <c r="BB135" s="143"/>
      <c r="BC135" s="143"/>
      <c r="BD135" s="143"/>
      <c r="BE135" s="143"/>
      <c r="BF135" s="143"/>
      <c r="BG135" s="143"/>
      <c r="BH135" s="143"/>
      <c r="BJ135" s="20"/>
      <c r="BK135" s="257" t="str">
        <f>C135</f>
        <v>↑C</v>
      </c>
      <c r="BL135" s="271" t="s">
        <v>145</v>
      </c>
      <c r="BM135" s="267" t="str">
        <f>BM11</f>
        <v>F</v>
      </c>
      <c r="BN135" s="143"/>
      <c r="BO135" s="143"/>
      <c r="BP135" s="143"/>
      <c r="BQ135" s="143"/>
      <c r="BR135" s="143"/>
      <c r="BS135" s="143"/>
      <c r="BT135" s="143"/>
      <c r="BV135" s="22"/>
      <c r="BW135" s="258" t="str">
        <f>"ENTERING FROM "&amp;C135</f>
        <v>ENTERING FROM ↑C</v>
      </c>
      <c r="BX135" s="217"/>
      <c r="BY135" s="217"/>
      <c r="BZ135" s="217"/>
      <c r="CA135" s="217"/>
      <c r="CB135" s="217"/>
      <c r="CC135" s="217"/>
      <c r="CD135" s="217"/>
      <c r="CE135" s="217"/>
      <c r="CF135" s="217"/>
    </row>
    <row r="136" spans="2:84" s="12" customFormat="1" ht="15.75" x14ac:dyDescent="0.25">
      <c r="B136" s="30"/>
      <c r="C136" s="224" t="str">
        <f>IF(config!C16&lt;&gt;"",config!C16&amp;" to "&amp;config!C14,"")</f>
        <v>B1019 Maldon Rd to B1137 The Street</v>
      </c>
      <c r="D136" s="224"/>
      <c r="E136" s="224"/>
      <c r="F136" s="224"/>
      <c r="G136" s="224"/>
      <c r="H136" s="224"/>
      <c r="I136" s="224"/>
      <c r="J136" s="224"/>
      <c r="K136" s="224"/>
      <c r="L136" s="224"/>
      <c r="O136" s="224" t="str">
        <f>IF(config!C15&lt;&gt;"",config!C16&amp;" to "&amp;config!C15,"")</f>
        <v>B1019 Maldon Rd to B1137 The Street</v>
      </c>
      <c r="P136" s="224"/>
      <c r="Q136" s="224"/>
      <c r="R136" s="224"/>
      <c r="S136" s="224"/>
      <c r="T136" s="224"/>
      <c r="U136" s="224"/>
      <c r="V136" s="224"/>
      <c r="W136" s="224"/>
      <c r="X136" s="224"/>
      <c r="Z136" s="30"/>
      <c r="AA136" s="224" t="str">
        <f>IF(config!C16&lt;&gt;"",config!C16&amp;" to "&amp;config!C16,"")</f>
        <v>B1019 Maldon Rd to B1019 Maldon Rd</v>
      </c>
      <c r="AB136" s="224"/>
      <c r="AC136" s="224"/>
      <c r="AD136" s="224"/>
      <c r="AE136" s="224"/>
      <c r="AF136" s="224"/>
      <c r="AG136" s="224"/>
      <c r="AH136" s="224"/>
      <c r="AI136" s="224"/>
      <c r="AJ136" s="224"/>
      <c r="AL136" s="30"/>
      <c r="AM136" s="224" t="str">
        <f>IF(config!C17&lt;&gt;"",config!C16&amp;" to "&amp;config!C17,"")</f>
        <v/>
      </c>
      <c r="AN136" s="224"/>
      <c r="AO136" s="224"/>
      <c r="AP136" s="224"/>
      <c r="AQ136" s="224"/>
      <c r="AR136" s="224"/>
      <c r="AS136" s="224"/>
      <c r="AT136" s="224"/>
      <c r="AU136" s="224"/>
      <c r="AV136" s="224"/>
      <c r="AX136" s="30"/>
      <c r="AY136" s="224" t="str">
        <f>IF(config!C18&lt;&gt;"",config!C16&amp;" to "&amp;config!C18,"")</f>
        <v/>
      </c>
      <c r="AZ136" s="224"/>
      <c r="BA136" s="224"/>
      <c r="BB136" s="224"/>
      <c r="BC136" s="224"/>
      <c r="BD136" s="224"/>
      <c r="BE136" s="224"/>
      <c r="BF136" s="224"/>
      <c r="BG136" s="224"/>
      <c r="BH136" s="224"/>
      <c r="BJ136" s="30"/>
      <c r="BK136" s="224" t="str">
        <f>IF(config!C19&lt;&gt;"",config!C16&amp;" to "&amp;config!C19,"")</f>
        <v/>
      </c>
      <c r="BL136" s="224"/>
      <c r="BM136" s="224"/>
      <c r="BN136" s="224"/>
      <c r="BO136" s="224"/>
      <c r="BP136" s="224"/>
      <c r="BQ136" s="224"/>
      <c r="BR136" s="224"/>
      <c r="BS136" s="224"/>
      <c r="BT136" s="224"/>
      <c r="BV136" s="225"/>
      <c r="BW136" s="218" t="str">
        <f>config!C16</f>
        <v>B1019 Maldon Rd</v>
      </c>
      <c r="BX136" s="226"/>
      <c r="BY136" s="226"/>
      <c r="BZ136" s="226"/>
      <c r="CA136" s="226"/>
      <c r="CB136" s="226"/>
      <c r="CC136" s="226"/>
      <c r="CD136" s="226"/>
      <c r="CE136" s="226"/>
      <c r="CF136" s="226"/>
    </row>
    <row r="137" spans="2:84" x14ac:dyDescent="0.25">
      <c r="BB137" s="2"/>
      <c r="BN137" s="2"/>
      <c r="BV137" s="2"/>
    </row>
    <row r="138" spans="2:84" s="1" customFormat="1" ht="50.1" customHeight="1" x14ac:dyDescent="0.25">
      <c r="B138" s="2"/>
      <c r="C138" s="273" t="str">
        <f t="shared" ref="C138:K138" si="102">C76</f>
        <v>CAR</v>
      </c>
      <c r="D138" s="273" t="str">
        <f t="shared" si="102"/>
        <v>LGV1</v>
      </c>
      <c r="E138" s="273" t="str">
        <f t="shared" si="102"/>
        <v>LGV2</v>
      </c>
      <c r="F138" s="273" t="str">
        <f t="shared" si="102"/>
        <v>MGV</v>
      </c>
      <c r="G138" s="273" t="str">
        <f t="shared" si="102"/>
        <v>HGV1</v>
      </c>
      <c r="H138" s="273" t="str">
        <f t="shared" si="102"/>
        <v>HGV2</v>
      </c>
      <c r="I138" s="273" t="str">
        <f t="shared" si="102"/>
        <v>PSV</v>
      </c>
      <c r="J138" s="273" t="str">
        <f t="shared" si="102"/>
        <v>MB</v>
      </c>
      <c r="K138" s="273" t="str">
        <f t="shared" si="102"/>
        <v>CYC</v>
      </c>
      <c r="L138" s="140"/>
      <c r="N138" s="2"/>
      <c r="O138" s="273" t="str">
        <f t="shared" ref="O138:W138" si="103">O76</f>
        <v>CAR</v>
      </c>
      <c r="P138" s="273" t="str">
        <f t="shared" si="103"/>
        <v>LGV1</v>
      </c>
      <c r="Q138" s="273" t="str">
        <f t="shared" si="103"/>
        <v>LGV2</v>
      </c>
      <c r="R138" s="273" t="str">
        <f t="shared" si="103"/>
        <v>MGV</v>
      </c>
      <c r="S138" s="273" t="str">
        <f t="shared" si="103"/>
        <v>HGV1</v>
      </c>
      <c r="T138" s="273" t="str">
        <f t="shared" si="103"/>
        <v>HGV2</v>
      </c>
      <c r="U138" s="273" t="str">
        <f t="shared" si="103"/>
        <v>PSV</v>
      </c>
      <c r="V138" s="273" t="str">
        <f t="shared" si="103"/>
        <v>MB</v>
      </c>
      <c r="W138" s="273" t="str">
        <f t="shared" si="103"/>
        <v>CYC</v>
      </c>
      <c r="X138" s="140"/>
      <c r="Z138" s="2"/>
      <c r="AA138" s="273" t="str">
        <f t="shared" ref="AA138:AI138" si="104">AA76</f>
        <v>CAR</v>
      </c>
      <c r="AB138" s="273" t="str">
        <f t="shared" si="104"/>
        <v>LGV1</v>
      </c>
      <c r="AC138" s="273" t="str">
        <f t="shared" si="104"/>
        <v>LGV2</v>
      </c>
      <c r="AD138" s="273" t="str">
        <f t="shared" si="104"/>
        <v>MGV</v>
      </c>
      <c r="AE138" s="273" t="str">
        <f t="shared" si="104"/>
        <v>HGV1</v>
      </c>
      <c r="AF138" s="273" t="str">
        <f t="shared" si="104"/>
        <v>HGV2</v>
      </c>
      <c r="AG138" s="273" t="str">
        <f t="shared" si="104"/>
        <v>PSV</v>
      </c>
      <c r="AH138" s="273" t="str">
        <f t="shared" si="104"/>
        <v>MB</v>
      </c>
      <c r="AI138" s="273" t="str">
        <f t="shared" si="104"/>
        <v>CYC</v>
      </c>
      <c r="AJ138" s="140"/>
      <c r="AL138" s="2"/>
      <c r="AM138" s="273" t="str">
        <f t="shared" ref="AM138:AU138" si="105">AM76</f>
        <v>CAR</v>
      </c>
      <c r="AN138" s="273" t="str">
        <f t="shared" si="105"/>
        <v>LGV1</v>
      </c>
      <c r="AO138" s="273" t="str">
        <f t="shared" si="105"/>
        <v>LGV2</v>
      </c>
      <c r="AP138" s="273" t="str">
        <f t="shared" si="105"/>
        <v>MGV</v>
      </c>
      <c r="AQ138" s="273" t="str">
        <f t="shared" si="105"/>
        <v>HGV1</v>
      </c>
      <c r="AR138" s="273" t="str">
        <f t="shared" si="105"/>
        <v>HGV2</v>
      </c>
      <c r="AS138" s="273" t="str">
        <f t="shared" si="105"/>
        <v>PSV</v>
      </c>
      <c r="AT138" s="273" t="str">
        <f t="shared" si="105"/>
        <v>MB</v>
      </c>
      <c r="AU138" s="273" t="str">
        <f t="shared" si="105"/>
        <v>CYC</v>
      </c>
      <c r="AV138" s="140"/>
      <c r="AX138" s="2"/>
      <c r="AY138" s="273" t="str">
        <f t="shared" ref="AY138:BG138" si="106">AY76</f>
        <v>CAR</v>
      </c>
      <c r="AZ138" s="273" t="str">
        <f t="shared" si="106"/>
        <v>LGV1</v>
      </c>
      <c r="BA138" s="273" t="str">
        <f t="shared" si="106"/>
        <v>LGV2</v>
      </c>
      <c r="BB138" s="273" t="str">
        <f t="shared" si="106"/>
        <v>MGV</v>
      </c>
      <c r="BC138" s="273" t="str">
        <f t="shared" si="106"/>
        <v>HGV1</v>
      </c>
      <c r="BD138" s="273" t="str">
        <f t="shared" si="106"/>
        <v>HGV2</v>
      </c>
      <c r="BE138" s="273" t="str">
        <f t="shared" si="106"/>
        <v>PSV</v>
      </c>
      <c r="BF138" s="273" t="str">
        <f t="shared" si="106"/>
        <v>MB</v>
      </c>
      <c r="BG138" s="273" t="str">
        <f t="shared" si="106"/>
        <v>CYC</v>
      </c>
      <c r="BH138" s="140"/>
      <c r="BJ138" s="2"/>
      <c r="BK138" s="273" t="str">
        <f t="shared" ref="BK138:BS138" si="107">BK76</f>
        <v>CAR</v>
      </c>
      <c r="BL138" s="273" t="str">
        <f t="shared" si="107"/>
        <v>LGV1</v>
      </c>
      <c r="BM138" s="273" t="str">
        <f t="shared" si="107"/>
        <v>LGV2</v>
      </c>
      <c r="BN138" s="273" t="str">
        <f t="shared" si="107"/>
        <v>MGV</v>
      </c>
      <c r="BO138" s="273" t="str">
        <f t="shared" si="107"/>
        <v>HGV1</v>
      </c>
      <c r="BP138" s="273" t="str">
        <f t="shared" si="107"/>
        <v>HGV2</v>
      </c>
      <c r="BQ138" s="273" t="str">
        <f t="shared" si="107"/>
        <v>PSV</v>
      </c>
      <c r="BR138" s="273" t="str">
        <f t="shared" si="107"/>
        <v>MB</v>
      </c>
      <c r="BS138" s="273" t="str">
        <f t="shared" si="107"/>
        <v>CYC</v>
      </c>
      <c r="BT138" s="140"/>
      <c r="BV138" s="2"/>
      <c r="BW138" s="136" t="str">
        <f>BK138</f>
        <v>CAR</v>
      </c>
      <c r="BX138" s="136" t="str">
        <f t="shared" ref="BX138" si="108">BL138</f>
        <v>LGV1</v>
      </c>
      <c r="BY138" s="136" t="str">
        <f t="shared" ref="BY138" si="109">BM138</f>
        <v>LGV2</v>
      </c>
      <c r="BZ138" s="136" t="str">
        <f t="shared" ref="BZ138" si="110">BN138</f>
        <v>MGV</v>
      </c>
      <c r="CA138" s="136" t="str">
        <f t="shared" ref="CA138" si="111">BO138</f>
        <v>HGV1</v>
      </c>
      <c r="CB138" s="136" t="str">
        <f t="shared" ref="CB138" si="112">BP138</f>
        <v>HGV2</v>
      </c>
      <c r="CC138" s="136" t="str">
        <f t="shared" ref="CC138" si="113">BQ138</f>
        <v>PSV</v>
      </c>
      <c r="CD138" s="136" t="str">
        <f t="shared" ref="CD138" si="114">BR138</f>
        <v>MB</v>
      </c>
      <c r="CE138" s="136" t="str">
        <f t="shared" ref="CE138" si="115">BS138</f>
        <v>CYC</v>
      </c>
      <c r="CF138" s="141"/>
    </row>
    <row r="139" spans="2:84" x14ac:dyDescent="0.25">
      <c r="B139" s="25">
        <f t="shared" ref="B139:B170" si="116">B77</f>
        <v>0.25</v>
      </c>
      <c r="C139" s="272">
        <v>25</v>
      </c>
      <c r="D139" s="272">
        <v>2</v>
      </c>
      <c r="E139" s="272">
        <v>5</v>
      </c>
      <c r="F139" s="272">
        <v>0</v>
      </c>
      <c r="G139" s="272">
        <v>1</v>
      </c>
      <c r="H139" s="272">
        <v>0</v>
      </c>
      <c r="I139" s="272">
        <v>0</v>
      </c>
      <c r="J139" s="272">
        <v>0</v>
      </c>
      <c r="K139" s="277">
        <v>1</v>
      </c>
      <c r="L139" s="275">
        <f t="array" ref="L139">IF(ISBLANK(C139:K139),"",SUM(C139:K139))</f>
        <v>34</v>
      </c>
      <c r="N139" s="25">
        <f t="shared" ref="N139:N190" si="117">N77</f>
        <v>0.25</v>
      </c>
      <c r="O139" s="272">
        <v>9</v>
      </c>
      <c r="P139" s="272">
        <v>0</v>
      </c>
      <c r="Q139" s="272">
        <v>4</v>
      </c>
      <c r="R139" s="272">
        <v>0</v>
      </c>
      <c r="S139" s="272">
        <v>0</v>
      </c>
      <c r="T139" s="272">
        <v>0</v>
      </c>
      <c r="U139" s="272">
        <v>0</v>
      </c>
      <c r="V139" s="272">
        <v>0</v>
      </c>
      <c r="W139" s="277">
        <v>0</v>
      </c>
      <c r="X139" s="275">
        <f t="array" ref="X139">IF(ISBLANK(O139:W139),"",SUM(O139:W139))</f>
        <v>13</v>
      </c>
      <c r="Z139" s="25">
        <f t="shared" ref="Z139:Z190" si="118">Z77</f>
        <v>0.25</v>
      </c>
      <c r="AA139" s="272">
        <v>0</v>
      </c>
      <c r="AB139" s="272">
        <v>0</v>
      </c>
      <c r="AC139" s="272">
        <v>0</v>
      </c>
      <c r="AD139" s="272">
        <v>0</v>
      </c>
      <c r="AE139" s="272">
        <v>0</v>
      </c>
      <c r="AF139" s="272">
        <v>0</v>
      </c>
      <c r="AG139" s="272">
        <v>0</v>
      </c>
      <c r="AH139" s="272">
        <v>0</v>
      </c>
      <c r="AI139" s="277">
        <v>0</v>
      </c>
      <c r="AJ139" s="275">
        <f t="array" ref="AJ139">IF(ISBLANK(AA139:AI139),"",SUM(AA139:AI139))</f>
        <v>0</v>
      </c>
      <c r="AL139" s="25">
        <f t="shared" ref="AL139:AL170" si="119">AL77</f>
        <v>0.25</v>
      </c>
      <c r="AM139" s="272"/>
      <c r="AN139" s="272"/>
      <c r="AO139" s="272"/>
      <c r="AP139" s="272"/>
      <c r="AQ139" s="272"/>
      <c r="AR139" s="272"/>
      <c r="AS139" s="272"/>
      <c r="AT139" s="272"/>
      <c r="AU139" s="277"/>
      <c r="AV139" s="275" t="str">
        <f t="array" ref="AV139">IF(ISBLANK(AM139:AU139),"",SUM(AM139:AU139))</f>
        <v/>
      </c>
      <c r="AX139" s="25">
        <f t="shared" ref="AX139:AX170" si="120">AX77</f>
        <v>0.25</v>
      </c>
      <c r="AY139" s="272"/>
      <c r="AZ139" s="272"/>
      <c r="BA139" s="272"/>
      <c r="BB139" s="272"/>
      <c r="BC139" s="272"/>
      <c r="BD139" s="272"/>
      <c r="BE139" s="272"/>
      <c r="BF139" s="272"/>
      <c r="BG139" s="277"/>
      <c r="BH139" s="275" t="str">
        <f t="array" ref="BH139">IF(ISBLANK(AY139:BG139),"",SUM(AY139:BG139))</f>
        <v/>
      </c>
      <c r="BJ139" s="25">
        <f t="shared" ref="BJ139:BJ170" si="121">BJ77</f>
        <v>0.25</v>
      </c>
      <c r="BK139" s="272"/>
      <c r="BL139" s="272"/>
      <c r="BM139" s="272"/>
      <c r="BN139" s="272"/>
      <c r="BO139" s="272"/>
      <c r="BP139" s="272"/>
      <c r="BQ139" s="272"/>
      <c r="BR139" s="272"/>
      <c r="BS139" s="277"/>
      <c r="BT139" s="275" t="str">
        <f t="array" ref="BT139">IF(ISBLANK(BK139:BS139),"",SUM(BK139:BS139))</f>
        <v/>
      </c>
      <c r="BV139" s="25">
        <f>BJ139</f>
        <v>0.25</v>
      </c>
      <c r="BW139" s="4">
        <f>SUM(C139,O139,AA139,AM139,AY139,BK139)</f>
        <v>34</v>
      </c>
      <c r="BX139" s="4">
        <f t="shared" ref="BX139:BX190" si="122">SUM(D139,P139,AB139,AN139,AZ139,BL139)</f>
        <v>2</v>
      </c>
      <c r="BY139" s="4">
        <f t="shared" ref="BY139:BY190" si="123">SUM(E139,Q139,AC139,AO139,BA139,BM139)</f>
        <v>9</v>
      </c>
      <c r="BZ139" s="4">
        <f t="shared" ref="BZ139:BZ190" si="124">SUM(F139,R139,AD139,AP139,BB139,BN139)</f>
        <v>0</v>
      </c>
      <c r="CA139" s="4">
        <f t="shared" ref="CA139:CA190" si="125">SUM(G139,S139,AE139,AQ139,BC139,BO139)</f>
        <v>1</v>
      </c>
      <c r="CB139" s="4">
        <f t="shared" ref="CB139:CB190" si="126">SUM(H139,T139,AF139,AR139,BD139,BP139)</f>
        <v>0</v>
      </c>
      <c r="CC139" s="4">
        <f t="shared" ref="CC139:CC190" si="127">SUM(I139,U139,AG139,AS139,BE139,BQ139)</f>
        <v>0</v>
      </c>
      <c r="CD139" s="4">
        <f t="shared" ref="CD139:CD190" si="128">SUM(J139,V139,AH139,AT139,BF139,BR139)</f>
        <v>0</v>
      </c>
      <c r="CE139" s="4">
        <f t="shared" ref="CE139:CE190" si="129">SUM(K139,W139,AI139,AU139,BG139,BS139)</f>
        <v>1</v>
      </c>
      <c r="CF139" s="10">
        <f t="shared" ref="CF139:CF186" si="130">IF(BW139="","",SUM(BW139:CE139))</f>
        <v>47</v>
      </c>
    </row>
    <row r="140" spans="2:84" x14ac:dyDescent="0.25">
      <c r="B140" s="25">
        <f t="shared" si="116"/>
        <v>0.26041666666666669</v>
      </c>
      <c r="C140" s="272">
        <v>25</v>
      </c>
      <c r="D140" s="272">
        <v>4</v>
      </c>
      <c r="E140" s="272">
        <v>13</v>
      </c>
      <c r="F140" s="272">
        <v>0</v>
      </c>
      <c r="G140" s="272">
        <v>1</v>
      </c>
      <c r="H140" s="272">
        <v>2</v>
      </c>
      <c r="I140" s="272">
        <v>0</v>
      </c>
      <c r="J140" s="272">
        <v>1</v>
      </c>
      <c r="K140" s="277">
        <v>0</v>
      </c>
      <c r="L140" s="275">
        <f t="array" ref="L140">IF(ISBLANK(C140:K140),"",SUM(C140:K140))</f>
        <v>46</v>
      </c>
      <c r="N140" s="25">
        <f t="shared" si="117"/>
        <v>0.26041666666666669</v>
      </c>
      <c r="O140" s="272">
        <v>14</v>
      </c>
      <c r="P140" s="272">
        <v>4</v>
      </c>
      <c r="Q140" s="272">
        <v>5</v>
      </c>
      <c r="R140" s="272">
        <v>0</v>
      </c>
      <c r="S140" s="272">
        <v>1</v>
      </c>
      <c r="T140" s="272">
        <v>1</v>
      </c>
      <c r="U140" s="272">
        <v>0</v>
      </c>
      <c r="V140" s="272">
        <v>0</v>
      </c>
      <c r="W140" s="277">
        <v>0</v>
      </c>
      <c r="X140" s="275">
        <f t="array" ref="X140">IF(ISBLANK(O140:W140),"",SUM(O140:W140))</f>
        <v>25</v>
      </c>
      <c r="Z140" s="25">
        <f t="shared" si="118"/>
        <v>0.26041666666666669</v>
      </c>
      <c r="AA140" s="272">
        <v>0</v>
      </c>
      <c r="AB140" s="272">
        <v>0</v>
      </c>
      <c r="AC140" s="272">
        <v>0</v>
      </c>
      <c r="AD140" s="272">
        <v>0</v>
      </c>
      <c r="AE140" s="272">
        <v>0</v>
      </c>
      <c r="AF140" s="272">
        <v>0</v>
      </c>
      <c r="AG140" s="272">
        <v>0</v>
      </c>
      <c r="AH140" s="272">
        <v>0</v>
      </c>
      <c r="AI140" s="277">
        <v>0</v>
      </c>
      <c r="AJ140" s="275">
        <f t="array" ref="AJ140">IF(ISBLANK(AA140:AI140),"",SUM(AA140:AI140))</f>
        <v>0</v>
      </c>
      <c r="AL140" s="25">
        <f t="shared" si="119"/>
        <v>0.26041666666666669</v>
      </c>
      <c r="AM140" s="272"/>
      <c r="AN140" s="272"/>
      <c r="AO140" s="272"/>
      <c r="AP140" s="272"/>
      <c r="AQ140" s="272"/>
      <c r="AR140" s="272"/>
      <c r="AS140" s="272"/>
      <c r="AT140" s="272"/>
      <c r="AU140" s="277"/>
      <c r="AV140" s="275" t="str">
        <f t="array" ref="AV140">IF(ISBLANK(AM140:AU140),"",SUM(AM140:AU140))</f>
        <v/>
      </c>
      <c r="AX140" s="25">
        <f t="shared" si="120"/>
        <v>0.26041666666666669</v>
      </c>
      <c r="AY140" s="272"/>
      <c r="AZ140" s="272"/>
      <c r="BA140" s="272"/>
      <c r="BB140" s="272"/>
      <c r="BC140" s="272"/>
      <c r="BD140" s="272"/>
      <c r="BE140" s="272"/>
      <c r="BF140" s="272"/>
      <c r="BG140" s="277"/>
      <c r="BH140" s="275" t="str">
        <f t="array" ref="BH140">IF(ISBLANK(AY140:BG140),"",SUM(AY140:BG140))</f>
        <v/>
      </c>
      <c r="BJ140" s="25">
        <f t="shared" si="121"/>
        <v>0.26041666666666669</v>
      </c>
      <c r="BK140" s="272"/>
      <c r="BL140" s="272"/>
      <c r="BM140" s="272"/>
      <c r="BN140" s="272"/>
      <c r="BO140" s="272"/>
      <c r="BP140" s="272"/>
      <c r="BQ140" s="272"/>
      <c r="BR140" s="272"/>
      <c r="BS140" s="277"/>
      <c r="BT140" s="275" t="str">
        <f t="array" ref="BT140">IF(ISBLANK(BK140:BS140),"",SUM(BK140:BS140))</f>
        <v/>
      </c>
      <c r="BV140" s="25">
        <f t="shared" ref="BV140:BV190" si="131">BJ140</f>
        <v>0.26041666666666669</v>
      </c>
      <c r="BW140" s="4">
        <f t="shared" ref="BW140:BW190" si="132">SUM(C140,O140,AA140,AM140,AY140,BK140)</f>
        <v>39</v>
      </c>
      <c r="BX140" s="4">
        <f t="shared" si="122"/>
        <v>8</v>
      </c>
      <c r="BY140" s="4">
        <f t="shared" si="123"/>
        <v>18</v>
      </c>
      <c r="BZ140" s="4">
        <f t="shared" si="124"/>
        <v>0</v>
      </c>
      <c r="CA140" s="4">
        <f t="shared" si="125"/>
        <v>2</v>
      </c>
      <c r="CB140" s="4">
        <f t="shared" si="126"/>
        <v>3</v>
      </c>
      <c r="CC140" s="4">
        <f t="shared" si="127"/>
        <v>0</v>
      </c>
      <c r="CD140" s="4">
        <f t="shared" si="128"/>
        <v>1</v>
      </c>
      <c r="CE140" s="4">
        <f t="shared" si="129"/>
        <v>0</v>
      </c>
      <c r="CF140" s="10">
        <f t="shared" si="130"/>
        <v>71</v>
      </c>
    </row>
    <row r="141" spans="2:84" x14ac:dyDescent="0.25">
      <c r="B141" s="25">
        <f t="shared" si="116"/>
        <v>0.27083333333333337</v>
      </c>
      <c r="C141" s="272">
        <v>66</v>
      </c>
      <c r="D141" s="272">
        <v>5</v>
      </c>
      <c r="E141" s="272">
        <v>6</v>
      </c>
      <c r="F141" s="272">
        <v>0</v>
      </c>
      <c r="G141" s="272">
        <v>2</v>
      </c>
      <c r="H141" s="272">
        <v>0</v>
      </c>
      <c r="I141" s="272">
        <v>0</v>
      </c>
      <c r="J141" s="272">
        <v>0</v>
      </c>
      <c r="K141" s="277">
        <v>0</v>
      </c>
      <c r="L141" s="275">
        <f t="array" ref="L141">IF(ISBLANK(C141:K141),"",SUM(C141:K141))</f>
        <v>79</v>
      </c>
      <c r="N141" s="25">
        <f t="shared" si="117"/>
        <v>0.27083333333333337</v>
      </c>
      <c r="O141" s="272">
        <v>19</v>
      </c>
      <c r="P141" s="272">
        <v>4</v>
      </c>
      <c r="Q141" s="272">
        <v>6</v>
      </c>
      <c r="R141" s="272">
        <v>0</v>
      </c>
      <c r="S141" s="272">
        <v>0</v>
      </c>
      <c r="T141" s="272">
        <v>1</v>
      </c>
      <c r="U141" s="272">
        <v>0</v>
      </c>
      <c r="V141" s="272">
        <v>0</v>
      </c>
      <c r="W141" s="277">
        <v>0</v>
      </c>
      <c r="X141" s="275">
        <f t="array" ref="X141">IF(ISBLANK(O141:W141),"",SUM(O141:W141))</f>
        <v>30</v>
      </c>
      <c r="Z141" s="25">
        <f t="shared" si="118"/>
        <v>0.27083333333333337</v>
      </c>
      <c r="AA141" s="272">
        <v>0</v>
      </c>
      <c r="AB141" s="272">
        <v>0</v>
      </c>
      <c r="AC141" s="272">
        <v>0</v>
      </c>
      <c r="AD141" s="272">
        <v>0</v>
      </c>
      <c r="AE141" s="272">
        <v>0</v>
      </c>
      <c r="AF141" s="272">
        <v>0</v>
      </c>
      <c r="AG141" s="272">
        <v>0</v>
      </c>
      <c r="AH141" s="272">
        <v>0</v>
      </c>
      <c r="AI141" s="277">
        <v>0</v>
      </c>
      <c r="AJ141" s="275">
        <f t="array" ref="AJ141">IF(ISBLANK(AA141:AI141),"",SUM(AA141:AI141))</f>
        <v>0</v>
      </c>
      <c r="AL141" s="25">
        <f t="shared" si="119"/>
        <v>0.27083333333333337</v>
      </c>
      <c r="AM141" s="272"/>
      <c r="AN141" s="272"/>
      <c r="AO141" s="272"/>
      <c r="AP141" s="272"/>
      <c r="AQ141" s="272"/>
      <c r="AR141" s="272"/>
      <c r="AS141" s="272"/>
      <c r="AT141" s="272"/>
      <c r="AU141" s="277"/>
      <c r="AV141" s="275" t="str">
        <f t="array" ref="AV141">IF(ISBLANK(AM141:AU141),"",SUM(AM141:AU141))</f>
        <v/>
      </c>
      <c r="AX141" s="25">
        <f t="shared" si="120"/>
        <v>0.27083333333333337</v>
      </c>
      <c r="AY141" s="272"/>
      <c r="AZ141" s="272"/>
      <c r="BA141" s="272"/>
      <c r="BB141" s="272"/>
      <c r="BC141" s="272"/>
      <c r="BD141" s="272"/>
      <c r="BE141" s="272"/>
      <c r="BF141" s="272"/>
      <c r="BG141" s="277"/>
      <c r="BH141" s="275" t="str">
        <f t="array" ref="BH141">IF(ISBLANK(AY141:BG141),"",SUM(AY141:BG141))</f>
        <v/>
      </c>
      <c r="BJ141" s="25">
        <f t="shared" si="121"/>
        <v>0.27083333333333337</v>
      </c>
      <c r="BK141" s="272"/>
      <c r="BL141" s="272"/>
      <c r="BM141" s="272"/>
      <c r="BN141" s="272"/>
      <c r="BO141" s="272"/>
      <c r="BP141" s="272"/>
      <c r="BQ141" s="272"/>
      <c r="BR141" s="272"/>
      <c r="BS141" s="277"/>
      <c r="BT141" s="275" t="str">
        <f t="array" ref="BT141">IF(ISBLANK(BK141:BS141),"",SUM(BK141:BS141))</f>
        <v/>
      </c>
      <c r="BV141" s="25">
        <f t="shared" si="131"/>
        <v>0.27083333333333337</v>
      </c>
      <c r="BW141" s="4">
        <f t="shared" si="132"/>
        <v>85</v>
      </c>
      <c r="BX141" s="4">
        <f t="shared" si="122"/>
        <v>9</v>
      </c>
      <c r="BY141" s="4">
        <f t="shared" si="123"/>
        <v>12</v>
      </c>
      <c r="BZ141" s="4">
        <f t="shared" si="124"/>
        <v>0</v>
      </c>
      <c r="CA141" s="4">
        <f t="shared" si="125"/>
        <v>2</v>
      </c>
      <c r="CB141" s="4">
        <f t="shared" si="126"/>
        <v>1</v>
      </c>
      <c r="CC141" s="4">
        <f t="shared" si="127"/>
        <v>0</v>
      </c>
      <c r="CD141" s="4">
        <f t="shared" si="128"/>
        <v>0</v>
      </c>
      <c r="CE141" s="4">
        <f t="shared" si="129"/>
        <v>0</v>
      </c>
      <c r="CF141" s="10">
        <f t="shared" si="130"/>
        <v>109</v>
      </c>
    </row>
    <row r="142" spans="2:84" x14ac:dyDescent="0.25">
      <c r="B142" s="25">
        <f t="shared" si="116"/>
        <v>0.28125000000000006</v>
      </c>
      <c r="C142" s="272">
        <v>69</v>
      </c>
      <c r="D142" s="272">
        <v>4</v>
      </c>
      <c r="E142" s="272">
        <v>11</v>
      </c>
      <c r="F142" s="272">
        <v>1</v>
      </c>
      <c r="G142" s="272">
        <v>1</v>
      </c>
      <c r="H142" s="272">
        <v>0</v>
      </c>
      <c r="I142" s="272">
        <v>0</v>
      </c>
      <c r="J142" s="272">
        <v>1</v>
      </c>
      <c r="K142" s="277">
        <v>0</v>
      </c>
      <c r="L142" s="275">
        <f t="array" ref="L142">IF(ISBLANK(C142:K142),"",SUM(C142:K142))</f>
        <v>87</v>
      </c>
      <c r="N142" s="25">
        <f t="shared" si="117"/>
        <v>0.28125000000000006</v>
      </c>
      <c r="O142" s="272">
        <v>25</v>
      </c>
      <c r="P142" s="272">
        <v>4</v>
      </c>
      <c r="Q142" s="272">
        <v>8</v>
      </c>
      <c r="R142" s="272">
        <v>1</v>
      </c>
      <c r="S142" s="272">
        <v>2</v>
      </c>
      <c r="T142" s="272">
        <v>1</v>
      </c>
      <c r="U142" s="272">
        <v>0</v>
      </c>
      <c r="V142" s="272">
        <v>0</v>
      </c>
      <c r="W142" s="277">
        <v>0</v>
      </c>
      <c r="X142" s="275">
        <f t="array" ref="X142">IF(ISBLANK(O142:W142),"",SUM(O142:W142))</f>
        <v>41</v>
      </c>
      <c r="Z142" s="25">
        <f t="shared" si="118"/>
        <v>0.28125000000000006</v>
      </c>
      <c r="AA142" s="272">
        <v>0</v>
      </c>
      <c r="AB142" s="272">
        <v>0</v>
      </c>
      <c r="AC142" s="272">
        <v>0</v>
      </c>
      <c r="AD142" s="272">
        <v>0</v>
      </c>
      <c r="AE142" s="272">
        <v>0</v>
      </c>
      <c r="AF142" s="272">
        <v>0</v>
      </c>
      <c r="AG142" s="272">
        <v>0</v>
      </c>
      <c r="AH142" s="272">
        <v>0</v>
      </c>
      <c r="AI142" s="277">
        <v>0</v>
      </c>
      <c r="AJ142" s="275">
        <f t="array" ref="AJ142">IF(ISBLANK(AA142:AI142),"",SUM(AA142:AI142))</f>
        <v>0</v>
      </c>
      <c r="AL142" s="25">
        <f t="shared" si="119"/>
        <v>0.28125000000000006</v>
      </c>
      <c r="AM142" s="272"/>
      <c r="AN142" s="272"/>
      <c r="AO142" s="272"/>
      <c r="AP142" s="272"/>
      <c r="AQ142" s="272"/>
      <c r="AR142" s="272"/>
      <c r="AS142" s="272"/>
      <c r="AT142" s="272"/>
      <c r="AU142" s="277"/>
      <c r="AV142" s="275" t="str">
        <f t="array" ref="AV142">IF(ISBLANK(AM142:AU142),"",SUM(AM142:AU142))</f>
        <v/>
      </c>
      <c r="AX142" s="25">
        <f t="shared" si="120"/>
        <v>0.28125000000000006</v>
      </c>
      <c r="AY142" s="272"/>
      <c r="AZ142" s="272"/>
      <c r="BA142" s="272"/>
      <c r="BB142" s="272"/>
      <c r="BC142" s="272"/>
      <c r="BD142" s="272"/>
      <c r="BE142" s="272"/>
      <c r="BF142" s="272"/>
      <c r="BG142" s="277"/>
      <c r="BH142" s="275" t="str">
        <f t="array" ref="BH142">IF(ISBLANK(AY142:BG142),"",SUM(AY142:BG142))</f>
        <v/>
      </c>
      <c r="BJ142" s="25">
        <f t="shared" si="121"/>
        <v>0.28125000000000006</v>
      </c>
      <c r="BK142" s="272"/>
      <c r="BL142" s="272"/>
      <c r="BM142" s="272"/>
      <c r="BN142" s="272"/>
      <c r="BO142" s="272"/>
      <c r="BP142" s="272"/>
      <c r="BQ142" s="272"/>
      <c r="BR142" s="272"/>
      <c r="BS142" s="277"/>
      <c r="BT142" s="275" t="str">
        <f t="array" ref="BT142">IF(ISBLANK(BK142:BS142),"",SUM(BK142:BS142))</f>
        <v/>
      </c>
      <c r="BV142" s="25">
        <f t="shared" si="131"/>
        <v>0.28125000000000006</v>
      </c>
      <c r="BW142" s="4">
        <f t="shared" si="132"/>
        <v>94</v>
      </c>
      <c r="BX142" s="4">
        <f t="shared" si="122"/>
        <v>8</v>
      </c>
      <c r="BY142" s="4">
        <f t="shared" si="123"/>
        <v>19</v>
      </c>
      <c r="BZ142" s="4">
        <f t="shared" si="124"/>
        <v>2</v>
      </c>
      <c r="CA142" s="4">
        <f t="shared" si="125"/>
        <v>3</v>
      </c>
      <c r="CB142" s="4">
        <f t="shared" si="126"/>
        <v>1</v>
      </c>
      <c r="CC142" s="4">
        <f t="shared" si="127"/>
        <v>0</v>
      </c>
      <c r="CD142" s="4">
        <f t="shared" si="128"/>
        <v>1</v>
      </c>
      <c r="CE142" s="4">
        <f t="shared" si="129"/>
        <v>0</v>
      </c>
      <c r="CF142" s="10">
        <f t="shared" si="130"/>
        <v>128</v>
      </c>
    </row>
    <row r="143" spans="2:84" x14ac:dyDescent="0.25">
      <c r="B143" s="25">
        <f t="shared" si="116"/>
        <v>0.29166666666666674</v>
      </c>
      <c r="C143" s="272">
        <v>76</v>
      </c>
      <c r="D143" s="272">
        <v>3</v>
      </c>
      <c r="E143" s="272">
        <v>11</v>
      </c>
      <c r="F143" s="272">
        <v>0</v>
      </c>
      <c r="G143" s="272">
        <v>1</v>
      </c>
      <c r="H143" s="272">
        <v>0</v>
      </c>
      <c r="I143" s="272">
        <v>0</v>
      </c>
      <c r="J143" s="272">
        <v>0</v>
      </c>
      <c r="K143" s="277">
        <v>0</v>
      </c>
      <c r="L143" s="275">
        <f t="array" ref="L143">IF(ISBLANK(C143:K143),"",SUM(C143:K143))</f>
        <v>91</v>
      </c>
      <c r="N143" s="25">
        <f t="shared" si="117"/>
        <v>0.29166666666666674</v>
      </c>
      <c r="O143" s="272">
        <v>27</v>
      </c>
      <c r="P143" s="272">
        <v>4</v>
      </c>
      <c r="Q143" s="272">
        <v>8</v>
      </c>
      <c r="R143" s="272">
        <v>0</v>
      </c>
      <c r="S143" s="272">
        <v>1</v>
      </c>
      <c r="T143" s="272">
        <v>0</v>
      </c>
      <c r="U143" s="272">
        <v>0</v>
      </c>
      <c r="V143" s="272">
        <v>1</v>
      </c>
      <c r="W143" s="277">
        <v>0</v>
      </c>
      <c r="X143" s="275">
        <f t="array" ref="X143">IF(ISBLANK(O143:W143),"",SUM(O143:W143))</f>
        <v>41</v>
      </c>
      <c r="Z143" s="25">
        <f t="shared" si="118"/>
        <v>0.29166666666666674</v>
      </c>
      <c r="AA143" s="272">
        <v>0</v>
      </c>
      <c r="AB143" s="272">
        <v>0</v>
      </c>
      <c r="AC143" s="272">
        <v>0</v>
      </c>
      <c r="AD143" s="272">
        <v>0</v>
      </c>
      <c r="AE143" s="272">
        <v>0</v>
      </c>
      <c r="AF143" s="272">
        <v>0</v>
      </c>
      <c r="AG143" s="272">
        <v>0</v>
      </c>
      <c r="AH143" s="272">
        <v>0</v>
      </c>
      <c r="AI143" s="277">
        <v>0</v>
      </c>
      <c r="AJ143" s="275">
        <f t="array" ref="AJ143">IF(ISBLANK(AA143:AI143),"",SUM(AA143:AI143))</f>
        <v>0</v>
      </c>
      <c r="AL143" s="25">
        <f t="shared" si="119"/>
        <v>0.29166666666666674</v>
      </c>
      <c r="AM143" s="272"/>
      <c r="AN143" s="272"/>
      <c r="AO143" s="272"/>
      <c r="AP143" s="272"/>
      <c r="AQ143" s="272"/>
      <c r="AR143" s="272"/>
      <c r="AS143" s="272"/>
      <c r="AT143" s="272"/>
      <c r="AU143" s="277"/>
      <c r="AV143" s="275" t="str">
        <f t="array" ref="AV143">IF(ISBLANK(AM143:AU143),"",SUM(AM143:AU143))</f>
        <v/>
      </c>
      <c r="AX143" s="25">
        <f t="shared" si="120"/>
        <v>0.29166666666666674</v>
      </c>
      <c r="AY143" s="272"/>
      <c r="AZ143" s="272"/>
      <c r="BA143" s="272"/>
      <c r="BB143" s="272"/>
      <c r="BC143" s="272"/>
      <c r="BD143" s="272"/>
      <c r="BE143" s="272"/>
      <c r="BF143" s="272"/>
      <c r="BG143" s="277"/>
      <c r="BH143" s="275" t="str">
        <f t="array" ref="BH143">IF(ISBLANK(AY143:BG143),"",SUM(AY143:BG143))</f>
        <v/>
      </c>
      <c r="BJ143" s="25">
        <f t="shared" si="121"/>
        <v>0.29166666666666674</v>
      </c>
      <c r="BK143" s="272"/>
      <c r="BL143" s="272"/>
      <c r="BM143" s="272"/>
      <c r="BN143" s="272"/>
      <c r="BO143" s="272"/>
      <c r="BP143" s="272"/>
      <c r="BQ143" s="272"/>
      <c r="BR143" s="272"/>
      <c r="BS143" s="277"/>
      <c r="BT143" s="275" t="str">
        <f t="array" ref="BT143">IF(ISBLANK(BK143:BS143),"",SUM(BK143:BS143))</f>
        <v/>
      </c>
      <c r="BV143" s="25">
        <f t="shared" si="131"/>
        <v>0.29166666666666674</v>
      </c>
      <c r="BW143" s="4">
        <f t="shared" si="132"/>
        <v>103</v>
      </c>
      <c r="BX143" s="4">
        <f t="shared" si="122"/>
        <v>7</v>
      </c>
      <c r="BY143" s="4">
        <f t="shared" si="123"/>
        <v>19</v>
      </c>
      <c r="BZ143" s="4">
        <f t="shared" si="124"/>
        <v>0</v>
      </c>
      <c r="CA143" s="4">
        <f t="shared" si="125"/>
        <v>2</v>
      </c>
      <c r="CB143" s="4">
        <f t="shared" si="126"/>
        <v>0</v>
      </c>
      <c r="CC143" s="4">
        <f t="shared" si="127"/>
        <v>0</v>
      </c>
      <c r="CD143" s="4">
        <f t="shared" si="128"/>
        <v>1</v>
      </c>
      <c r="CE143" s="4">
        <f t="shared" si="129"/>
        <v>0</v>
      </c>
      <c r="CF143" s="10">
        <f t="shared" si="130"/>
        <v>132</v>
      </c>
    </row>
    <row r="144" spans="2:84" x14ac:dyDescent="0.25">
      <c r="B144" s="25">
        <f t="shared" si="116"/>
        <v>0.30208333333333343</v>
      </c>
      <c r="C144" s="272">
        <v>109</v>
      </c>
      <c r="D144" s="272">
        <v>3</v>
      </c>
      <c r="E144" s="272">
        <v>8</v>
      </c>
      <c r="F144" s="272">
        <v>0</v>
      </c>
      <c r="G144" s="272">
        <v>0</v>
      </c>
      <c r="H144" s="272">
        <v>0</v>
      </c>
      <c r="I144" s="272">
        <v>1</v>
      </c>
      <c r="J144" s="272">
        <v>0</v>
      </c>
      <c r="K144" s="277">
        <v>0</v>
      </c>
      <c r="L144" s="275">
        <f t="array" ref="L144">IF(ISBLANK(C144:K144),"",SUM(C144:K144))</f>
        <v>121</v>
      </c>
      <c r="N144" s="25">
        <f t="shared" si="117"/>
        <v>0.30208333333333343</v>
      </c>
      <c r="O144" s="272">
        <v>33</v>
      </c>
      <c r="P144" s="272">
        <v>7</v>
      </c>
      <c r="Q144" s="272">
        <v>6</v>
      </c>
      <c r="R144" s="272">
        <v>0</v>
      </c>
      <c r="S144" s="272">
        <v>4</v>
      </c>
      <c r="T144" s="272">
        <v>1</v>
      </c>
      <c r="U144" s="272">
        <v>0</v>
      </c>
      <c r="V144" s="272">
        <v>0</v>
      </c>
      <c r="W144" s="277">
        <v>0</v>
      </c>
      <c r="X144" s="275">
        <f t="array" ref="X144">IF(ISBLANK(O144:W144),"",SUM(O144:W144))</f>
        <v>51</v>
      </c>
      <c r="Z144" s="25">
        <f t="shared" si="118"/>
        <v>0.30208333333333343</v>
      </c>
      <c r="AA144" s="272">
        <v>0</v>
      </c>
      <c r="AB144" s="272">
        <v>0</v>
      </c>
      <c r="AC144" s="272">
        <v>0</v>
      </c>
      <c r="AD144" s="272">
        <v>0</v>
      </c>
      <c r="AE144" s="272">
        <v>0</v>
      </c>
      <c r="AF144" s="272">
        <v>0</v>
      </c>
      <c r="AG144" s="272">
        <v>0</v>
      </c>
      <c r="AH144" s="272">
        <v>0</v>
      </c>
      <c r="AI144" s="277">
        <v>0</v>
      </c>
      <c r="AJ144" s="275">
        <f t="array" ref="AJ144">IF(ISBLANK(AA144:AI144),"",SUM(AA144:AI144))</f>
        <v>0</v>
      </c>
      <c r="AL144" s="25">
        <f t="shared" si="119"/>
        <v>0.30208333333333343</v>
      </c>
      <c r="AM144" s="272"/>
      <c r="AN144" s="272"/>
      <c r="AO144" s="272"/>
      <c r="AP144" s="272"/>
      <c r="AQ144" s="272"/>
      <c r="AR144" s="272"/>
      <c r="AS144" s="272"/>
      <c r="AT144" s="272"/>
      <c r="AU144" s="277"/>
      <c r="AV144" s="275" t="str">
        <f t="array" ref="AV144">IF(ISBLANK(AM144:AU144),"",SUM(AM144:AU144))</f>
        <v/>
      </c>
      <c r="AX144" s="25">
        <f t="shared" si="120"/>
        <v>0.30208333333333343</v>
      </c>
      <c r="AY144" s="272"/>
      <c r="AZ144" s="272"/>
      <c r="BA144" s="272"/>
      <c r="BB144" s="272"/>
      <c r="BC144" s="272"/>
      <c r="BD144" s="272"/>
      <c r="BE144" s="272"/>
      <c r="BF144" s="272"/>
      <c r="BG144" s="277"/>
      <c r="BH144" s="275" t="str">
        <f t="array" ref="BH144">IF(ISBLANK(AY144:BG144),"",SUM(AY144:BG144))</f>
        <v/>
      </c>
      <c r="BJ144" s="25">
        <f t="shared" si="121"/>
        <v>0.30208333333333343</v>
      </c>
      <c r="BK144" s="272"/>
      <c r="BL144" s="272"/>
      <c r="BM144" s="272"/>
      <c r="BN144" s="272"/>
      <c r="BO144" s="272"/>
      <c r="BP144" s="272"/>
      <c r="BQ144" s="272"/>
      <c r="BR144" s="272"/>
      <c r="BS144" s="277"/>
      <c r="BT144" s="275" t="str">
        <f t="array" ref="BT144">IF(ISBLANK(BK144:BS144),"",SUM(BK144:BS144))</f>
        <v/>
      </c>
      <c r="BV144" s="25">
        <f t="shared" si="131"/>
        <v>0.30208333333333343</v>
      </c>
      <c r="BW144" s="4">
        <f t="shared" si="132"/>
        <v>142</v>
      </c>
      <c r="BX144" s="4">
        <f t="shared" si="122"/>
        <v>10</v>
      </c>
      <c r="BY144" s="4">
        <f t="shared" si="123"/>
        <v>14</v>
      </c>
      <c r="BZ144" s="4">
        <f t="shared" si="124"/>
        <v>0</v>
      </c>
      <c r="CA144" s="4">
        <f t="shared" si="125"/>
        <v>4</v>
      </c>
      <c r="CB144" s="4">
        <f t="shared" si="126"/>
        <v>1</v>
      </c>
      <c r="CC144" s="4">
        <f t="shared" si="127"/>
        <v>1</v>
      </c>
      <c r="CD144" s="4">
        <f t="shared" si="128"/>
        <v>0</v>
      </c>
      <c r="CE144" s="4">
        <f t="shared" si="129"/>
        <v>0</v>
      </c>
      <c r="CF144" s="10">
        <f t="shared" si="130"/>
        <v>172</v>
      </c>
    </row>
    <row r="145" spans="2:84" x14ac:dyDescent="0.25">
      <c r="B145" s="25">
        <f t="shared" si="116"/>
        <v>0.31250000000000011</v>
      </c>
      <c r="C145" s="272">
        <v>98</v>
      </c>
      <c r="D145" s="272">
        <v>7</v>
      </c>
      <c r="E145" s="272">
        <v>7</v>
      </c>
      <c r="F145" s="272">
        <v>1</v>
      </c>
      <c r="G145" s="272">
        <v>2</v>
      </c>
      <c r="H145" s="272">
        <v>0</v>
      </c>
      <c r="I145" s="272">
        <v>1</v>
      </c>
      <c r="J145" s="272">
        <v>0</v>
      </c>
      <c r="K145" s="277">
        <v>0</v>
      </c>
      <c r="L145" s="275">
        <f t="array" ref="L145">IF(ISBLANK(C145:K145),"",SUM(C145:K145))</f>
        <v>116</v>
      </c>
      <c r="N145" s="25">
        <f t="shared" si="117"/>
        <v>0.31250000000000011</v>
      </c>
      <c r="O145" s="272">
        <v>43</v>
      </c>
      <c r="P145" s="272">
        <v>3</v>
      </c>
      <c r="Q145" s="272">
        <v>9</v>
      </c>
      <c r="R145" s="272">
        <v>1</v>
      </c>
      <c r="S145" s="272">
        <v>4</v>
      </c>
      <c r="T145" s="272">
        <v>1</v>
      </c>
      <c r="U145" s="272">
        <v>1</v>
      </c>
      <c r="V145" s="272">
        <v>0</v>
      </c>
      <c r="W145" s="277">
        <v>0</v>
      </c>
      <c r="X145" s="275">
        <f t="array" ref="X145">IF(ISBLANK(O145:W145),"",SUM(O145:W145))</f>
        <v>62</v>
      </c>
      <c r="Z145" s="25">
        <f t="shared" si="118"/>
        <v>0.31250000000000011</v>
      </c>
      <c r="AA145" s="272">
        <v>0</v>
      </c>
      <c r="AB145" s="272">
        <v>0</v>
      </c>
      <c r="AC145" s="272">
        <v>0</v>
      </c>
      <c r="AD145" s="272">
        <v>0</v>
      </c>
      <c r="AE145" s="272">
        <v>0</v>
      </c>
      <c r="AF145" s="272">
        <v>0</v>
      </c>
      <c r="AG145" s="272">
        <v>0</v>
      </c>
      <c r="AH145" s="272">
        <v>0</v>
      </c>
      <c r="AI145" s="277">
        <v>0</v>
      </c>
      <c r="AJ145" s="275">
        <f t="array" ref="AJ145">IF(ISBLANK(AA145:AI145),"",SUM(AA145:AI145))</f>
        <v>0</v>
      </c>
      <c r="AL145" s="25">
        <f t="shared" si="119"/>
        <v>0.31250000000000011</v>
      </c>
      <c r="AM145" s="272"/>
      <c r="AN145" s="272"/>
      <c r="AO145" s="272"/>
      <c r="AP145" s="272"/>
      <c r="AQ145" s="272"/>
      <c r="AR145" s="272"/>
      <c r="AS145" s="272"/>
      <c r="AT145" s="272"/>
      <c r="AU145" s="277"/>
      <c r="AV145" s="275" t="str">
        <f t="array" ref="AV145">IF(ISBLANK(AM145:AU145),"",SUM(AM145:AU145))</f>
        <v/>
      </c>
      <c r="AX145" s="25">
        <f t="shared" si="120"/>
        <v>0.31250000000000011</v>
      </c>
      <c r="AY145" s="272"/>
      <c r="AZ145" s="272"/>
      <c r="BA145" s="272"/>
      <c r="BB145" s="272"/>
      <c r="BC145" s="272"/>
      <c r="BD145" s="272"/>
      <c r="BE145" s="272"/>
      <c r="BF145" s="272"/>
      <c r="BG145" s="277"/>
      <c r="BH145" s="275" t="str">
        <f t="array" ref="BH145">IF(ISBLANK(AY145:BG145),"",SUM(AY145:BG145))</f>
        <v/>
      </c>
      <c r="BJ145" s="25">
        <f t="shared" si="121"/>
        <v>0.31250000000000011</v>
      </c>
      <c r="BK145" s="272"/>
      <c r="BL145" s="272"/>
      <c r="BM145" s="272"/>
      <c r="BN145" s="272"/>
      <c r="BO145" s="272"/>
      <c r="BP145" s="272"/>
      <c r="BQ145" s="272"/>
      <c r="BR145" s="272"/>
      <c r="BS145" s="277"/>
      <c r="BT145" s="275" t="str">
        <f t="array" ref="BT145">IF(ISBLANK(BK145:BS145),"",SUM(BK145:BS145))</f>
        <v/>
      </c>
      <c r="BV145" s="25">
        <f t="shared" si="131"/>
        <v>0.31250000000000011</v>
      </c>
      <c r="BW145" s="4">
        <f t="shared" si="132"/>
        <v>141</v>
      </c>
      <c r="BX145" s="4">
        <f t="shared" si="122"/>
        <v>10</v>
      </c>
      <c r="BY145" s="4">
        <f t="shared" si="123"/>
        <v>16</v>
      </c>
      <c r="BZ145" s="4">
        <f t="shared" si="124"/>
        <v>2</v>
      </c>
      <c r="CA145" s="4">
        <f t="shared" si="125"/>
        <v>6</v>
      </c>
      <c r="CB145" s="4">
        <f t="shared" si="126"/>
        <v>1</v>
      </c>
      <c r="CC145" s="4">
        <f t="shared" si="127"/>
        <v>2</v>
      </c>
      <c r="CD145" s="4">
        <f t="shared" si="128"/>
        <v>0</v>
      </c>
      <c r="CE145" s="4">
        <f t="shared" si="129"/>
        <v>0</v>
      </c>
      <c r="CF145" s="10">
        <f t="shared" si="130"/>
        <v>178</v>
      </c>
    </row>
    <row r="146" spans="2:84" x14ac:dyDescent="0.25">
      <c r="B146" s="25">
        <f t="shared" si="116"/>
        <v>0.3229166666666668</v>
      </c>
      <c r="C146" s="272">
        <v>83</v>
      </c>
      <c r="D146" s="272">
        <v>8</v>
      </c>
      <c r="E146" s="272">
        <v>12</v>
      </c>
      <c r="F146" s="272">
        <v>0</v>
      </c>
      <c r="G146" s="272">
        <v>1</v>
      </c>
      <c r="H146" s="272">
        <v>0</v>
      </c>
      <c r="I146" s="272">
        <v>0</v>
      </c>
      <c r="J146" s="272">
        <v>0</v>
      </c>
      <c r="K146" s="277">
        <v>0</v>
      </c>
      <c r="L146" s="275">
        <f t="array" ref="L146">IF(ISBLANK(C146:K146),"",SUM(C146:K146))</f>
        <v>104</v>
      </c>
      <c r="N146" s="25">
        <f t="shared" si="117"/>
        <v>0.3229166666666668</v>
      </c>
      <c r="O146" s="272">
        <v>36</v>
      </c>
      <c r="P146" s="272">
        <v>2</v>
      </c>
      <c r="Q146" s="272">
        <v>2</v>
      </c>
      <c r="R146" s="272">
        <v>0</v>
      </c>
      <c r="S146" s="272">
        <v>0</v>
      </c>
      <c r="T146" s="272">
        <v>2</v>
      </c>
      <c r="U146" s="272">
        <v>0</v>
      </c>
      <c r="V146" s="272">
        <v>0</v>
      </c>
      <c r="W146" s="277">
        <v>0</v>
      </c>
      <c r="X146" s="275">
        <f t="array" ref="X146">IF(ISBLANK(O146:W146),"",SUM(O146:W146))</f>
        <v>42</v>
      </c>
      <c r="Z146" s="25">
        <f t="shared" si="118"/>
        <v>0.3229166666666668</v>
      </c>
      <c r="AA146" s="272">
        <v>0</v>
      </c>
      <c r="AB146" s="272">
        <v>0</v>
      </c>
      <c r="AC146" s="272">
        <v>0</v>
      </c>
      <c r="AD146" s="272">
        <v>0</v>
      </c>
      <c r="AE146" s="272">
        <v>0</v>
      </c>
      <c r="AF146" s="272">
        <v>0</v>
      </c>
      <c r="AG146" s="272">
        <v>0</v>
      </c>
      <c r="AH146" s="272">
        <v>0</v>
      </c>
      <c r="AI146" s="277">
        <v>0</v>
      </c>
      <c r="AJ146" s="275">
        <f t="array" ref="AJ146">IF(ISBLANK(AA146:AI146),"",SUM(AA146:AI146))</f>
        <v>0</v>
      </c>
      <c r="AL146" s="25">
        <f t="shared" si="119"/>
        <v>0.3229166666666668</v>
      </c>
      <c r="AM146" s="272"/>
      <c r="AN146" s="272"/>
      <c r="AO146" s="272"/>
      <c r="AP146" s="272"/>
      <c r="AQ146" s="272"/>
      <c r="AR146" s="272"/>
      <c r="AS146" s="272"/>
      <c r="AT146" s="272"/>
      <c r="AU146" s="277"/>
      <c r="AV146" s="275" t="str">
        <f t="array" ref="AV146">IF(ISBLANK(AM146:AU146),"",SUM(AM146:AU146))</f>
        <v/>
      </c>
      <c r="AX146" s="25">
        <f t="shared" si="120"/>
        <v>0.3229166666666668</v>
      </c>
      <c r="AY146" s="272"/>
      <c r="AZ146" s="272"/>
      <c r="BA146" s="272"/>
      <c r="BB146" s="272"/>
      <c r="BC146" s="272"/>
      <c r="BD146" s="272"/>
      <c r="BE146" s="272"/>
      <c r="BF146" s="272"/>
      <c r="BG146" s="277"/>
      <c r="BH146" s="275" t="str">
        <f t="array" ref="BH146">IF(ISBLANK(AY146:BG146),"",SUM(AY146:BG146))</f>
        <v/>
      </c>
      <c r="BJ146" s="25">
        <f t="shared" si="121"/>
        <v>0.3229166666666668</v>
      </c>
      <c r="BK146" s="272"/>
      <c r="BL146" s="272"/>
      <c r="BM146" s="272"/>
      <c r="BN146" s="272"/>
      <c r="BO146" s="272"/>
      <c r="BP146" s="272"/>
      <c r="BQ146" s="272"/>
      <c r="BR146" s="272"/>
      <c r="BS146" s="277"/>
      <c r="BT146" s="275" t="str">
        <f t="array" ref="BT146">IF(ISBLANK(BK146:BS146),"",SUM(BK146:BS146))</f>
        <v/>
      </c>
      <c r="BV146" s="25">
        <f t="shared" si="131"/>
        <v>0.3229166666666668</v>
      </c>
      <c r="BW146" s="4">
        <f t="shared" si="132"/>
        <v>119</v>
      </c>
      <c r="BX146" s="4">
        <f t="shared" si="122"/>
        <v>10</v>
      </c>
      <c r="BY146" s="4">
        <f t="shared" si="123"/>
        <v>14</v>
      </c>
      <c r="BZ146" s="4">
        <f t="shared" si="124"/>
        <v>0</v>
      </c>
      <c r="CA146" s="4">
        <f t="shared" si="125"/>
        <v>1</v>
      </c>
      <c r="CB146" s="4">
        <f t="shared" si="126"/>
        <v>2</v>
      </c>
      <c r="CC146" s="4">
        <f t="shared" si="127"/>
        <v>0</v>
      </c>
      <c r="CD146" s="4">
        <f t="shared" si="128"/>
        <v>0</v>
      </c>
      <c r="CE146" s="4">
        <f t="shared" si="129"/>
        <v>0</v>
      </c>
      <c r="CF146" s="10">
        <f t="shared" si="130"/>
        <v>146</v>
      </c>
    </row>
    <row r="147" spans="2:84" x14ac:dyDescent="0.25">
      <c r="B147" s="25">
        <f t="shared" si="116"/>
        <v>0.33333333333333348</v>
      </c>
      <c r="C147" s="272">
        <v>80</v>
      </c>
      <c r="D147" s="272">
        <v>3</v>
      </c>
      <c r="E147" s="272">
        <v>11</v>
      </c>
      <c r="F147" s="272">
        <v>0</v>
      </c>
      <c r="G147" s="272">
        <v>3</v>
      </c>
      <c r="H147" s="272">
        <v>4</v>
      </c>
      <c r="I147" s="272">
        <v>1</v>
      </c>
      <c r="J147" s="272">
        <v>0</v>
      </c>
      <c r="K147" s="277">
        <v>1</v>
      </c>
      <c r="L147" s="275">
        <f t="array" ref="L147">IF(ISBLANK(C147:K147),"",SUM(C147:K147))</f>
        <v>103</v>
      </c>
      <c r="N147" s="25">
        <f t="shared" si="117"/>
        <v>0.33333333333333348</v>
      </c>
      <c r="O147" s="272">
        <v>55</v>
      </c>
      <c r="P147" s="272">
        <v>3</v>
      </c>
      <c r="Q147" s="272">
        <v>12</v>
      </c>
      <c r="R147" s="272">
        <v>2</v>
      </c>
      <c r="S147" s="272">
        <v>1</v>
      </c>
      <c r="T147" s="272">
        <v>2</v>
      </c>
      <c r="U147" s="272">
        <v>0</v>
      </c>
      <c r="V147" s="272">
        <v>1</v>
      </c>
      <c r="W147" s="277">
        <v>0</v>
      </c>
      <c r="X147" s="275">
        <f t="array" ref="X147">IF(ISBLANK(O147:W147),"",SUM(O147:W147))</f>
        <v>76</v>
      </c>
      <c r="Z147" s="25">
        <f t="shared" si="118"/>
        <v>0.33333333333333348</v>
      </c>
      <c r="AA147" s="272">
        <v>0</v>
      </c>
      <c r="AB147" s="272">
        <v>0</v>
      </c>
      <c r="AC147" s="272">
        <v>0</v>
      </c>
      <c r="AD147" s="272">
        <v>0</v>
      </c>
      <c r="AE147" s="272">
        <v>0</v>
      </c>
      <c r="AF147" s="272">
        <v>0</v>
      </c>
      <c r="AG147" s="272">
        <v>0</v>
      </c>
      <c r="AH147" s="272">
        <v>0</v>
      </c>
      <c r="AI147" s="277">
        <v>0</v>
      </c>
      <c r="AJ147" s="275">
        <f t="array" ref="AJ147">IF(ISBLANK(AA147:AI147),"",SUM(AA147:AI147))</f>
        <v>0</v>
      </c>
      <c r="AL147" s="25">
        <f t="shared" si="119"/>
        <v>0.33333333333333348</v>
      </c>
      <c r="AM147" s="272"/>
      <c r="AN147" s="272"/>
      <c r="AO147" s="272"/>
      <c r="AP147" s="272"/>
      <c r="AQ147" s="272"/>
      <c r="AR147" s="272"/>
      <c r="AS147" s="272"/>
      <c r="AT147" s="272"/>
      <c r="AU147" s="277"/>
      <c r="AV147" s="275" t="str">
        <f t="array" ref="AV147">IF(ISBLANK(AM147:AU147),"",SUM(AM147:AU147))</f>
        <v/>
      </c>
      <c r="AX147" s="25">
        <f t="shared" si="120"/>
        <v>0.33333333333333348</v>
      </c>
      <c r="AY147" s="272"/>
      <c r="AZ147" s="272"/>
      <c r="BA147" s="272"/>
      <c r="BB147" s="272"/>
      <c r="BC147" s="272"/>
      <c r="BD147" s="272"/>
      <c r="BE147" s="272"/>
      <c r="BF147" s="272"/>
      <c r="BG147" s="277"/>
      <c r="BH147" s="275" t="str">
        <f t="array" ref="BH147">IF(ISBLANK(AY147:BG147),"",SUM(AY147:BG147))</f>
        <v/>
      </c>
      <c r="BJ147" s="25">
        <f t="shared" si="121"/>
        <v>0.33333333333333348</v>
      </c>
      <c r="BK147" s="272"/>
      <c r="BL147" s="272"/>
      <c r="BM147" s="272"/>
      <c r="BN147" s="272"/>
      <c r="BO147" s="272"/>
      <c r="BP147" s="272"/>
      <c r="BQ147" s="272"/>
      <c r="BR147" s="272"/>
      <c r="BS147" s="277"/>
      <c r="BT147" s="275" t="str">
        <f t="array" ref="BT147">IF(ISBLANK(BK147:BS147),"",SUM(BK147:BS147))</f>
        <v/>
      </c>
      <c r="BV147" s="25">
        <f t="shared" si="131"/>
        <v>0.33333333333333348</v>
      </c>
      <c r="BW147" s="4">
        <f t="shared" si="132"/>
        <v>135</v>
      </c>
      <c r="BX147" s="4">
        <f t="shared" si="122"/>
        <v>6</v>
      </c>
      <c r="BY147" s="4">
        <f t="shared" si="123"/>
        <v>23</v>
      </c>
      <c r="BZ147" s="4">
        <f t="shared" si="124"/>
        <v>2</v>
      </c>
      <c r="CA147" s="4">
        <f t="shared" si="125"/>
        <v>4</v>
      </c>
      <c r="CB147" s="4">
        <f t="shared" si="126"/>
        <v>6</v>
      </c>
      <c r="CC147" s="4">
        <f t="shared" si="127"/>
        <v>1</v>
      </c>
      <c r="CD147" s="4">
        <f t="shared" si="128"/>
        <v>1</v>
      </c>
      <c r="CE147" s="4">
        <f t="shared" si="129"/>
        <v>1</v>
      </c>
      <c r="CF147" s="10">
        <f t="shared" si="130"/>
        <v>179</v>
      </c>
    </row>
    <row r="148" spans="2:84" x14ac:dyDescent="0.25">
      <c r="B148" s="25">
        <f t="shared" si="116"/>
        <v>0.34375000000000017</v>
      </c>
      <c r="C148" s="272">
        <v>90</v>
      </c>
      <c r="D148" s="272">
        <v>4</v>
      </c>
      <c r="E148" s="272">
        <v>5</v>
      </c>
      <c r="F148" s="272">
        <v>0</v>
      </c>
      <c r="G148" s="272">
        <v>1</v>
      </c>
      <c r="H148" s="272">
        <v>2</v>
      </c>
      <c r="I148" s="272">
        <v>0</v>
      </c>
      <c r="J148" s="272">
        <v>0</v>
      </c>
      <c r="K148" s="277">
        <v>0</v>
      </c>
      <c r="L148" s="275">
        <f t="array" ref="L148">IF(ISBLANK(C148:K148),"",SUM(C148:K148))</f>
        <v>102</v>
      </c>
      <c r="N148" s="25">
        <f t="shared" si="117"/>
        <v>0.34375000000000017</v>
      </c>
      <c r="O148" s="272">
        <v>38</v>
      </c>
      <c r="P148" s="272">
        <v>2</v>
      </c>
      <c r="Q148" s="272">
        <v>7</v>
      </c>
      <c r="R148" s="272">
        <v>0</v>
      </c>
      <c r="S148" s="272">
        <v>4</v>
      </c>
      <c r="T148" s="272">
        <v>1</v>
      </c>
      <c r="U148" s="272">
        <v>0</v>
      </c>
      <c r="V148" s="272">
        <v>1</v>
      </c>
      <c r="W148" s="277">
        <v>0</v>
      </c>
      <c r="X148" s="275">
        <f t="array" ref="X148">IF(ISBLANK(O148:W148),"",SUM(O148:W148))</f>
        <v>53</v>
      </c>
      <c r="Z148" s="25">
        <f t="shared" si="118"/>
        <v>0.34375000000000017</v>
      </c>
      <c r="AA148" s="272">
        <v>0</v>
      </c>
      <c r="AB148" s="272">
        <v>0</v>
      </c>
      <c r="AC148" s="272">
        <v>0</v>
      </c>
      <c r="AD148" s="272">
        <v>0</v>
      </c>
      <c r="AE148" s="272">
        <v>0</v>
      </c>
      <c r="AF148" s="272">
        <v>0</v>
      </c>
      <c r="AG148" s="272">
        <v>0</v>
      </c>
      <c r="AH148" s="272">
        <v>0</v>
      </c>
      <c r="AI148" s="277">
        <v>0</v>
      </c>
      <c r="AJ148" s="275">
        <f t="array" ref="AJ148">IF(ISBLANK(AA148:AI148),"",SUM(AA148:AI148))</f>
        <v>0</v>
      </c>
      <c r="AL148" s="25">
        <f t="shared" si="119"/>
        <v>0.34375000000000017</v>
      </c>
      <c r="AM148" s="272"/>
      <c r="AN148" s="272"/>
      <c r="AO148" s="272"/>
      <c r="AP148" s="272"/>
      <c r="AQ148" s="272"/>
      <c r="AR148" s="272"/>
      <c r="AS148" s="272"/>
      <c r="AT148" s="272"/>
      <c r="AU148" s="277"/>
      <c r="AV148" s="275" t="str">
        <f t="array" ref="AV148">IF(ISBLANK(AM148:AU148),"",SUM(AM148:AU148))</f>
        <v/>
      </c>
      <c r="AX148" s="25">
        <f t="shared" si="120"/>
        <v>0.34375000000000017</v>
      </c>
      <c r="AY148" s="272"/>
      <c r="AZ148" s="272"/>
      <c r="BA148" s="272"/>
      <c r="BB148" s="272"/>
      <c r="BC148" s="272"/>
      <c r="BD148" s="272"/>
      <c r="BE148" s="272"/>
      <c r="BF148" s="272"/>
      <c r="BG148" s="277"/>
      <c r="BH148" s="275" t="str">
        <f t="array" ref="BH148">IF(ISBLANK(AY148:BG148),"",SUM(AY148:BG148))</f>
        <v/>
      </c>
      <c r="BJ148" s="25">
        <f t="shared" si="121"/>
        <v>0.34375000000000017</v>
      </c>
      <c r="BK148" s="272"/>
      <c r="BL148" s="272"/>
      <c r="BM148" s="272"/>
      <c r="BN148" s="272"/>
      <c r="BO148" s="272"/>
      <c r="BP148" s="272"/>
      <c r="BQ148" s="272"/>
      <c r="BR148" s="272"/>
      <c r="BS148" s="277"/>
      <c r="BT148" s="275" t="str">
        <f t="array" ref="BT148">IF(ISBLANK(BK148:BS148),"",SUM(BK148:BS148))</f>
        <v/>
      </c>
      <c r="BV148" s="25">
        <f t="shared" si="131"/>
        <v>0.34375000000000017</v>
      </c>
      <c r="BW148" s="4">
        <f t="shared" si="132"/>
        <v>128</v>
      </c>
      <c r="BX148" s="4">
        <f t="shared" si="122"/>
        <v>6</v>
      </c>
      <c r="BY148" s="4">
        <f t="shared" si="123"/>
        <v>12</v>
      </c>
      <c r="BZ148" s="4">
        <f t="shared" si="124"/>
        <v>0</v>
      </c>
      <c r="CA148" s="4">
        <f t="shared" si="125"/>
        <v>5</v>
      </c>
      <c r="CB148" s="4">
        <f t="shared" si="126"/>
        <v>3</v>
      </c>
      <c r="CC148" s="4">
        <f t="shared" si="127"/>
        <v>0</v>
      </c>
      <c r="CD148" s="4">
        <f t="shared" si="128"/>
        <v>1</v>
      </c>
      <c r="CE148" s="4">
        <f t="shared" si="129"/>
        <v>0</v>
      </c>
      <c r="CF148" s="10">
        <f t="shared" si="130"/>
        <v>155</v>
      </c>
    </row>
    <row r="149" spans="2:84" x14ac:dyDescent="0.25">
      <c r="B149" s="25">
        <f t="shared" si="116"/>
        <v>0.35416666666666685</v>
      </c>
      <c r="C149" s="272">
        <v>67</v>
      </c>
      <c r="D149" s="272">
        <v>1</v>
      </c>
      <c r="E149" s="272">
        <v>7</v>
      </c>
      <c r="F149" s="272">
        <v>1</v>
      </c>
      <c r="G149" s="272">
        <v>1</v>
      </c>
      <c r="H149" s="272">
        <v>3</v>
      </c>
      <c r="I149" s="272">
        <v>0</v>
      </c>
      <c r="J149" s="272">
        <v>0</v>
      </c>
      <c r="K149" s="277">
        <v>0</v>
      </c>
      <c r="L149" s="275">
        <f t="array" ref="L149">IF(ISBLANK(C149:K149),"",SUM(C149:K149))</f>
        <v>80</v>
      </c>
      <c r="N149" s="25">
        <f t="shared" si="117"/>
        <v>0.35416666666666685</v>
      </c>
      <c r="O149" s="272">
        <v>53</v>
      </c>
      <c r="P149" s="272">
        <v>0</v>
      </c>
      <c r="Q149" s="272">
        <v>5</v>
      </c>
      <c r="R149" s="272">
        <v>0</v>
      </c>
      <c r="S149" s="272">
        <v>1</v>
      </c>
      <c r="T149" s="272">
        <v>2</v>
      </c>
      <c r="U149" s="272">
        <v>0</v>
      </c>
      <c r="V149" s="272">
        <v>0</v>
      </c>
      <c r="W149" s="277">
        <v>0</v>
      </c>
      <c r="X149" s="275">
        <f t="array" ref="X149">IF(ISBLANK(O149:W149),"",SUM(O149:W149))</f>
        <v>61</v>
      </c>
      <c r="Z149" s="25">
        <f t="shared" si="118"/>
        <v>0.35416666666666685</v>
      </c>
      <c r="AA149" s="272">
        <v>0</v>
      </c>
      <c r="AB149" s="272">
        <v>0</v>
      </c>
      <c r="AC149" s="272">
        <v>0</v>
      </c>
      <c r="AD149" s="272">
        <v>0</v>
      </c>
      <c r="AE149" s="272">
        <v>0</v>
      </c>
      <c r="AF149" s="272">
        <v>0</v>
      </c>
      <c r="AG149" s="272">
        <v>0</v>
      </c>
      <c r="AH149" s="272">
        <v>0</v>
      </c>
      <c r="AI149" s="277">
        <v>0</v>
      </c>
      <c r="AJ149" s="275">
        <f t="array" ref="AJ149">IF(ISBLANK(AA149:AI149),"",SUM(AA149:AI149))</f>
        <v>0</v>
      </c>
      <c r="AL149" s="25">
        <f t="shared" si="119"/>
        <v>0.35416666666666685</v>
      </c>
      <c r="AM149" s="272"/>
      <c r="AN149" s="272"/>
      <c r="AO149" s="272"/>
      <c r="AP149" s="272"/>
      <c r="AQ149" s="272"/>
      <c r="AR149" s="272"/>
      <c r="AS149" s="272"/>
      <c r="AT149" s="272"/>
      <c r="AU149" s="277"/>
      <c r="AV149" s="275" t="str">
        <f t="array" ref="AV149">IF(ISBLANK(AM149:AU149),"",SUM(AM149:AU149))</f>
        <v/>
      </c>
      <c r="AX149" s="25">
        <f t="shared" si="120"/>
        <v>0.35416666666666685</v>
      </c>
      <c r="AY149" s="272"/>
      <c r="AZ149" s="272"/>
      <c r="BA149" s="272"/>
      <c r="BB149" s="272"/>
      <c r="BC149" s="272"/>
      <c r="BD149" s="272"/>
      <c r="BE149" s="272"/>
      <c r="BF149" s="272"/>
      <c r="BG149" s="277"/>
      <c r="BH149" s="275" t="str">
        <f t="array" ref="BH149">IF(ISBLANK(AY149:BG149),"",SUM(AY149:BG149))</f>
        <v/>
      </c>
      <c r="BJ149" s="25">
        <f t="shared" si="121"/>
        <v>0.35416666666666685</v>
      </c>
      <c r="BK149" s="272"/>
      <c r="BL149" s="272"/>
      <c r="BM149" s="272"/>
      <c r="BN149" s="272"/>
      <c r="BO149" s="272"/>
      <c r="BP149" s="272"/>
      <c r="BQ149" s="272"/>
      <c r="BR149" s="272"/>
      <c r="BS149" s="277"/>
      <c r="BT149" s="275" t="str">
        <f t="array" ref="BT149">IF(ISBLANK(BK149:BS149),"",SUM(BK149:BS149))</f>
        <v/>
      </c>
      <c r="BV149" s="25">
        <f t="shared" si="131"/>
        <v>0.35416666666666685</v>
      </c>
      <c r="BW149" s="4">
        <f t="shared" si="132"/>
        <v>120</v>
      </c>
      <c r="BX149" s="4">
        <f t="shared" si="122"/>
        <v>1</v>
      </c>
      <c r="BY149" s="4">
        <f t="shared" si="123"/>
        <v>12</v>
      </c>
      <c r="BZ149" s="4">
        <f t="shared" si="124"/>
        <v>1</v>
      </c>
      <c r="CA149" s="4">
        <f t="shared" si="125"/>
        <v>2</v>
      </c>
      <c r="CB149" s="4">
        <f t="shared" si="126"/>
        <v>5</v>
      </c>
      <c r="CC149" s="4">
        <f t="shared" si="127"/>
        <v>0</v>
      </c>
      <c r="CD149" s="4">
        <f t="shared" si="128"/>
        <v>0</v>
      </c>
      <c r="CE149" s="4">
        <f t="shared" si="129"/>
        <v>0</v>
      </c>
      <c r="CF149" s="10">
        <f t="shared" si="130"/>
        <v>141</v>
      </c>
    </row>
    <row r="150" spans="2:84" x14ac:dyDescent="0.25">
      <c r="B150" s="25">
        <f t="shared" si="116"/>
        <v>0.36458333333333354</v>
      </c>
      <c r="C150" s="272">
        <v>81</v>
      </c>
      <c r="D150" s="272">
        <v>3</v>
      </c>
      <c r="E150" s="272">
        <v>8</v>
      </c>
      <c r="F150" s="272">
        <v>2</v>
      </c>
      <c r="G150" s="272">
        <v>1</v>
      </c>
      <c r="H150" s="272">
        <v>2</v>
      </c>
      <c r="I150" s="272">
        <v>0</v>
      </c>
      <c r="J150" s="272">
        <v>0</v>
      </c>
      <c r="K150" s="277">
        <v>0</v>
      </c>
      <c r="L150" s="275">
        <f t="array" ref="L150">IF(ISBLANK(C150:K150),"",SUM(C150:K150))</f>
        <v>97</v>
      </c>
      <c r="N150" s="25">
        <f t="shared" si="117"/>
        <v>0.36458333333333354</v>
      </c>
      <c r="O150" s="272">
        <v>57</v>
      </c>
      <c r="P150" s="272">
        <v>1</v>
      </c>
      <c r="Q150" s="272">
        <v>2</v>
      </c>
      <c r="R150" s="272">
        <v>1</v>
      </c>
      <c r="S150" s="272">
        <v>3</v>
      </c>
      <c r="T150" s="272">
        <v>3</v>
      </c>
      <c r="U150" s="272">
        <v>2</v>
      </c>
      <c r="V150" s="272">
        <v>0</v>
      </c>
      <c r="W150" s="277">
        <v>0</v>
      </c>
      <c r="X150" s="275">
        <f t="array" ref="X150">IF(ISBLANK(O150:W150),"",SUM(O150:W150))</f>
        <v>69</v>
      </c>
      <c r="Z150" s="25">
        <f t="shared" si="118"/>
        <v>0.36458333333333354</v>
      </c>
      <c r="AA150" s="272">
        <v>0</v>
      </c>
      <c r="AB150" s="272">
        <v>0</v>
      </c>
      <c r="AC150" s="272">
        <v>0</v>
      </c>
      <c r="AD150" s="272">
        <v>0</v>
      </c>
      <c r="AE150" s="272">
        <v>0</v>
      </c>
      <c r="AF150" s="272">
        <v>0</v>
      </c>
      <c r="AG150" s="272">
        <v>0</v>
      </c>
      <c r="AH150" s="272">
        <v>0</v>
      </c>
      <c r="AI150" s="277">
        <v>0</v>
      </c>
      <c r="AJ150" s="275">
        <f t="array" ref="AJ150">IF(ISBLANK(AA150:AI150),"",SUM(AA150:AI150))</f>
        <v>0</v>
      </c>
      <c r="AL150" s="25">
        <f t="shared" si="119"/>
        <v>0.36458333333333354</v>
      </c>
      <c r="AM150" s="272"/>
      <c r="AN150" s="272"/>
      <c r="AO150" s="272"/>
      <c r="AP150" s="272"/>
      <c r="AQ150" s="272"/>
      <c r="AR150" s="272"/>
      <c r="AS150" s="272"/>
      <c r="AT150" s="272"/>
      <c r="AU150" s="277"/>
      <c r="AV150" s="275" t="str">
        <f t="array" ref="AV150">IF(ISBLANK(AM150:AU150),"",SUM(AM150:AU150))</f>
        <v/>
      </c>
      <c r="AX150" s="25">
        <f t="shared" si="120"/>
        <v>0.36458333333333354</v>
      </c>
      <c r="AY150" s="272"/>
      <c r="AZ150" s="272"/>
      <c r="BA150" s="272"/>
      <c r="BB150" s="272"/>
      <c r="BC150" s="272"/>
      <c r="BD150" s="272"/>
      <c r="BE150" s="272"/>
      <c r="BF150" s="272"/>
      <c r="BG150" s="277"/>
      <c r="BH150" s="275" t="str">
        <f t="array" ref="BH150">IF(ISBLANK(AY150:BG150),"",SUM(AY150:BG150))</f>
        <v/>
      </c>
      <c r="BJ150" s="25">
        <f t="shared" si="121"/>
        <v>0.36458333333333354</v>
      </c>
      <c r="BK150" s="272"/>
      <c r="BL150" s="272"/>
      <c r="BM150" s="272"/>
      <c r="BN150" s="272"/>
      <c r="BO150" s="272"/>
      <c r="BP150" s="272"/>
      <c r="BQ150" s="272"/>
      <c r="BR150" s="272"/>
      <c r="BS150" s="277"/>
      <c r="BT150" s="275" t="str">
        <f t="array" ref="BT150">IF(ISBLANK(BK150:BS150),"",SUM(BK150:BS150))</f>
        <v/>
      </c>
      <c r="BV150" s="25">
        <f t="shared" si="131"/>
        <v>0.36458333333333354</v>
      </c>
      <c r="BW150" s="4">
        <f t="shared" si="132"/>
        <v>138</v>
      </c>
      <c r="BX150" s="4">
        <f t="shared" si="122"/>
        <v>4</v>
      </c>
      <c r="BY150" s="4">
        <f t="shared" si="123"/>
        <v>10</v>
      </c>
      <c r="BZ150" s="4">
        <f t="shared" si="124"/>
        <v>3</v>
      </c>
      <c r="CA150" s="4">
        <f t="shared" si="125"/>
        <v>4</v>
      </c>
      <c r="CB150" s="4">
        <f t="shared" si="126"/>
        <v>5</v>
      </c>
      <c r="CC150" s="4">
        <f t="shared" si="127"/>
        <v>2</v>
      </c>
      <c r="CD150" s="4">
        <f t="shared" si="128"/>
        <v>0</v>
      </c>
      <c r="CE150" s="4">
        <f t="shared" si="129"/>
        <v>0</v>
      </c>
      <c r="CF150" s="10">
        <f t="shared" si="130"/>
        <v>166</v>
      </c>
    </row>
    <row r="151" spans="2:84" x14ac:dyDescent="0.25">
      <c r="B151" s="25">
        <f t="shared" si="116"/>
        <v>0.37500000000000022</v>
      </c>
      <c r="C151" s="272">
        <v>63</v>
      </c>
      <c r="D151" s="272">
        <v>3</v>
      </c>
      <c r="E151" s="272">
        <v>10</v>
      </c>
      <c r="F151" s="272">
        <v>1</v>
      </c>
      <c r="G151" s="272">
        <v>1</v>
      </c>
      <c r="H151" s="272">
        <v>4</v>
      </c>
      <c r="I151" s="272">
        <v>1</v>
      </c>
      <c r="J151" s="272">
        <v>0</v>
      </c>
      <c r="K151" s="277">
        <v>0</v>
      </c>
      <c r="L151" s="275">
        <f t="array" ref="L151">IF(ISBLANK(C151:K151),"",SUM(C151:K151))</f>
        <v>83</v>
      </c>
      <c r="N151" s="25">
        <f t="shared" si="117"/>
        <v>0.37500000000000022</v>
      </c>
      <c r="O151" s="272">
        <v>30</v>
      </c>
      <c r="P151" s="272">
        <v>1</v>
      </c>
      <c r="Q151" s="272">
        <v>3</v>
      </c>
      <c r="R151" s="272">
        <v>2</v>
      </c>
      <c r="S151" s="272">
        <v>1</v>
      </c>
      <c r="T151" s="272">
        <v>1</v>
      </c>
      <c r="U151" s="272">
        <v>1</v>
      </c>
      <c r="V151" s="272">
        <v>0</v>
      </c>
      <c r="W151" s="277">
        <v>1</v>
      </c>
      <c r="X151" s="275">
        <f t="array" ref="X151">IF(ISBLANK(O151:W151),"",SUM(O151:W151))</f>
        <v>40</v>
      </c>
      <c r="Z151" s="25">
        <f t="shared" si="118"/>
        <v>0.37500000000000022</v>
      </c>
      <c r="AA151" s="272">
        <v>0</v>
      </c>
      <c r="AB151" s="272">
        <v>0</v>
      </c>
      <c r="AC151" s="272">
        <v>0</v>
      </c>
      <c r="AD151" s="272">
        <v>1</v>
      </c>
      <c r="AE151" s="272">
        <v>0</v>
      </c>
      <c r="AF151" s="272">
        <v>0</v>
      </c>
      <c r="AG151" s="272">
        <v>0</v>
      </c>
      <c r="AH151" s="272">
        <v>0</v>
      </c>
      <c r="AI151" s="277">
        <v>0</v>
      </c>
      <c r="AJ151" s="275">
        <f t="array" ref="AJ151">IF(ISBLANK(AA151:AI151),"",SUM(AA151:AI151))</f>
        <v>1</v>
      </c>
      <c r="AL151" s="25">
        <f t="shared" si="119"/>
        <v>0.37500000000000022</v>
      </c>
      <c r="AM151" s="272"/>
      <c r="AN151" s="272"/>
      <c r="AO151" s="272"/>
      <c r="AP151" s="272"/>
      <c r="AQ151" s="272"/>
      <c r="AR151" s="272"/>
      <c r="AS151" s="272"/>
      <c r="AT151" s="272"/>
      <c r="AU151" s="277"/>
      <c r="AV151" s="275" t="str">
        <f t="array" ref="AV151">IF(ISBLANK(AM151:AU151),"",SUM(AM151:AU151))</f>
        <v/>
      </c>
      <c r="AX151" s="25">
        <f t="shared" si="120"/>
        <v>0.37500000000000022</v>
      </c>
      <c r="AY151" s="272"/>
      <c r="AZ151" s="272"/>
      <c r="BA151" s="272"/>
      <c r="BB151" s="272"/>
      <c r="BC151" s="272"/>
      <c r="BD151" s="272"/>
      <c r="BE151" s="272"/>
      <c r="BF151" s="272"/>
      <c r="BG151" s="277"/>
      <c r="BH151" s="275" t="str">
        <f t="array" ref="BH151">IF(ISBLANK(AY151:BG151),"",SUM(AY151:BG151))</f>
        <v/>
      </c>
      <c r="BJ151" s="25">
        <f t="shared" si="121"/>
        <v>0.37500000000000022</v>
      </c>
      <c r="BK151" s="272"/>
      <c r="BL151" s="272"/>
      <c r="BM151" s="272"/>
      <c r="BN151" s="272"/>
      <c r="BO151" s="272"/>
      <c r="BP151" s="272"/>
      <c r="BQ151" s="272"/>
      <c r="BR151" s="272"/>
      <c r="BS151" s="277"/>
      <c r="BT151" s="275" t="str">
        <f t="array" ref="BT151">IF(ISBLANK(BK151:BS151),"",SUM(BK151:BS151))</f>
        <v/>
      </c>
      <c r="BV151" s="25">
        <f t="shared" si="131"/>
        <v>0.37500000000000022</v>
      </c>
      <c r="BW151" s="4">
        <f t="shared" si="132"/>
        <v>93</v>
      </c>
      <c r="BX151" s="4">
        <f t="shared" si="122"/>
        <v>4</v>
      </c>
      <c r="BY151" s="4">
        <f t="shared" si="123"/>
        <v>13</v>
      </c>
      <c r="BZ151" s="4">
        <f t="shared" si="124"/>
        <v>4</v>
      </c>
      <c r="CA151" s="4">
        <f t="shared" si="125"/>
        <v>2</v>
      </c>
      <c r="CB151" s="4">
        <f t="shared" si="126"/>
        <v>5</v>
      </c>
      <c r="CC151" s="4">
        <f t="shared" si="127"/>
        <v>2</v>
      </c>
      <c r="CD151" s="4">
        <f t="shared" si="128"/>
        <v>0</v>
      </c>
      <c r="CE151" s="4">
        <f t="shared" si="129"/>
        <v>1</v>
      </c>
      <c r="CF151" s="10">
        <f t="shared" si="130"/>
        <v>124</v>
      </c>
    </row>
    <row r="152" spans="2:84" x14ac:dyDescent="0.25">
      <c r="B152" s="25">
        <f t="shared" si="116"/>
        <v>0.38541666666666691</v>
      </c>
      <c r="C152" s="272">
        <v>85</v>
      </c>
      <c r="D152" s="272">
        <v>1</v>
      </c>
      <c r="E152" s="272">
        <v>9</v>
      </c>
      <c r="F152" s="272">
        <v>0</v>
      </c>
      <c r="G152" s="272">
        <v>2</v>
      </c>
      <c r="H152" s="272">
        <v>0</v>
      </c>
      <c r="I152" s="272">
        <v>0</v>
      </c>
      <c r="J152" s="272">
        <v>1</v>
      </c>
      <c r="K152" s="277">
        <v>0</v>
      </c>
      <c r="L152" s="275">
        <f t="array" ref="L152">IF(ISBLANK(C152:K152),"",SUM(C152:K152))</f>
        <v>98</v>
      </c>
      <c r="N152" s="25">
        <f t="shared" si="117"/>
        <v>0.38541666666666691</v>
      </c>
      <c r="O152" s="272">
        <v>28</v>
      </c>
      <c r="P152" s="272">
        <v>2</v>
      </c>
      <c r="Q152" s="272">
        <v>9</v>
      </c>
      <c r="R152" s="272">
        <v>3</v>
      </c>
      <c r="S152" s="272">
        <v>1</v>
      </c>
      <c r="T152" s="272">
        <v>3</v>
      </c>
      <c r="U152" s="272">
        <v>0</v>
      </c>
      <c r="V152" s="272">
        <v>0</v>
      </c>
      <c r="W152" s="277">
        <v>0</v>
      </c>
      <c r="X152" s="275">
        <f t="array" ref="X152">IF(ISBLANK(O152:W152),"",SUM(O152:W152))</f>
        <v>46</v>
      </c>
      <c r="Z152" s="25">
        <f t="shared" si="118"/>
        <v>0.38541666666666691</v>
      </c>
      <c r="AA152" s="272">
        <v>0</v>
      </c>
      <c r="AB152" s="272">
        <v>0</v>
      </c>
      <c r="AC152" s="272">
        <v>0</v>
      </c>
      <c r="AD152" s="272">
        <v>0</v>
      </c>
      <c r="AE152" s="272">
        <v>0</v>
      </c>
      <c r="AF152" s="272">
        <v>0</v>
      </c>
      <c r="AG152" s="272">
        <v>0</v>
      </c>
      <c r="AH152" s="272">
        <v>0</v>
      </c>
      <c r="AI152" s="277">
        <v>0</v>
      </c>
      <c r="AJ152" s="275">
        <f t="array" ref="AJ152">IF(ISBLANK(AA152:AI152),"",SUM(AA152:AI152))</f>
        <v>0</v>
      </c>
      <c r="AL152" s="25">
        <f t="shared" si="119"/>
        <v>0.38541666666666691</v>
      </c>
      <c r="AM152" s="272"/>
      <c r="AN152" s="272"/>
      <c r="AO152" s="272"/>
      <c r="AP152" s="272"/>
      <c r="AQ152" s="272"/>
      <c r="AR152" s="272"/>
      <c r="AS152" s="272"/>
      <c r="AT152" s="272"/>
      <c r="AU152" s="277"/>
      <c r="AV152" s="275" t="str">
        <f t="array" ref="AV152">IF(ISBLANK(AM152:AU152),"",SUM(AM152:AU152))</f>
        <v/>
      </c>
      <c r="AX152" s="25">
        <f t="shared" si="120"/>
        <v>0.38541666666666691</v>
      </c>
      <c r="AY152" s="272"/>
      <c r="AZ152" s="272"/>
      <c r="BA152" s="272"/>
      <c r="BB152" s="272"/>
      <c r="BC152" s="272"/>
      <c r="BD152" s="272"/>
      <c r="BE152" s="272"/>
      <c r="BF152" s="272"/>
      <c r="BG152" s="277"/>
      <c r="BH152" s="275" t="str">
        <f t="array" ref="BH152">IF(ISBLANK(AY152:BG152),"",SUM(AY152:BG152))</f>
        <v/>
      </c>
      <c r="BJ152" s="25">
        <f t="shared" si="121"/>
        <v>0.38541666666666691</v>
      </c>
      <c r="BK152" s="272"/>
      <c r="BL152" s="272"/>
      <c r="BM152" s="272"/>
      <c r="BN152" s="272"/>
      <c r="BO152" s="272"/>
      <c r="BP152" s="272"/>
      <c r="BQ152" s="272"/>
      <c r="BR152" s="272"/>
      <c r="BS152" s="277"/>
      <c r="BT152" s="275" t="str">
        <f t="array" ref="BT152">IF(ISBLANK(BK152:BS152),"",SUM(BK152:BS152))</f>
        <v/>
      </c>
      <c r="BV152" s="25">
        <f t="shared" si="131"/>
        <v>0.38541666666666691</v>
      </c>
      <c r="BW152" s="4">
        <f t="shared" si="132"/>
        <v>113</v>
      </c>
      <c r="BX152" s="4">
        <f t="shared" si="122"/>
        <v>3</v>
      </c>
      <c r="BY152" s="4">
        <f t="shared" si="123"/>
        <v>18</v>
      </c>
      <c r="BZ152" s="4">
        <f t="shared" si="124"/>
        <v>3</v>
      </c>
      <c r="CA152" s="4">
        <f t="shared" si="125"/>
        <v>3</v>
      </c>
      <c r="CB152" s="4">
        <f t="shared" si="126"/>
        <v>3</v>
      </c>
      <c r="CC152" s="4">
        <f t="shared" si="127"/>
        <v>0</v>
      </c>
      <c r="CD152" s="4">
        <f t="shared" si="128"/>
        <v>1</v>
      </c>
      <c r="CE152" s="4">
        <f t="shared" si="129"/>
        <v>0</v>
      </c>
      <c r="CF152" s="10">
        <f t="shared" si="130"/>
        <v>144</v>
      </c>
    </row>
    <row r="153" spans="2:84" x14ac:dyDescent="0.25">
      <c r="B153" s="25">
        <f t="shared" si="116"/>
        <v>0.39583333333333359</v>
      </c>
      <c r="C153" s="272">
        <v>61</v>
      </c>
      <c r="D153" s="272">
        <v>1</v>
      </c>
      <c r="E153" s="272">
        <v>4</v>
      </c>
      <c r="F153" s="272">
        <v>1</v>
      </c>
      <c r="G153" s="272">
        <v>1</v>
      </c>
      <c r="H153" s="272">
        <v>4</v>
      </c>
      <c r="I153" s="272">
        <v>0</v>
      </c>
      <c r="J153" s="272">
        <v>0</v>
      </c>
      <c r="K153" s="277">
        <v>0</v>
      </c>
      <c r="L153" s="275">
        <f t="array" ref="L153">IF(ISBLANK(C153:K153),"",SUM(C153:K153))</f>
        <v>72</v>
      </c>
      <c r="N153" s="25">
        <f t="shared" si="117"/>
        <v>0.39583333333333359</v>
      </c>
      <c r="O153" s="272">
        <v>18</v>
      </c>
      <c r="P153" s="272">
        <v>0</v>
      </c>
      <c r="Q153" s="272">
        <v>4</v>
      </c>
      <c r="R153" s="272">
        <v>1</v>
      </c>
      <c r="S153" s="272">
        <v>2</v>
      </c>
      <c r="T153" s="272">
        <v>4</v>
      </c>
      <c r="U153" s="272">
        <v>0</v>
      </c>
      <c r="V153" s="272">
        <v>0</v>
      </c>
      <c r="W153" s="277">
        <v>0</v>
      </c>
      <c r="X153" s="275">
        <f t="array" ref="X153">IF(ISBLANK(O153:W153),"",SUM(O153:W153))</f>
        <v>29</v>
      </c>
      <c r="Z153" s="25">
        <f t="shared" si="118"/>
        <v>0.39583333333333359</v>
      </c>
      <c r="AA153" s="272">
        <v>0</v>
      </c>
      <c r="AB153" s="272">
        <v>0</v>
      </c>
      <c r="AC153" s="272">
        <v>0</v>
      </c>
      <c r="AD153" s="272">
        <v>0</v>
      </c>
      <c r="AE153" s="272">
        <v>0</v>
      </c>
      <c r="AF153" s="272">
        <v>0</v>
      </c>
      <c r="AG153" s="272">
        <v>0</v>
      </c>
      <c r="AH153" s="272">
        <v>0</v>
      </c>
      <c r="AI153" s="277">
        <v>0</v>
      </c>
      <c r="AJ153" s="275">
        <f t="array" ref="AJ153">IF(ISBLANK(AA153:AI153),"",SUM(AA153:AI153))</f>
        <v>0</v>
      </c>
      <c r="AL153" s="25">
        <f t="shared" si="119"/>
        <v>0.39583333333333359</v>
      </c>
      <c r="AM153" s="272"/>
      <c r="AN153" s="272"/>
      <c r="AO153" s="272"/>
      <c r="AP153" s="272"/>
      <c r="AQ153" s="272"/>
      <c r="AR153" s="272"/>
      <c r="AS153" s="272"/>
      <c r="AT153" s="272"/>
      <c r="AU153" s="277"/>
      <c r="AV153" s="275" t="str">
        <f t="array" ref="AV153">IF(ISBLANK(AM153:AU153),"",SUM(AM153:AU153))</f>
        <v/>
      </c>
      <c r="AX153" s="25">
        <f t="shared" si="120"/>
        <v>0.39583333333333359</v>
      </c>
      <c r="AY153" s="272"/>
      <c r="AZ153" s="272"/>
      <c r="BA153" s="272"/>
      <c r="BB153" s="272"/>
      <c r="BC153" s="272"/>
      <c r="BD153" s="272"/>
      <c r="BE153" s="272"/>
      <c r="BF153" s="272"/>
      <c r="BG153" s="277"/>
      <c r="BH153" s="275" t="str">
        <f t="array" ref="BH153">IF(ISBLANK(AY153:BG153),"",SUM(AY153:BG153))</f>
        <v/>
      </c>
      <c r="BJ153" s="25">
        <f t="shared" si="121"/>
        <v>0.39583333333333359</v>
      </c>
      <c r="BK153" s="272"/>
      <c r="BL153" s="272"/>
      <c r="BM153" s="272"/>
      <c r="BN153" s="272"/>
      <c r="BO153" s="272"/>
      <c r="BP153" s="272"/>
      <c r="BQ153" s="272"/>
      <c r="BR153" s="272"/>
      <c r="BS153" s="277"/>
      <c r="BT153" s="275" t="str">
        <f t="array" ref="BT153">IF(ISBLANK(BK153:BS153),"",SUM(BK153:BS153))</f>
        <v/>
      </c>
      <c r="BV153" s="25">
        <f t="shared" si="131"/>
        <v>0.39583333333333359</v>
      </c>
      <c r="BW153" s="4">
        <f t="shared" si="132"/>
        <v>79</v>
      </c>
      <c r="BX153" s="4">
        <f t="shared" si="122"/>
        <v>1</v>
      </c>
      <c r="BY153" s="4">
        <f t="shared" si="123"/>
        <v>8</v>
      </c>
      <c r="BZ153" s="4">
        <f t="shared" si="124"/>
        <v>2</v>
      </c>
      <c r="CA153" s="4">
        <f t="shared" si="125"/>
        <v>3</v>
      </c>
      <c r="CB153" s="4">
        <f t="shared" si="126"/>
        <v>8</v>
      </c>
      <c r="CC153" s="4">
        <f t="shared" si="127"/>
        <v>0</v>
      </c>
      <c r="CD153" s="4">
        <f t="shared" si="128"/>
        <v>0</v>
      </c>
      <c r="CE153" s="4">
        <f t="shared" si="129"/>
        <v>0</v>
      </c>
      <c r="CF153" s="10">
        <f t="shared" si="130"/>
        <v>101</v>
      </c>
    </row>
    <row r="154" spans="2:84" x14ac:dyDescent="0.25">
      <c r="B154" s="25">
        <f t="shared" si="116"/>
        <v>0.40625000000000028</v>
      </c>
      <c r="C154" s="272">
        <v>62</v>
      </c>
      <c r="D154" s="272">
        <v>2</v>
      </c>
      <c r="E154" s="272">
        <v>5</v>
      </c>
      <c r="F154" s="272">
        <v>0</v>
      </c>
      <c r="G154" s="272">
        <v>1</v>
      </c>
      <c r="H154" s="272">
        <v>1</v>
      </c>
      <c r="I154" s="272">
        <v>0</v>
      </c>
      <c r="J154" s="272">
        <v>1</v>
      </c>
      <c r="K154" s="277">
        <v>0</v>
      </c>
      <c r="L154" s="275">
        <f t="array" ref="L154">IF(ISBLANK(C154:K154),"",SUM(C154:K154))</f>
        <v>72</v>
      </c>
      <c r="N154" s="25">
        <f t="shared" si="117"/>
        <v>0.40625000000000028</v>
      </c>
      <c r="O154" s="272">
        <v>22</v>
      </c>
      <c r="P154" s="272">
        <v>2</v>
      </c>
      <c r="Q154" s="272">
        <v>6</v>
      </c>
      <c r="R154" s="272">
        <v>0</v>
      </c>
      <c r="S154" s="272">
        <v>2</v>
      </c>
      <c r="T154" s="272">
        <v>1</v>
      </c>
      <c r="U154" s="272">
        <v>0</v>
      </c>
      <c r="V154" s="272">
        <v>1</v>
      </c>
      <c r="W154" s="277">
        <v>0</v>
      </c>
      <c r="X154" s="275">
        <f t="array" ref="X154">IF(ISBLANK(O154:W154),"",SUM(O154:W154))</f>
        <v>34</v>
      </c>
      <c r="Z154" s="25">
        <f t="shared" si="118"/>
        <v>0.40625000000000028</v>
      </c>
      <c r="AA154" s="272">
        <v>0</v>
      </c>
      <c r="AB154" s="272">
        <v>0</v>
      </c>
      <c r="AC154" s="272">
        <v>0</v>
      </c>
      <c r="AD154" s="272">
        <v>0</v>
      </c>
      <c r="AE154" s="272">
        <v>0</v>
      </c>
      <c r="AF154" s="272">
        <v>0</v>
      </c>
      <c r="AG154" s="272">
        <v>0</v>
      </c>
      <c r="AH154" s="272">
        <v>0</v>
      </c>
      <c r="AI154" s="277">
        <v>0</v>
      </c>
      <c r="AJ154" s="275">
        <f t="array" ref="AJ154">IF(ISBLANK(AA154:AI154),"",SUM(AA154:AI154))</f>
        <v>0</v>
      </c>
      <c r="AL154" s="25">
        <f t="shared" si="119"/>
        <v>0.40625000000000028</v>
      </c>
      <c r="AM154" s="272"/>
      <c r="AN154" s="272"/>
      <c r="AO154" s="272"/>
      <c r="AP154" s="272"/>
      <c r="AQ154" s="272"/>
      <c r="AR154" s="272"/>
      <c r="AS154" s="272"/>
      <c r="AT154" s="272"/>
      <c r="AU154" s="277"/>
      <c r="AV154" s="275" t="str">
        <f t="array" ref="AV154">IF(ISBLANK(AM154:AU154),"",SUM(AM154:AU154))</f>
        <v/>
      </c>
      <c r="AX154" s="25">
        <f t="shared" si="120"/>
        <v>0.40625000000000028</v>
      </c>
      <c r="AY154" s="272"/>
      <c r="AZ154" s="272"/>
      <c r="BA154" s="272"/>
      <c r="BB154" s="272"/>
      <c r="BC154" s="272"/>
      <c r="BD154" s="272"/>
      <c r="BE154" s="272"/>
      <c r="BF154" s="272"/>
      <c r="BG154" s="277"/>
      <c r="BH154" s="275" t="str">
        <f t="array" ref="BH154">IF(ISBLANK(AY154:BG154),"",SUM(AY154:BG154))</f>
        <v/>
      </c>
      <c r="BJ154" s="25">
        <f t="shared" si="121"/>
        <v>0.40625000000000028</v>
      </c>
      <c r="BK154" s="272"/>
      <c r="BL154" s="272"/>
      <c r="BM154" s="272"/>
      <c r="BN154" s="272"/>
      <c r="BO154" s="272"/>
      <c r="BP154" s="272"/>
      <c r="BQ154" s="272"/>
      <c r="BR154" s="272"/>
      <c r="BS154" s="277"/>
      <c r="BT154" s="275" t="str">
        <f t="array" ref="BT154">IF(ISBLANK(BK154:BS154),"",SUM(BK154:BS154))</f>
        <v/>
      </c>
      <c r="BV154" s="25">
        <f t="shared" si="131"/>
        <v>0.40625000000000028</v>
      </c>
      <c r="BW154" s="4">
        <f t="shared" si="132"/>
        <v>84</v>
      </c>
      <c r="BX154" s="4">
        <f t="shared" si="122"/>
        <v>4</v>
      </c>
      <c r="BY154" s="4">
        <f t="shared" si="123"/>
        <v>11</v>
      </c>
      <c r="BZ154" s="4">
        <f t="shared" si="124"/>
        <v>0</v>
      </c>
      <c r="CA154" s="4">
        <f t="shared" si="125"/>
        <v>3</v>
      </c>
      <c r="CB154" s="4">
        <f t="shared" si="126"/>
        <v>2</v>
      </c>
      <c r="CC154" s="4">
        <f t="shared" si="127"/>
        <v>0</v>
      </c>
      <c r="CD154" s="4">
        <f t="shared" si="128"/>
        <v>2</v>
      </c>
      <c r="CE154" s="4">
        <f t="shared" si="129"/>
        <v>0</v>
      </c>
      <c r="CF154" s="10">
        <f t="shared" si="130"/>
        <v>106</v>
      </c>
    </row>
    <row r="155" spans="2:84" x14ac:dyDescent="0.25">
      <c r="B155" s="25">
        <f t="shared" si="116"/>
        <v>0.41666666666666696</v>
      </c>
      <c r="C155" s="272">
        <v>51</v>
      </c>
      <c r="D155" s="272">
        <v>3</v>
      </c>
      <c r="E155" s="272">
        <v>4</v>
      </c>
      <c r="F155" s="272">
        <v>0</v>
      </c>
      <c r="G155" s="272">
        <v>0</v>
      </c>
      <c r="H155" s="272">
        <v>0</v>
      </c>
      <c r="I155" s="272">
        <v>0</v>
      </c>
      <c r="J155" s="272">
        <v>1</v>
      </c>
      <c r="K155" s="277">
        <v>0</v>
      </c>
      <c r="L155" s="275">
        <f t="array" ref="L155">IF(ISBLANK(C155:K155),"",SUM(C155:K155))</f>
        <v>59</v>
      </c>
      <c r="N155" s="25">
        <f t="shared" si="117"/>
        <v>0.41666666666666696</v>
      </c>
      <c r="O155" s="272">
        <v>29</v>
      </c>
      <c r="P155" s="272">
        <v>3</v>
      </c>
      <c r="Q155" s="272">
        <v>2</v>
      </c>
      <c r="R155" s="272">
        <v>1</v>
      </c>
      <c r="S155" s="272">
        <v>2</v>
      </c>
      <c r="T155" s="272">
        <v>5</v>
      </c>
      <c r="U155" s="272">
        <v>0</v>
      </c>
      <c r="V155" s="272">
        <v>0</v>
      </c>
      <c r="W155" s="277">
        <v>0</v>
      </c>
      <c r="X155" s="275">
        <f t="array" ref="X155">IF(ISBLANK(O155:W155),"",SUM(O155:W155))</f>
        <v>42</v>
      </c>
      <c r="Z155" s="25">
        <f t="shared" si="118"/>
        <v>0.41666666666666696</v>
      </c>
      <c r="AA155" s="272">
        <v>0</v>
      </c>
      <c r="AB155" s="272">
        <v>0</v>
      </c>
      <c r="AC155" s="272">
        <v>0</v>
      </c>
      <c r="AD155" s="272">
        <v>0</v>
      </c>
      <c r="AE155" s="272">
        <v>0</v>
      </c>
      <c r="AF155" s="272">
        <v>0</v>
      </c>
      <c r="AG155" s="272">
        <v>0</v>
      </c>
      <c r="AH155" s="272">
        <v>0</v>
      </c>
      <c r="AI155" s="277">
        <v>0</v>
      </c>
      <c r="AJ155" s="275">
        <f t="array" ref="AJ155">IF(ISBLANK(AA155:AI155),"",SUM(AA155:AI155))</f>
        <v>0</v>
      </c>
      <c r="AL155" s="25">
        <f t="shared" si="119"/>
        <v>0.41666666666666696</v>
      </c>
      <c r="AM155" s="272"/>
      <c r="AN155" s="272"/>
      <c r="AO155" s="272"/>
      <c r="AP155" s="272"/>
      <c r="AQ155" s="272"/>
      <c r="AR155" s="272"/>
      <c r="AS155" s="272"/>
      <c r="AT155" s="272"/>
      <c r="AU155" s="277"/>
      <c r="AV155" s="275" t="str">
        <f t="array" ref="AV155">IF(ISBLANK(AM155:AU155),"",SUM(AM155:AU155))</f>
        <v/>
      </c>
      <c r="AX155" s="25">
        <f t="shared" si="120"/>
        <v>0.41666666666666696</v>
      </c>
      <c r="AY155" s="272"/>
      <c r="AZ155" s="272"/>
      <c r="BA155" s="272"/>
      <c r="BB155" s="272"/>
      <c r="BC155" s="272"/>
      <c r="BD155" s="272"/>
      <c r="BE155" s="272"/>
      <c r="BF155" s="272"/>
      <c r="BG155" s="277"/>
      <c r="BH155" s="275" t="str">
        <f t="array" ref="BH155">IF(ISBLANK(AY155:BG155),"",SUM(AY155:BG155))</f>
        <v/>
      </c>
      <c r="BJ155" s="25">
        <f t="shared" si="121"/>
        <v>0.41666666666666696</v>
      </c>
      <c r="BK155" s="272"/>
      <c r="BL155" s="272"/>
      <c r="BM155" s="272"/>
      <c r="BN155" s="272"/>
      <c r="BO155" s="272"/>
      <c r="BP155" s="272"/>
      <c r="BQ155" s="272"/>
      <c r="BR155" s="272"/>
      <c r="BS155" s="277"/>
      <c r="BT155" s="275" t="str">
        <f t="array" ref="BT155">IF(ISBLANK(BK155:BS155),"",SUM(BK155:BS155))</f>
        <v/>
      </c>
      <c r="BV155" s="25">
        <f t="shared" si="131"/>
        <v>0.41666666666666696</v>
      </c>
      <c r="BW155" s="4">
        <f t="shared" si="132"/>
        <v>80</v>
      </c>
      <c r="BX155" s="4">
        <f t="shared" si="122"/>
        <v>6</v>
      </c>
      <c r="BY155" s="4">
        <f t="shared" si="123"/>
        <v>6</v>
      </c>
      <c r="BZ155" s="4">
        <f t="shared" si="124"/>
        <v>1</v>
      </c>
      <c r="CA155" s="4">
        <f t="shared" si="125"/>
        <v>2</v>
      </c>
      <c r="CB155" s="4">
        <f t="shared" si="126"/>
        <v>5</v>
      </c>
      <c r="CC155" s="4">
        <f t="shared" si="127"/>
        <v>0</v>
      </c>
      <c r="CD155" s="4">
        <f t="shared" si="128"/>
        <v>1</v>
      </c>
      <c r="CE155" s="4">
        <f t="shared" si="129"/>
        <v>0</v>
      </c>
      <c r="CF155" s="10">
        <f t="shared" si="130"/>
        <v>101</v>
      </c>
    </row>
    <row r="156" spans="2:84" x14ac:dyDescent="0.25">
      <c r="B156" s="25">
        <f t="shared" si="116"/>
        <v>0.42708333333333365</v>
      </c>
      <c r="C156" s="272">
        <v>54</v>
      </c>
      <c r="D156" s="272">
        <v>4</v>
      </c>
      <c r="E156" s="272">
        <v>7</v>
      </c>
      <c r="F156" s="272">
        <v>0</v>
      </c>
      <c r="G156" s="272">
        <v>1</v>
      </c>
      <c r="H156" s="272">
        <v>1</v>
      </c>
      <c r="I156" s="272">
        <v>0</v>
      </c>
      <c r="J156" s="272">
        <v>1</v>
      </c>
      <c r="K156" s="277">
        <v>0</v>
      </c>
      <c r="L156" s="275">
        <f t="array" ref="L156">IF(ISBLANK(C156:K156),"",SUM(C156:K156))</f>
        <v>68</v>
      </c>
      <c r="N156" s="25">
        <f t="shared" si="117"/>
        <v>0.42708333333333365</v>
      </c>
      <c r="O156" s="272">
        <v>25</v>
      </c>
      <c r="P156" s="272">
        <v>3</v>
      </c>
      <c r="Q156" s="272">
        <v>4</v>
      </c>
      <c r="R156" s="272">
        <v>0</v>
      </c>
      <c r="S156" s="272">
        <v>0</v>
      </c>
      <c r="T156" s="272">
        <v>2</v>
      </c>
      <c r="U156" s="272">
        <v>0</v>
      </c>
      <c r="V156" s="272">
        <v>2</v>
      </c>
      <c r="W156" s="277">
        <v>0</v>
      </c>
      <c r="X156" s="275">
        <f t="array" ref="X156">IF(ISBLANK(O156:W156),"",SUM(O156:W156))</f>
        <v>36</v>
      </c>
      <c r="Z156" s="25">
        <f t="shared" si="118"/>
        <v>0.42708333333333365</v>
      </c>
      <c r="AA156" s="272">
        <v>0</v>
      </c>
      <c r="AB156" s="272">
        <v>0</v>
      </c>
      <c r="AC156" s="272">
        <v>0</v>
      </c>
      <c r="AD156" s="272">
        <v>0</v>
      </c>
      <c r="AE156" s="272">
        <v>0</v>
      </c>
      <c r="AF156" s="272">
        <v>0</v>
      </c>
      <c r="AG156" s="272">
        <v>0</v>
      </c>
      <c r="AH156" s="272">
        <v>0</v>
      </c>
      <c r="AI156" s="277">
        <v>0</v>
      </c>
      <c r="AJ156" s="275">
        <f t="array" ref="AJ156">IF(ISBLANK(AA156:AI156),"",SUM(AA156:AI156))</f>
        <v>0</v>
      </c>
      <c r="AL156" s="25">
        <f t="shared" si="119"/>
        <v>0.42708333333333365</v>
      </c>
      <c r="AM156" s="272"/>
      <c r="AN156" s="272"/>
      <c r="AO156" s="272"/>
      <c r="AP156" s="272"/>
      <c r="AQ156" s="272"/>
      <c r="AR156" s="272"/>
      <c r="AS156" s="272"/>
      <c r="AT156" s="272"/>
      <c r="AU156" s="277"/>
      <c r="AV156" s="275" t="str">
        <f t="array" ref="AV156">IF(ISBLANK(AM156:AU156),"",SUM(AM156:AU156))</f>
        <v/>
      </c>
      <c r="AX156" s="25">
        <f t="shared" si="120"/>
        <v>0.42708333333333365</v>
      </c>
      <c r="AY156" s="272"/>
      <c r="AZ156" s="272"/>
      <c r="BA156" s="272"/>
      <c r="BB156" s="272"/>
      <c r="BC156" s="272"/>
      <c r="BD156" s="272"/>
      <c r="BE156" s="272"/>
      <c r="BF156" s="272"/>
      <c r="BG156" s="277"/>
      <c r="BH156" s="275" t="str">
        <f t="array" ref="BH156">IF(ISBLANK(AY156:BG156),"",SUM(AY156:BG156))</f>
        <v/>
      </c>
      <c r="BJ156" s="25">
        <f t="shared" si="121"/>
        <v>0.42708333333333365</v>
      </c>
      <c r="BK156" s="272"/>
      <c r="BL156" s="272"/>
      <c r="BM156" s="272"/>
      <c r="BN156" s="272"/>
      <c r="BO156" s="272"/>
      <c r="BP156" s="272"/>
      <c r="BQ156" s="272"/>
      <c r="BR156" s="272"/>
      <c r="BS156" s="277"/>
      <c r="BT156" s="275" t="str">
        <f t="array" ref="BT156">IF(ISBLANK(BK156:BS156),"",SUM(BK156:BS156))</f>
        <v/>
      </c>
      <c r="BV156" s="25">
        <f t="shared" si="131"/>
        <v>0.42708333333333365</v>
      </c>
      <c r="BW156" s="4">
        <f t="shared" si="132"/>
        <v>79</v>
      </c>
      <c r="BX156" s="4">
        <f t="shared" si="122"/>
        <v>7</v>
      </c>
      <c r="BY156" s="4">
        <f t="shared" si="123"/>
        <v>11</v>
      </c>
      <c r="BZ156" s="4">
        <f t="shared" si="124"/>
        <v>0</v>
      </c>
      <c r="CA156" s="4">
        <f t="shared" si="125"/>
        <v>1</v>
      </c>
      <c r="CB156" s="4">
        <f t="shared" si="126"/>
        <v>3</v>
      </c>
      <c r="CC156" s="4">
        <f t="shared" si="127"/>
        <v>0</v>
      </c>
      <c r="CD156" s="4">
        <f t="shared" si="128"/>
        <v>3</v>
      </c>
      <c r="CE156" s="4">
        <f t="shared" si="129"/>
        <v>0</v>
      </c>
      <c r="CF156" s="10">
        <f t="shared" si="130"/>
        <v>104</v>
      </c>
    </row>
    <row r="157" spans="2:84" x14ac:dyDescent="0.25">
      <c r="B157" s="25">
        <f t="shared" si="116"/>
        <v>0.43750000000000033</v>
      </c>
      <c r="C157" s="272">
        <v>45</v>
      </c>
      <c r="D157" s="272">
        <v>2</v>
      </c>
      <c r="E157" s="272">
        <v>3</v>
      </c>
      <c r="F157" s="272">
        <v>1</v>
      </c>
      <c r="G157" s="272">
        <v>1</v>
      </c>
      <c r="H157" s="272">
        <v>1</v>
      </c>
      <c r="I157" s="272">
        <v>0</v>
      </c>
      <c r="J157" s="272">
        <v>0</v>
      </c>
      <c r="K157" s="277">
        <v>0</v>
      </c>
      <c r="L157" s="275">
        <f t="array" ref="L157">IF(ISBLANK(C157:K157),"",SUM(C157:K157))</f>
        <v>53</v>
      </c>
      <c r="N157" s="25">
        <f t="shared" si="117"/>
        <v>0.43750000000000033</v>
      </c>
      <c r="O157" s="272">
        <v>18</v>
      </c>
      <c r="P157" s="272">
        <v>1</v>
      </c>
      <c r="Q157" s="272">
        <v>5</v>
      </c>
      <c r="R157" s="272">
        <v>0</v>
      </c>
      <c r="S157" s="272">
        <v>3</v>
      </c>
      <c r="T157" s="272">
        <v>4</v>
      </c>
      <c r="U157" s="272">
        <v>0</v>
      </c>
      <c r="V157" s="272">
        <v>0</v>
      </c>
      <c r="W157" s="277">
        <v>0</v>
      </c>
      <c r="X157" s="275">
        <f t="array" ref="X157">IF(ISBLANK(O157:W157),"",SUM(O157:W157))</f>
        <v>31</v>
      </c>
      <c r="Z157" s="25">
        <f t="shared" si="118"/>
        <v>0.43750000000000033</v>
      </c>
      <c r="AA157" s="272">
        <v>0</v>
      </c>
      <c r="AB157" s="272">
        <v>0</v>
      </c>
      <c r="AC157" s="272">
        <v>0</v>
      </c>
      <c r="AD157" s="272">
        <v>0</v>
      </c>
      <c r="AE157" s="272">
        <v>0</v>
      </c>
      <c r="AF157" s="272">
        <v>0</v>
      </c>
      <c r="AG157" s="272">
        <v>0</v>
      </c>
      <c r="AH157" s="272">
        <v>0</v>
      </c>
      <c r="AI157" s="277">
        <v>0</v>
      </c>
      <c r="AJ157" s="275">
        <f t="array" ref="AJ157">IF(ISBLANK(AA157:AI157),"",SUM(AA157:AI157))</f>
        <v>0</v>
      </c>
      <c r="AL157" s="25">
        <f t="shared" si="119"/>
        <v>0.43750000000000033</v>
      </c>
      <c r="AM157" s="272"/>
      <c r="AN157" s="272"/>
      <c r="AO157" s="272"/>
      <c r="AP157" s="272"/>
      <c r="AQ157" s="272"/>
      <c r="AR157" s="272"/>
      <c r="AS157" s="272"/>
      <c r="AT157" s="272"/>
      <c r="AU157" s="277"/>
      <c r="AV157" s="275" t="str">
        <f t="array" ref="AV157">IF(ISBLANK(AM157:AU157),"",SUM(AM157:AU157))</f>
        <v/>
      </c>
      <c r="AX157" s="25">
        <f t="shared" si="120"/>
        <v>0.43750000000000033</v>
      </c>
      <c r="AY157" s="272"/>
      <c r="AZ157" s="272"/>
      <c r="BA157" s="272"/>
      <c r="BB157" s="272"/>
      <c r="BC157" s="272"/>
      <c r="BD157" s="272"/>
      <c r="BE157" s="272"/>
      <c r="BF157" s="272"/>
      <c r="BG157" s="277"/>
      <c r="BH157" s="275" t="str">
        <f t="array" ref="BH157">IF(ISBLANK(AY157:BG157),"",SUM(AY157:BG157))</f>
        <v/>
      </c>
      <c r="BJ157" s="25">
        <f t="shared" si="121"/>
        <v>0.43750000000000033</v>
      </c>
      <c r="BK157" s="272"/>
      <c r="BL157" s="272"/>
      <c r="BM157" s="272"/>
      <c r="BN157" s="272"/>
      <c r="BO157" s="272"/>
      <c r="BP157" s="272"/>
      <c r="BQ157" s="272"/>
      <c r="BR157" s="272"/>
      <c r="BS157" s="277"/>
      <c r="BT157" s="275" t="str">
        <f t="array" ref="BT157">IF(ISBLANK(BK157:BS157),"",SUM(BK157:BS157))</f>
        <v/>
      </c>
      <c r="BV157" s="25">
        <f t="shared" si="131"/>
        <v>0.43750000000000033</v>
      </c>
      <c r="BW157" s="4">
        <f t="shared" si="132"/>
        <v>63</v>
      </c>
      <c r="BX157" s="4">
        <f t="shared" si="122"/>
        <v>3</v>
      </c>
      <c r="BY157" s="4">
        <f t="shared" si="123"/>
        <v>8</v>
      </c>
      <c r="BZ157" s="4">
        <f t="shared" si="124"/>
        <v>1</v>
      </c>
      <c r="CA157" s="4">
        <f t="shared" si="125"/>
        <v>4</v>
      </c>
      <c r="CB157" s="4">
        <f t="shared" si="126"/>
        <v>5</v>
      </c>
      <c r="CC157" s="4">
        <f t="shared" si="127"/>
        <v>0</v>
      </c>
      <c r="CD157" s="4">
        <f t="shared" si="128"/>
        <v>0</v>
      </c>
      <c r="CE157" s="4">
        <f t="shared" si="129"/>
        <v>0</v>
      </c>
      <c r="CF157" s="10">
        <f t="shared" si="130"/>
        <v>84</v>
      </c>
    </row>
    <row r="158" spans="2:84" x14ac:dyDescent="0.25">
      <c r="B158" s="25">
        <f t="shared" si="116"/>
        <v>0.44791666666666702</v>
      </c>
      <c r="C158" s="272">
        <v>38</v>
      </c>
      <c r="D158" s="272">
        <v>1</v>
      </c>
      <c r="E158" s="272">
        <v>8</v>
      </c>
      <c r="F158" s="272">
        <v>1</v>
      </c>
      <c r="G158" s="272">
        <v>3</v>
      </c>
      <c r="H158" s="272">
        <v>1</v>
      </c>
      <c r="I158" s="272">
        <v>0</v>
      </c>
      <c r="J158" s="272">
        <v>0</v>
      </c>
      <c r="K158" s="277">
        <v>0</v>
      </c>
      <c r="L158" s="275">
        <f t="array" ref="L158">IF(ISBLANK(C158:K158),"",SUM(C158:K158))</f>
        <v>52</v>
      </c>
      <c r="N158" s="25">
        <f t="shared" si="117"/>
        <v>0.44791666666666702</v>
      </c>
      <c r="O158" s="272">
        <v>17</v>
      </c>
      <c r="P158" s="272">
        <v>0</v>
      </c>
      <c r="Q158" s="272">
        <v>4</v>
      </c>
      <c r="R158" s="272">
        <v>0</v>
      </c>
      <c r="S158" s="272">
        <v>2</v>
      </c>
      <c r="T158" s="272">
        <v>1</v>
      </c>
      <c r="U158" s="272">
        <v>0</v>
      </c>
      <c r="V158" s="272">
        <v>0</v>
      </c>
      <c r="W158" s="277">
        <v>0</v>
      </c>
      <c r="X158" s="275">
        <f t="array" ref="X158">IF(ISBLANK(O158:W158),"",SUM(O158:W158))</f>
        <v>24</v>
      </c>
      <c r="Z158" s="25">
        <f t="shared" si="118"/>
        <v>0.44791666666666702</v>
      </c>
      <c r="AA158" s="272">
        <v>0</v>
      </c>
      <c r="AB158" s="272">
        <v>0</v>
      </c>
      <c r="AC158" s="272">
        <v>0</v>
      </c>
      <c r="AD158" s="272">
        <v>0</v>
      </c>
      <c r="AE158" s="272">
        <v>0</v>
      </c>
      <c r="AF158" s="272">
        <v>0</v>
      </c>
      <c r="AG158" s="272">
        <v>0</v>
      </c>
      <c r="AH158" s="272">
        <v>0</v>
      </c>
      <c r="AI158" s="277">
        <v>0</v>
      </c>
      <c r="AJ158" s="275">
        <f t="array" ref="AJ158">IF(ISBLANK(AA158:AI158),"",SUM(AA158:AI158))</f>
        <v>0</v>
      </c>
      <c r="AL158" s="25">
        <f t="shared" si="119"/>
        <v>0.44791666666666702</v>
      </c>
      <c r="AM158" s="272"/>
      <c r="AN158" s="272"/>
      <c r="AO158" s="272"/>
      <c r="AP158" s="272"/>
      <c r="AQ158" s="272"/>
      <c r="AR158" s="272"/>
      <c r="AS158" s="272"/>
      <c r="AT158" s="272"/>
      <c r="AU158" s="277"/>
      <c r="AV158" s="275" t="str">
        <f t="array" ref="AV158">IF(ISBLANK(AM158:AU158),"",SUM(AM158:AU158))</f>
        <v/>
      </c>
      <c r="AX158" s="25">
        <f t="shared" si="120"/>
        <v>0.44791666666666702</v>
      </c>
      <c r="AY158" s="272"/>
      <c r="AZ158" s="272"/>
      <c r="BA158" s="272"/>
      <c r="BB158" s="272"/>
      <c r="BC158" s="272"/>
      <c r="BD158" s="272"/>
      <c r="BE158" s="272"/>
      <c r="BF158" s="272"/>
      <c r="BG158" s="277"/>
      <c r="BH158" s="275" t="str">
        <f t="array" ref="BH158">IF(ISBLANK(AY158:BG158),"",SUM(AY158:BG158))</f>
        <v/>
      </c>
      <c r="BJ158" s="25">
        <f t="shared" si="121"/>
        <v>0.44791666666666702</v>
      </c>
      <c r="BK158" s="272"/>
      <c r="BL158" s="272"/>
      <c r="BM158" s="272"/>
      <c r="BN158" s="272"/>
      <c r="BO158" s="272"/>
      <c r="BP158" s="272"/>
      <c r="BQ158" s="272"/>
      <c r="BR158" s="272"/>
      <c r="BS158" s="277"/>
      <c r="BT158" s="275" t="str">
        <f t="array" ref="BT158">IF(ISBLANK(BK158:BS158),"",SUM(BK158:BS158))</f>
        <v/>
      </c>
      <c r="BV158" s="25">
        <f t="shared" si="131"/>
        <v>0.44791666666666702</v>
      </c>
      <c r="BW158" s="4">
        <f t="shared" si="132"/>
        <v>55</v>
      </c>
      <c r="BX158" s="4">
        <f t="shared" si="122"/>
        <v>1</v>
      </c>
      <c r="BY158" s="4">
        <f t="shared" si="123"/>
        <v>12</v>
      </c>
      <c r="BZ158" s="4">
        <f t="shared" si="124"/>
        <v>1</v>
      </c>
      <c r="CA158" s="4">
        <f t="shared" si="125"/>
        <v>5</v>
      </c>
      <c r="CB158" s="4">
        <f t="shared" si="126"/>
        <v>2</v>
      </c>
      <c r="CC158" s="4">
        <f t="shared" si="127"/>
        <v>0</v>
      </c>
      <c r="CD158" s="4">
        <f t="shared" si="128"/>
        <v>0</v>
      </c>
      <c r="CE158" s="4">
        <f t="shared" si="129"/>
        <v>0</v>
      </c>
      <c r="CF158" s="10">
        <f t="shared" si="130"/>
        <v>76</v>
      </c>
    </row>
    <row r="159" spans="2:84" x14ac:dyDescent="0.25">
      <c r="B159" s="25">
        <f t="shared" si="116"/>
        <v>0.4583333333333337</v>
      </c>
      <c r="C159" s="272">
        <v>52</v>
      </c>
      <c r="D159" s="272">
        <v>2</v>
      </c>
      <c r="E159" s="272">
        <v>6</v>
      </c>
      <c r="F159" s="272">
        <v>0</v>
      </c>
      <c r="G159" s="272">
        <v>3</v>
      </c>
      <c r="H159" s="272">
        <v>0</v>
      </c>
      <c r="I159" s="272">
        <v>0</v>
      </c>
      <c r="J159" s="272">
        <v>0</v>
      </c>
      <c r="K159" s="277">
        <v>0</v>
      </c>
      <c r="L159" s="275">
        <f t="array" ref="L159">IF(ISBLANK(C159:K159),"",SUM(C159:K159))</f>
        <v>63</v>
      </c>
      <c r="N159" s="25">
        <f t="shared" si="117"/>
        <v>0.4583333333333337</v>
      </c>
      <c r="O159" s="272">
        <v>26</v>
      </c>
      <c r="P159" s="272">
        <v>1</v>
      </c>
      <c r="Q159" s="272">
        <v>5</v>
      </c>
      <c r="R159" s="272">
        <v>1</v>
      </c>
      <c r="S159" s="272">
        <v>2</v>
      </c>
      <c r="T159" s="272">
        <v>2</v>
      </c>
      <c r="U159" s="272">
        <v>1</v>
      </c>
      <c r="V159" s="272">
        <v>1</v>
      </c>
      <c r="W159" s="277">
        <v>0</v>
      </c>
      <c r="X159" s="275">
        <f t="array" ref="X159">IF(ISBLANK(O159:W159),"",SUM(O159:W159))</f>
        <v>39</v>
      </c>
      <c r="Z159" s="25">
        <f t="shared" si="118"/>
        <v>0.4583333333333337</v>
      </c>
      <c r="AA159" s="272">
        <v>0</v>
      </c>
      <c r="AB159" s="272">
        <v>0</v>
      </c>
      <c r="AC159" s="272">
        <v>0</v>
      </c>
      <c r="AD159" s="272">
        <v>0</v>
      </c>
      <c r="AE159" s="272">
        <v>0</v>
      </c>
      <c r="AF159" s="272">
        <v>0</v>
      </c>
      <c r="AG159" s="272">
        <v>0</v>
      </c>
      <c r="AH159" s="272">
        <v>0</v>
      </c>
      <c r="AI159" s="277">
        <v>0</v>
      </c>
      <c r="AJ159" s="275">
        <f t="array" ref="AJ159">IF(ISBLANK(AA159:AI159),"",SUM(AA159:AI159))</f>
        <v>0</v>
      </c>
      <c r="AL159" s="25">
        <f t="shared" si="119"/>
        <v>0.4583333333333337</v>
      </c>
      <c r="AM159" s="272"/>
      <c r="AN159" s="272"/>
      <c r="AO159" s="272"/>
      <c r="AP159" s="272"/>
      <c r="AQ159" s="272"/>
      <c r="AR159" s="272"/>
      <c r="AS159" s="272"/>
      <c r="AT159" s="272"/>
      <c r="AU159" s="277"/>
      <c r="AV159" s="275" t="str">
        <f t="array" ref="AV159">IF(ISBLANK(AM159:AU159),"",SUM(AM159:AU159))</f>
        <v/>
      </c>
      <c r="AX159" s="25">
        <f t="shared" si="120"/>
        <v>0.4583333333333337</v>
      </c>
      <c r="AY159" s="272"/>
      <c r="AZ159" s="272"/>
      <c r="BA159" s="272"/>
      <c r="BB159" s="272"/>
      <c r="BC159" s="272"/>
      <c r="BD159" s="272"/>
      <c r="BE159" s="272"/>
      <c r="BF159" s="272"/>
      <c r="BG159" s="277"/>
      <c r="BH159" s="275" t="str">
        <f t="array" ref="BH159">IF(ISBLANK(AY159:BG159),"",SUM(AY159:BG159))</f>
        <v/>
      </c>
      <c r="BJ159" s="25">
        <f t="shared" si="121"/>
        <v>0.4583333333333337</v>
      </c>
      <c r="BK159" s="272"/>
      <c r="BL159" s="272"/>
      <c r="BM159" s="272"/>
      <c r="BN159" s="272"/>
      <c r="BO159" s="272"/>
      <c r="BP159" s="272"/>
      <c r="BQ159" s="272"/>
      <c r="BR159" s="272"/>
      <c r="BS159" s="277"/>
      <c r="BT159" s="275" t="str">
        <f t="array" ref="BT159">IF(ISBLANK(BK159:BS159),"",SUM(BK159:BS159))</f>
        <v/>
      </c>
      <c r="BV159" s="25">
        <f t="shared" si="131"/>
        <v>0.4583333333333337</v>
      </c>
      <c r="BW159" s="4">
        <f t="shared" si="132"/>
        <v>78</v>
      </c>
      <c r="BX159" s="4">
        <f t="shared" si="122"/>
        <v>3</v>
      </c>
      <c r="BY159" s="4">
        <f t="shared" si="123"/>
        <v>11</v>
      </c>
      <c r="BZ159" s="4">
        <f t="shared" si="124"/>
        <v>1</v>
      </c>
      <c r="CA159" s="4">
        <f t="shared" si="125"/>
        <v>5</v>
      </c>
      <c r="CB159" s="4">
        <f t="shared" si="126"/>
        <v>2</v>
      </c>
      <c r="CC159" s="4">
        <f t="shared" si="127"/>
        <v>1</v>
      </c>
      <c r="CD159" s="4">
        <f t="shared" si="128"/>
        <v>1</v>
      </c>
      <c r="CE159" s="4">
        <f t="shared" si="129"/>
        <v>0</v>
      </c>
      <c r="CF159" s="10">
        <f t="shared" si="130"/>
        <v>102</v>
      </c>
    </row>
    <row r="160" spans="2:84" x14ac:dyDescent="0.25">
      <c r="B160" s="25">
        <f t="shared" si="116"/>
        <v>0.46875000000000039</v>
      </c>
      <c r="C160" s="272">
        <v>57</v>
      </c>
      <c r="D160" s="272">
        <v>2</v>
      </c>
      <c r="E160" s="272">
        <v>9</v>
      </c>
      <c r="F160" s="272">
        <v>1</v>
      </c>
      <c r="G160" s="272">
        <v>3</v>
      </c>
      <c r="H160" s="272">
        <v>1</v>
      </c>
      <c r="I160" s="272">
        <v>0</v>
      </c>
      <c r="J160" s="272">
        <v>0</v>
      </c>
      <c r="K160" s="277">
        <v>1</v>
      </c>
      <c r="L160" s="275">
        <f t="array" ref="L160">IF(ISBLANK(C160:K160),"",SUM(C160:K160))</f>
        <v>74</v>
      </c>
      <c r="N160" s="25">
        <f t="shared" si="117"/>
        <v>0.46875000000000039</v>
      </c>
      <c r="O160" s="272">
        <v>23</v>
      </c>
      <c r="P160" s="272">
        <v>0</v>
      </c>
      <c r="Q160" s="272">
        <v>5</v>
      </c>
      <c r="R160" s="272">
        <v>0</v>
      </c>
      <c r="S160" s="272">
        <v>1</v>
      </c>
      <c r="T160" s="272">
        <v>0</v>
      </c>
      <c r="U160" s="272">
        <v>0</v>
      </c>
      <c r="V160" s="272">
        <v>0</v>
      </c>
      <c r="W160" s="277">
        <v>0</v>
      </c>
      <c r="X160" s="275">
        <f t="array" ref="X160">IF(ISBLANK(O160:W160),"",SUM(O160:W160))</f>
        <v>29</v>
      </c>
      <c r="Z160" s="25">
        <f t="shared" si="118"/>
        <v>0.46875000000000039</v>
      </c>
      <c r="AA160" s="272">
        <v>1</v>
      </c>
      <c r="AB160" s="272">
        <v>0</v>
      </c>
      <c r="AC160" s="272">
        <v>0</v>
      </c>
      <c r="AD160" s="272">
        <v>0</v>
      </c>
      <c r="AE160" s="272">
        <v>0</v>
      </c>
      <c r="AF160" s="272">
        <v>0</v>
      </c>
      <c r="AG160" s="272">
        <v>0</v>
      </c>
      <c r="AH160" s="272">
        <v>0</v>
      </c>
      <c r="AI160" s="277">
        <v>0</v>
      </c>
      <c r="AJ160" s="275">
        <f t="array" ref="AJ160">IF(ISBLANK(AA160:AI160),"",SUM(AA160:AI160))</f>
        <v>1</v>
      </c>
      <c r="AL160" s="25">
        <f t="shared" si="119"/>
        <v>0.46875000000000039</v>
      </c>
      <c r="AM160" s="272"/>
      <c r="AN160" s="272"/>
      <c r="AO160" s="272"/>
      <c r="AP160" s="272"/>
      <c r="AQ160" s="272"/>
      <c r="AR160" s="272"/>
      <c r="AS160" s="272"/>
      <c r="AT160" s="272"/>
      <c r="AU160" s="277"/>
      <c r="AV160" s="275" t="str">
        <f t="array" ref="AV160">IF(ISBLANK(AM160:AU160),"",SUM(AM160:AU160))</f>
        <v/>
      </c>
      <c r="AX160" s="25">
        <f t="shared" si="120"/>
        <v>0.46875000000000039</v>
      </c>
      <c r="AY160" s="272"/>
      <c r="AZ160" s="272"/>
      <c r="BA160" s="272"/>
      <c r="BB160" s="272"/>
      <c r="BC160" s="272"/>
      <c r="BD160" s="272"/>
      <c r="BE160" s="272"/>
      <c r="BF160" s="272"/>
      <c r="BG160" s="277"/>
      <c r="BH160" s="275" t="str">
        <f t="array" ref="BH160">IF(ISBLANK(AY160:BG160),"",SUM(AY160:BG160))</f>
        <v/>
      </c>
      <c r="BJ160" s="25">
        <f t="shared" si="121"/>
        <v>0.46875000000000039</v>
      </c>
      <c r="BK160" s="272"/>
      <c r="BL160" s="272"/>
      <c r="BM160" s="272"/>
      <c r="BN160" s="272"/>
      <c r="BO160" s="272"/>
      <c r="BP160" s="272"/>
      <c r="BQ160" s="272"/>
      <c r="BR160" s="272"/>
      <c r="BS160" s="277"/>
      <c r="BT160" s="275" t="str">
        <f t="array" ref="BT160">IF(ISBLANK(BK160:BS160),"",SUM(BK160:BS160))</f>
        <v/>
      </c>
      <c r="BV160" s="25">
        <f t="shared" si="131"/>
        <v>0.46875000000000039</v>
      </c>
      <c r="BW160" s="4">
        <f t="shared" si="132"/>
        <v>81</v>
      </c>
      <c r="BX160" s="4">
        <f t="shared" si="122"/>
        <v>2</v>
      </c>
      <c r="BY160" s="4">
        <f t="shared" si="123"/>
        <v>14</v>
      </c>
      <c r="BZ160" s="4">
        <f t="shared" si="124"/>
        <v>1</v>
      </c>
      <c r="CA160" s="4">
        <f t="shared" si="125"/>
        <v>4</v>
      </c>
      <c r="CB160" s="4">
        <f t="shared" si="126"/>
        <v>1</v>
      </c>
      <c r="CC160" s="4">
        <f t="shared" si="127"/>
        <v>0</v>
      </c>
      <c r="CD160" s="4">
        <f t="shared" si="128"/>
        <v>0</v>
      </c>
      <c r="CE160" s="4">
        <f t="shared" si="129"/>
        <v>1</v>
      </c>
      <c r="CF160" s="10">
        <f t="shared" si="130"/>
        <v>104</v>
      </c>
    </row>
    <row r="161" spans="2:84" x14ac:dyDescent="0.25">
      <c r="B161" s="25">
        <f t="shared" si="116"/>
        <v>0.47916666666666707</v>
      </c>
      <c r="C161" s="272">
        <v>42</v>
      </c>
      <c r="D161" s="272">
        <v>2</v>
      </c>
      <c r="E161" s="272">
        <v>5</v>
      </c>
      <c r="F161" s="272">
        <v>0</v>
      </c>
      <c r="G161" s="272">
        <v>1</v>
      </c>
      <c r="H161" s="272">
        <v>2</v>
      </c>
      <c r="I161" s="272">
        <v>0</v>
      </c>
      <c r="J161" s="272">
        <v>0</v>
      </c>
      <c r="K161" s="277">
        <v>0</v>
      </c>
      <c r="L161" s="275">
        <f t="array" ref="L161">IF(ISBLANK(C161:K161),"",SUM(C161:K161))</f>
        <v>52</v>
      </c>
      <c r="N161" s="25">
        <f t="shared" si="117"/>
        <v>0.47916666666666707</v>
      </c>
      <c r="O161" s="272">
        <v>18</v>
      </c>
      <c r="P161" s="272">
        <v>1</v>
      </c>
      <c r="Q161" s="272">
        <v>3</v>
      </c>
      <c r="R161" s="272">
        <v>0</v>
      </c>
      <c r="S161" s="272">
        <v>1</v>
      </c>
      <c r="T161" s="272">
        <v>0</v>
      </c>
      <c r="U161" s="272">
        <v>0</v>
      </c>
      <c r="V161" s="272">
        <v>0</v>
      </c>
      <c r="W161" s="277">
        <v>0</v>
      </c>
      <c r="X161" s="275">
        <f t="array" ref="X161">IF(ISBLANK(O161:W161),"",SUM(O161:W161))</f>
        <v>23</v>
      </c>
      <c r="Z161" s="25">
        <f t="shared" si="118"/>
        <v>0.47916666666666707</v>
      </c>
      <c r="AA161" s="272">
        <v>0</v>
      </c>
      <c r="AB161" s="272">
        <v>0</v>
      </c>
      <c r="AC161" s="272">
        <v>0</v>
      </c>
      <c r="AD161" s="272">
        <v>0</v>
      </c>
      <c r="AE161" s="272">
        <v>0</v>
      </c>
      <c r="AF161" s="272">
        <v>0</v>
      </c>
      <c r="AG161" s="272">
        <v>0</v>
      </c>
      <c r="AH161" s="272">
        <v>0</v>
      </c>
      <c r="AI161" s="277">
        <v>0</v>
      </c>
      <c r="AJ161" s="275">
        <f t="array" ref="AJ161">IF(ISBLANK(AA161:AI161),"",SUM(AA161:AI161))</f>
        <v>0</v>
      </c>
      <c r="AL161" s="25">
        <f t="shared" si="119"/>
        <v>0.47916666666666707</v>
      </c>
      <c r="AM161" s="272"/>
      <c r="AN161" s="272"/>
      <c r="AO161" s="272"/>
      <c r="AP161" s="272"/>
      <c r="AQ161" s="272"/>
      <c r="AR161" s="272"/>
      <c r="AS161" s="272"/>
      <c r="AT161" s="272"/>
      <c r="AU161" s="277"/>
      <c r="AV161" s="275" t="str">
        <f t="array" ref="AV161">IF(ISBLANK(AM161:AU161),"",SUM(AM161:AU161))</f>
        <v/>
      </c>
      <c r="AX161" s="25">
        <f t="shared" si="120"/>
        <v>0.47916666666666707</v>
      </c>
      <c r="AY161" s="272"/>
      <c r="AZ161" s="272"/>
      <c r="BA161" s="272"/>
      <c r="BB161" s="272"/>
      <c r="BC161" s="272"/>
      <c r="BD161" s="272"/>
      <c r="BE161" s="272"/>
      <c r="BF161" s="272"/>
      <c r="BG161" s="277"/>
      <c r="BH161" s="275" t="str">
        <f t="array" ref="BH161">IF(ISBLANK(AY161:BG161),"",SUM(AY161:BG161))</f>
        <v/>
      </c>
      <c r="BJ161" s="25">
        <f t="shared" si="121"/>
        <v>0.47916666666666707</v>
      </c>
      <c r="BK161" s="272"/>
      <c r="BL161" s="272"/>
      <c r="BM161" s="272"/>
      <c r="BN161" s="272"/>
      <c r="BO161" s="272"/>
      <c r="BP161" s="272"/>
      <c r="BQ161" s="272"/>
      <c r="BR161" s="272"/>
      <c r="BS161" s="277"/>
      <c r="BT161" s="275" t="str">
        <f t="array" ref="BT161">IF(ISBLANK(BK161:BS161),"",SUM(BK161:BS161))</f>
        <v/>
      </c>
      <c r="BV161" s="25">
        <f t="shared" si="131"/>
        <v>0.47916666666666707</v>
      </c>
      <c r="BW161" s="4">
        <f t="shared" si="132"/>
        <v>60</v>
      </c>
      <c r="BX161" s="4">
        <f t="shared" si="122"/>
        <v>3</v>
      </c>
      <c r="BY161" s="4">
        <f t="shared" si="123"/>
        <v>8</v>
      </c>
      <c r="BZ161" s="4">
        <f t="shared" si="124"/>
        <v>0</v>
      </c>
      <c r="CA161" s="4">
        <f t="shared" si="125"/>
        <v>2</v>
      </c>
      <c r="CB161" s="4">
        <f t="shared" si="126"/>
        <v>2</v>
      </c>
      <c r="CC161" s="4">
        <f t="shared" si="127"/>
        <v>0</v>
      </c>
      <c r="CD161" s="4">
        <f t="shared" si="128"/>
        <v>0</v>
      </c>
      <c r="CE161" s="4">
        <f t="shared" si="129"/>
        <v>0</v>
      </c>
      <c r="CF161" s="10">
        <f t="shared" si="130"/>
        <v>75</v>
      </c>
    </row>
    <row r="162" spans="2:84" x14ac:dyDescent="0.25">
      <c r="B162" s="25">
        <f t="shared" si="116"/>
        <v>0.48958333333333376</v>
      </c>
      <c r="C162" s="272">
        <v>60</v>
      </c>
      <c r="D162" s="272">
        <v>0</v>
      </c>
      <c r="E162" s="272">
        <v>11</v>
      </c>
      <c r="F162" s="272">
        <v>0</v>
      </c>
      <c r="G162" s="272">
        <v>2</v>
      </c>
      <c r="H162" s="272">
        <v>2</v>
      </c>
      <c r="I162" s="272">
        <v>0</v>
      </c>
      <c r="J162" s="272">
        <v>1</v>
      </c>
      <c r="K162" s="277">
        <v>1</v>
      </c>
      <c r="L162" s="275">
        <f t="array" ref="L162">IF(ISBLANK(C162:K162),"",SUM(C162:K162))</f>
        <v>77</v>
      </c>
      <c r="N162" s="25">
        <f t="shared" si="117"/>
        <v>0.48958333333333376</v>
      </c>
      <c r="O162" s="272">
        <v>26</v>
      </c>
      <c r="P162" s="272">
        <v>1</v>
      </c>
      <c r="Q162" s="272">
        <v>6</v>
      </c>
      <c r="R162" s="272">
        <v>0</v>
      </c>
      <c r="S162" s="272">
        <v>1</v>
      </c>
      <c r="T162" s="272">
        <v>0</v>
      </c>
      <c r="U162" s="272">
        <v>0</v>
      </c>
      <c r="V162" s="272">
        <v>0</v>
      </c>
      <c r="W162" s="277">
        <v>0</v>
      </c>
      <c r="X162" s="275">
        <f t="array" ref="X162">IF(ISBLANK(O162:W162),"",SUM(O162:W162))</f>
        <v>34</v>
      </c>
      <c r="Z162" s="25">
        <f t="shared" si="118"/>
        <v>0.48958333333333376</v>
      </c>
      <c r="AA162" s="272">
        <v>0</v>
      </c>
      <c r="AB162" s="272">
        <v>0</v>
      </c>
      <c r="AC162" s="272">
        <v>0</v>
      </c>
      <c r="AD162" s="272">
        <v>0</v>
      </c>
      <c r="AE162" s="272">
        <v>0</v>
      </c>
      <c r="AF162" s="272">
        <v>0</v>
      </c>
      <c r="AG162" s="272">
        <v>0</v>
      </c>
      <c r="AH162" s="272">
        <v>0</v>
      </c>
      <c r="AI162" s="277">
        <v>0</v>
      </c>
      <c r="AJ162" s="275">
        <f t="array" ref="AJ162">IF(ISBLANK(AA162:AI162),"",SUM(AA162:AI162))</f>
        <v>0</v>
      </c>
      <c r="AL162" s="25">
        <f t="shared" si="119"/>
        <v>0.48958333333333376</v>
      </c>
      <c r="AM162" s="272"/>
      <c r="AN162" s="272"/>
      <c r="AO162" s="272"/>
      <c r="AP162" s="272"/>
      <c r="AQ162" s="272"/>
      <c r="AR162" s="272"/>
      <c r="AS162" s="272"/>
      <c r="AT162" s="272"/>
      <c r="AU162" s="277"/>
      <c r="AV162" s="275" t="str">
        <f t="array" ref="AV162">IF(ISBLANK(AM162:AU162),"",SUM(AM162:AU162))</f>
        <v/>
      </c>
      <c r="AX162" s="25">
        <f t="shared" si="120"/>
        <v>0.48958333333333376</v>
      </c>
      <c r="AY162" s="272"/>
      <c r="AZ162" s="272"/>
      <c r="BA162" s="272"/>
      <c r="BB162" s="272"/>
      <c r="BC162" s="272"/>
      <c r="BD162" s="272"/>
      <c r="BE162" s="272"/>
      <c r="BF162" s="272"/>
      <c r="BG162" s="277"/>
      <c r="BH162" s="275" t="str">
        <f t="array" ref="BH162">IF(ISBLANK(AY162:BG162),"",SUM(AY162:BG162))</f>
        <v/>
      </c>
      <c r="BJ162" s="25">
        <f t="shared" si="121"/>
        <v>0.48958333333333376</v>
      </c>
      <c r="BK162" s="272"/>
      <c r="BL162" s="272"/>
      <c r="BM162" s="272"/>
      <c r="BN162" s="272"/>
      <c r="BO162" s="272"/>
      <c r="BP162" s="272"/>
      <c r="BQ162" s="272"/>
      <c r="BR162" s="272"/>
      <c r="BS162" s="277"/>
      <c r="BT162" s="275" t="str">
        <f t="array" ref="BT162">IF(ISBLANK(BK162:BS162),"",SUM(BK162:BS162))</f>
        <v/>
      </c>
      <c r="BV162" s="25">
        <f t="shared" si="131"/>
        <v>0.48958333333333376</v>
      </c>
      <c r="BW162" s="4">
        <f t="shared" si="132"/>
        <v>86</v>
      </c>
      <c r="BX162" s="4">
        <f t="shared" si="122"/>
        <v>1</v>
      </c>
      <c r="BY162" s="4">
        <f t="shared" si="123"/>
        <v>17</v>
      </c>
      <c r="BZ162" s="4">
        <f t="shared" si="124"/>
        <v>0</v>
      </c>
      <c r="CA162" s="4">
        <f t="shared" si="125"/>
        <v>3</v>
      </c>
      <c r="CB162" s="4">
        <f t="shared" si="126"/>
        <v>2</v>
      </c>
      <c r="CC162" s="4">
        <f t="shared" si="127"/>
        <v>0</v>
      </c>
      <c r="CD162" s="4">
        <f t="shared" si="128"/>
        <v>1</v>
      </c>
      <c r="CE162" s="4">
        <f t="shared" si="129"/>
        <v>1</v>
      </c>
      <c r="CF162" s="10">
        <f t="shared" si="130"/>
        <v>111</v>
      </c>
    </row>
    <row r="163" spans="2:84" x14ac:dyDescent="0.25">
      <c r="B163" s="25">
        <f t="shared" si="116"/>
        <v>0.50000000000000044</v>
      </c>
      <c r="C163" s="272">
        <v>62</v>
      </c>
      <c r="D163" s="272">
        <v>4</v>
      </c>
      <c r="E163" s="272">
        <v>6</v>
      </c>
      <c r="F163" s="272">
        <v>1</v>
      </c>
      <c r="G163" s="272">
        <v>1</v>
      </c>
      <c r="H163" s="272">
        <v>1</v>
      </c>
      <c r="I163" s="272">
        <v>1</v>
      </c>
      <c r="J163" s="272">
        <v>0</v>
      </c>
      <c r="K163" s="277">
        <v>0</v>
      </c>
      <c r="L163" s="275">
        <f t="array" ref="L163">IF(ISBLANK(C163:K163),"",SUM(C163:K163))</f>
        <v>76</v>
      </c>
      <c r="N163" s="25">
        <f t="shared" si="117"/>
        <v>0.50000000000000044</v>
      </c>
      <c r="O163" s="272">
        <v>20</v>
      </c>
      <c r="P163" s="272">
        <v>3</v>
      </c>
      <c r="Q163" s="272">
        <v>3</v>
      </c>
      <c r="R163" s="272">
        <v>0</v>
      </c>
      <c r="S163" s="272">
        <v>3</v>
      </c>
      <c r="T163" s="272">
        <v>2</v>
      </c>
      <c r="U163" s="272">
        <v>0</v>
      </c>
      <c r="V163" s="272">
        <v>1</v>
      </c>
      <c r="W163" s="277">
        <v>0</v>
      </c>
      <c r="X163" s="275">
        <f t="array" ref="X163">IF(ISBLANK(O163:W163),"",SUM(O163:W163))</f>
        <v>32</v>
      </c>
      <c r="Z163" s="25">
        <f t="shared" si="118"/>
        <v>0.50000000000000044</v>
      </c>
      <c r="AA163" s="272">
        <v>0</v>
      </c>
      <c r="AB163" s="272">
        <v>1</v>
      </c>
      <c r="AC163" s="272">
        <v>0</v>
      </c>
      <c r="AD163" s="272">
        <v>0</v>
      </c>
      <c r="AE163" s="272">
        <v>0</v>
      </c>
      <c r="AF163" s="272">
        <v>0</v>
      </c>
      <c r="AG163" s="272">
        <v>0</v>
      </c>
      <c r="AH163" s="272">
        <v>0</v>
      </c>
      <c r="AI163" s="277">
        <v>0</v>
      </c>
      <c r="AJ163" s="275">
        <f t="array" ref="AJ163">IF(ISBLANK(AA163:AI163),"",SUM(AA163:AI163))</f>
        <v>1</v>
      </c>
      <c r="AL163" s="25">
        <f t="shared" si="119"/>
        <v>0.50000000000000044</v>
      </c>
      <c r="AM163" s="272"/>
      <c r="AN163" s="272"/>
      <c r="AO163" s="272"/>
      <c r="AP163" s="272"/>
      <c r="AQ163" s="272"/>
      <c r="AR163" s="272"/>
      <c r="AS163" s="272"/>
      <c r="AT163" s="272"/>
      <c r="AU163" s="277"/>
      <c r="AV163" s="275" t="str">
        <f t="array" ref="AV163">IF(ISBLANK(AM163:AU163),"",SUM(AM163:AU163))</f>
        <v/>
      </c>
      <c r="AX163" s="25">
        <f t="shared" si="120"/>
        <v>0.50000000000000044</v>
      </c>
      <c r="AY163" s="272"/>
      <c r="AZ163" s="272"/>
      <c r="BA163" s="272"/>
      <c r="BB163" s="272"/>
      <c r="BC163" s="272"/>
      <c r="BD163" s="272"/>
      <c r="BE163" s="272"/>
      <c r="BF163" s="272"/>
      <c r="BG163" s="277"/>
      <c r="BH163" s="275" t="str">
        <f t="array" ref="BH163">IF(ISBLANK(AY163:BG163),"",SUM(AY163:BG163))</f>
        <v/>
      </c>
      <c r="BJ163" s="25">
        <f t="shared" si="121"/>
        <v>0.50000000000000044</v>
      </c>
      <c r="BK163" s="272"/>
      <c r="BL163" s="272"/>
      <c r="BM163" s="272"/>
      <c r="BN163" s="272"/>
      <c r="BO163" s="272"/>
      <c r="BP163" s="272"/>
      <c r="BQ163" s="272"/>
      <c r="BR163" s="272"/>
      <c r="BS163" s="277"/>
      <c r="BT163" s="275" t="str">
        <f t="array" ref="BT163">IF(ISBLANK(BK163:BS163),"",SUM(BK163:BS163))</f>
        <v/>
      </c>
      <c r="BV163" s="25">
        <f t="shared" si="131"/>
        <v>0.50000000000000044</v>
      </c>
      <c r="BW163" s="4">
        <f t="shared" si="132"/>
        <v>82</v>
      </c>
      <c r="BX163" s="4">
        <f t="shared" si="122"/>
        <v>8</v>
      </c>
      <c r="BY163" s="4">
        <f t="shared" si="123"/>
        <v>9</v>
      </c>
      <c r="BZ163" s="4">
        <f t="shared" si="124"/>
        <v>1</v>
      </c>
      <c r="CA163" s="4">
        <f t="shared" si="125"/>
        <v>4</v>
      </c>
      <c r="CB163" s="4">
        <f t="shared" si="126"/>
        <v>3</v>
      </c>
      <c r="CC163" s="4">
        <f t="shared" si="127"/>
        <v>1</v>
      </c>
      <c r="CD163" s="4">
        <f t="shared" si="128"/>
        <v>1</v>
      </c>
      <c r="CE163" s="4">
        <f t="shared" si="129"/>
        <v>0</v>
      </c>
      <c r="CF163" s="10">
        <f t="shared" si="130"/>
        <v>109</v>
      </c>
    </row>
    <row r="164" spans="2:84" x14ac:dyDescent="0.25">
      <c r="B164" s="25">
        <f t="shared" si="116"/>
        <v>0.51041666666666707</v>
      </c>
      <c r="C164" s="272">
        <v>54</v>
      </c>
      <c r="D164" s="272">
        <v>2</v>
      </c>
      <c r="E164" s="272">
        <v>9</v>
      </c>
      <c r="F164" s="272">
        <v>1</v>
      </c>
      <c r="G164" s="272">
        <v>4</v>
      </c>
      <c r="H164" s="272">
        <v>0</v>
      </c>
      <c r="I164" s="272">
        <v>0</v>
      </c>
      <c r="J164" s="272">
        <v>0</v>
      </c>
      <c r="K164" s="277">
        <v>0</v>
      </c>
      <c r="L164" s="275">
        <f t="array" ref="L164">IF(ISBLANK(C164:K164),"",SUM(C164:K164))</f>
        <v>70</v>
      </c>
      <c r="N164" s="25">
        <f t="shared" si="117"/>
        <v>0.51041666666666707</v>
      </c>
      <c r="O164" s="272">
        <v>26</v>
      </c>
      <c r="P164" s="272">
        <v>1</v>
      </c>
      <c r="Q164" s="272">
        <v>5</v>
      </c>
      <c r="R164" s="272">
        <v>0</v>
      </c>
      <c r="S164" s="272">
        <v>0</v>
      </c>
      <c r="T164" s="272">
        <v>4</v>
      </c>
      <c r="U164" s="272">
        <v>0</v>
      </c>
      <c r="V164" s="272">
        <v>0</v>
      </c>
      <c r="W164" s="277">
        <v>0</v>
      </c>
      <c r="X164" s="275">
        <f t="array" ref="X164">IF(ISBLANK(O164:W164),"",SUM(O164:W164))</f>
        <v>36</v>
      </c>
      <c r="Z164" s="25">
        <f t="shared" si="118"/>
        <v>0.51041666666666707</v>
      </c>
      <c r="AA164" s="272">
        <v>0</v>
      </c>
      <c r="AB164" s="272">
        <v>0</v>
      </c>
      <c r="AC164" s="272">
        <v>0</v>
      </c>
      <c r="AD164" s="272">
        <v>0</v>
      </c>
      <c r="AE164" s="272">
        <v>0</v>
      </c>
      <c r="AF164" s="272">
        <v>0</v>
      </c>
      <c r="AG164" s="272">
        <v>0</v>
      </c>
      <c r="AH164" s="272">
        <v>0</v>
      </c>
      <c r="AI164" s="277">
        <v>0</v>
      </c>
      <c r="AJ164" s="275">
        <f t="array" ref="AJ164">IF(ISBLANK(AA164:AI164),"",SUM(AA164:AI164))</f>
        <v>0</v>
      </c>
      <c r="AL164" s="25">
        <f t="shared" si="119"/>
        <v>0.51041666666666707</v>
      </c>
      <c r="AM164" s="272"/>
      <c r="AN164" s="272"/>
      <c r="AO164" s="272"/>
      <c r="AP164" s="272"/>
      <c r="AQ164" s="272"/>
      <c r="AR164" s="272"/>
      <c r="AS164" s="272"/>
      <c r="AT164" s="272"/>
      <c r="AU164" s="277"/>
      <c r="AV164" s="275" t="str">
        <f t="array" ref="AV164">IF(ISBLANK(AM164:AU164),"",SUM(AM164:AU164))</f>
        <v/>
      </c>
      <c r="AX164" s="25">
        <f t="shared" si="120"/>
        <v>0.51041666666666707</v>
      </c>
      <c r="AY164" s="272"/>
      <c r="AZ164" s="272"/>
      <c r="BA164" s="272"/>
      <c r="BB164" s="272"/>
      <c r="BC164" s="272"/>
      <c r="BD164" s="272"/>
      <c r="BE164" s="272"/>
      <c r="BF164" s="272"/>
      <c r="BG164" s="277"/>
      <c r="BH164" s="275" t="str">
        <f t="array" ref="BH164">IF(ISBLANK(AY164:BG164),"",SUM(AY164:BG164))</f>
        <v/>
      </c>
      <c r="BJ164" s="25">
        <f t="shared" si="121"/>
        <v>0.51041666666666707</v>
      </c>
      <c r="BK164" s="272"/>
      <c r="BL164" s="272"/>
      <c r="BM164" s="272"/>
      <c r="BN164" s="272"/>
      <c r="BO164" s="272"/>
      <c r="BP164" s="272"/>
      <c r="BQ164" s="272"/>
      <c r="BR164" s="272"/>
      <c r="BS164" s="277"/>
      <c r="BT164" s="275" t="str">
        <f t="array" ref="BT164">IF(ISBLANK(BK164:BS164),"",SUM(BK164:BS164))</f>
        <v/>
      </c>
      <c r="BV164" s="25">
        <f t="shared" si="131"/>
        <v>0.51041666666666707</v>
      </c>
      <c r="BW164" s="4">
        <f t="shared" si="132"/>
        <v>80</v>
      </c>
      <c r="BX164" s="4">
        <f t="shared" si="122"/>
        <v>3</v>
      </c>
      <c r="BY164" s="4">
        <f t="shared" si="123"/>
        <v>14</v>
      </c>
      <c r="BZ164" s="4">
        <f t="shared" si="124"/>
        <v>1</v>
      </c>
      <c r="CA164" s="4">
        <f t="shared" si="125"/>
        <v>4</v>
      </c>
      <c r="CB164" s="4">
        <f t="shared" si="126"/>
        <v>4</v>
      </c>
      <c r="CC164" s="4">
        <f t="shared" si="127"/>
        <v>0</v>
      </c>
      <c r="CD164" s="4">
        <f t="shared" si="128"/>
        <v>0</v>
      </c>
      <c r="CE164" s="4">
        <f t="shared" si="129"/>
        <v>0</v>
      </c>
      <c r="CF164" s="10">
        <f t="shared" si="130"/>
        <v>106</v>
      </c>
    </row>
    <row r="165" spans="2:84" x14ac:dyDescent="0.25">
      <c r="B165" s="25">
        <f t="shared" si="116"/>
        <v>0.5208333333333337</v>
      </c>
      <c r="C165" s="272">
        <v>57</v>
      </c>
      <c r="D165" s="272">
        <v>4</v>
      </c>
      <c r="E165" s="272">
        <v>8</v>
      </c>
      <c r="F165" s="272">
        <v>0</v>
      </c>
      <c r="G165" s="272">
        <v>1</v>
      </c>
      <c r="H165" s="272">
        <v>1</v>
      </c>
      <c r="I165" s="272">
        <v>0</v>
      </c>
      <c r="J165" s="272">
        <v>1</v>
      </c>
      <c r="K165" s="277">
        <v>0</v>
      </c>
      <c r="L165" s="275">
        <f t="array" ref="L165">IF(ISBLANK(C165:K165),"",SUM(C165:K165))</f>
        <v>72</v>
      </c>
      <c r="N165" s="25">
        <f t="shared" si="117"/>
        <v>0.5208333333333337</v>
      </c>
      <c r="O165" s="272">
        <v>15</v>
      </c>
      <c r="P165" s="272">
        <v>1</v>
      </c>
      <c r="Q165" s="272">
        <v>7</v>
      </c>
      <c r="R165" s="272">
        <v>0</v>
      </c>
      <c r="S165" s="272">
        <v>0</v>
      </c>
      <c r="T165" s="272">
        <v>2</v>
      </c>
      <c r="U165" s="272">
        <v>0</v>
      </c>
      <c r="V165" s="272">
        <v>0</v>
      </c>
      <c r="W165" s="277">
        <v>0</v>
      </c>
      <c r="X165" s="275">
        <f t="array" ref="X165">IF(ISBLANK(O165:W165),"",SUM(O165:W165))</f>
        <v>25</v>
      </c>
      <c r="Z165" s="25">
        <f t="shared" si="118"/>
        <v>0.5208333333333337</v>
      </c>
      <c r="AA165" s="272">
        <v>0</v>
      </c>
      <c r="AB165" s="272">
        <v>0</v>
      </c>
      <c r="AC165" s="272">
        <v>0</v>
      </c>
      <c r="AD165" s="272">
        <v>0</v>
      </c>
      <c r="AE165" s="272">
        <v>0</v>
      </c>
      <c r="AF165" s="272">
        <v>0</v>
      </c>
      <c r="AG165" s="272">
        <v>0</v>
      </c>
      <c r="AH165" s="272">
        <v>0</v>
      </c>
      <c r="AI165" s="277">
        <v>0</v>
      </c>
      <c r="AJ165" s="275">
        <f t="array" ref="AJ165">IF(ISBLANK(AA165:AI165),"",SUM(AA165:AI165))</f>
        <v>0</v>
      </c>
      <c r="AL165" s="25">
        <f t="shared" si="119"/>
        <v>0.5208333333333337</v>
      </c>
      <c r="AM165" s="272"/>
      <c r="AN165" s="272"/>
      <c r="AO165" s="272"/>
      <c r="AP165" s="272"/>
      <c r="AQ165" s="272"/>
      <c r="AR165" s="272"/>
      <c r="AS165" s="272"/>
      <c r="AT165" s="272"/>
      <c r="AU165" s="277"/>
      <c r="AV165" s="275" t="str">
        <f t="array" ref="AV165">IF(ISBLANK(AM165:AU165),"",SUM(AM165:AU165))</f>
        <v/>
      </c>
      <c r="AX165" s="25">
        <f t="shared" si="120"/>
        <v>0.5208333333333337</v>
      </c>
      <c r="AY165" s="272"/>
      <c r="AZ165" s="272"/>
      <c r="BA165" s="272"/>
      <c r="BB165" s="272"/>
      <c r="BC165" s="272"/>
      <c r="BD165" s="272"/>
      <c r="BE165" s="272"/>
      <c r="BF165" s="272"/>
      <c r="BG165" s="277"/>
      <c r="BH165" s="275" t="str">
        <f t="array" ref="BH165">IF(ISBLANK(AY165:BG165),"",SUM(AY165:BG165))</f>
        <v/>
      </c>
      <c r="BJ165" s="25">
        <f t="shared" si="121"/>
        <v>0.5208333333333337</v>
      </c>
      <c r="BK165" s="272"/>
      <c r="BL165" s="272"/>
      <c r="BM165" s="272"/>
      <c r="BN165" s="272"/>
      <c r="BO165" s="272"/>
      <c r="BP165" s="272"/>
      <c r="BQ165" s="272"/>
      <c r="BR165" s="272"/>
      <c r="BS165" s="277"/>
      <c r="BT165" s="275" t="str">
        <f t="array" ref="BT165">IF(ISBLANK(BK165:BS165),"",SUM(BK165:BS165))</f>
        <v/>
      </c>
      <c r="BV165" s="25">
        <f t="shared" si="131"/>
        <v>0.5208333333333337</v>
      </c>
      <c r="BW165" s="4">
        <f t="shared" si="132"/>
        <v>72</v>
      </c>
      <c r="BX165" s="4">
        <f t="shared" si="122"/>
        <v>5</v>
      </c>
      <c r="BY165" s="4">
        <f t="shared" si="123"/>
        <v>15</v>
      </c>
      <c r="BZ165" s="4">
        <f t="shared" si="124"/>
        <v>0</v>
      </c>
      <c r="CA165" s="4">
        <f t="shared" si="125"/>
        <v>1</v>
      </c>
      <c r="CB165" s="4">
        <f t="shared" si="126"/>
        <v>3</v>
      </c>
      <c r="CC165" s="4">
        <f t="shared" si="127"/>
        <v>0</v>
      </c>
      <c r="CD165" s="4">
        <f t="shared" si="128"/>
        <v>1</v>
      </c>
      <c r="CE165" s="4">
        <f t="shared" si="129"/>
        <v>0</v>
      </c>
      <c r="CF165" s="10">
        <f t="shared" si="130"/>
        <v>97</v>
      </c>
    </row>
    <row r="166" spans="2:84" x14ac:dyDescent="0.25">
      <c r="B166" s="25">
        <f t="shared" si="116"/>
        <v>0.53125000000000033</v>
      </c>
      <c r="C166" s="272">
        <v>32</v>
      </c>
      <c r="D166" s="272">
        <v>1</v>
      </c>
      <c r="E166" s="272">
        <v>5</v>
      </c>
      <c r="F166" s="272">
        <v>0</v>
      </c>
      <c r="G166" s="272">
        <v>0</v>
      </c>
      <c r="H166" s="272">
        <v>2</v>
      </c>
      <c r="I166" s="272">
        <v>0</v>
      </c>
      <c r="J166" s="272">
        <v>1</v>
      </c>
      <c r="K166" s="277">
        <v>0</v>
      </c>
      <c r="L166" s="275">
        <f t="array" ref="L166">IF(ISBLANK(C166:K166),"",SUM(C166:K166))</f>
        <v>41</v>
      </c>
      <c r="N166" s="25">
        <f t="shared" si="117"/>
        <v>0.53125000000000033</v>
      </c>
      <c r="O166" s="272">
        <v>33</v>
      </c>
      <c r="P166" s="272">
        <v>0</v>
      </c>
      <c r="Q166" s="272">
        <v>5</v>
      </c>
      <c r="R166" s="272">
        <v>0</v>
      </c>
      <c r="S166" s="272">
        <v>2</v>
      </c>
      <c r="T166" s="272">
        <v>5</v>
      </c>
      <c r="U166" s="272">
        <v>1</v>
      </c>
      <c r="V166" s="272">
        <v>0</v>
      </c>
      <c r="W166" s="277">
        <v>0</v>
      </c>
      <c r="X166" s="275">
        <f t="array" ref="X166">IF(ISBLANK(O166:W166),"",SUM(O166:W166))</f>
        <v>46</v>
      </c>
      <c r="Z166" s="25">
        <f t="shared" si="118"/>
        <v>0.53125000000000033</v>
      </c>
      <c r="AA166" s="272">
        <v>0</v>
      </c>
      <c r="AB166" s="272">
        <v>0</v>
      </c>
      <c r="AC166" s="272">
        <v>0</v>
      </c>
      <c r="AD166" s="272">
        <v>0</v>
      </c>
      <c r="AE166" s="272">
        <v>0</v>
      </c>
      <c r="AF166" s="272">
        <v>0</v>
      </c>
      <c r="AG166" s="272">
        <v>0</v>
      </c>
      <c r="AH166" s="272">
        <v>0</v>
      </c>
      <c r="AI166" s="277">
        <v>0</v>
      </c>
      <c r="AJ166" s="275">
        <f t="array" ref="AJ166">IF(ISBLANK(AA166:AI166),"",SUM(AA166:AI166))</f>
        <v>0</v>
      </c>
      <c r="AL166" s="25">
        <f t="shared" si="119"/>
        <v>0.53125000000000033</v>
      </c>
      <c r="AM166" s="272"/>
      <c r="AN166" s="272"/>
      <c r="AO166" s="272"/>
      <c r="AP166" s="272"/>
      <c r="AQ166" s="272"/>
      <c r="AR166" s="272"/>
      <c r="AS166" s="272"/>
      <c r="AT166" s="272"/>
      <c r="AU166" s="277"/>
      <c r="AV166" s="275" t="str">
        <f t="array" ref="AV166">IF(ISBLANK(AM166:AU166),"",SUM(AM166:AU166))</f>
        <v/>
      </c>
      <c r="AX166" s="25">
        <f t="shared" si="120"/>
        <v>0.53125000000000033</v>
      </c>
      <c r="AY166" s="272"/>
      <c r="AZ166" s="272"/>
      <c r="BA166" s="272"/>
      <c r="BB166" s="272"/>
      <c r="BC166" s="272"/>
      <c r="BD166" s="272"/>
      <c r="BE166" s="272"/>
      <c r="BF166" s="272"/>
      <c r="BG166" s="277"/>
      <c r="BH166" s="275" t="str">
        <f t="array" ref="BH166">IF(ISBLANK(AY166:BG166),"",SUM(AY166:BG166))</f>
        <v/>
      </c>
      <c r="BJ166" s="25">
        <f t="shared" si="121"/>
        <v>0.53125000000000033</v>
      </c>
      <c r="BK166" s="272"/>
      <c r="BL166" s="272"/>
      <c r="BM166" s="272"/>
      <c r="BN166" s="272"/>
      <c r="BO166" s="272"/>
      <c r="BP166" s="272"/>
      <c r="BQ166" s="272"/>
      <c r="BR166" s="272"/>
      <c r="BS166" s="277"/>
      <c r="BT166" s="275" t="str">
        <f t="array" ref="BT166">IF(ISBLANK(BK166:BS166),"",SUM(BK166:BS166))</f>
        <v/>
      </c>
      <c r="BV166" s="25">
        <f t="shared" si="131"/>
        <v>0.53125000000000033</v>
      </c>
      <c r="BW166" s="4">
        <f t="shared" si="132"/>
        <v>65</v>
      </c>
      <c r="BX166" s="4">
        <f t="shared" si="122"/>
        <v>1</v>
      </c>
      <c r="BY166" s="4">
        <f t="shared" si="123"/>
        <v>10</v>
      </c>
      <c r="BZ166" s="4">
        <f t="shared" si="124"/>
        <v>0</v>
      </c>
      <c r="CA166" s="4">
        <f t="shared" si="125"/>
        <v>2</v>
      </c>
      <c r="CB166" s="4">
        <f t="shared" si="126"/>
        <v>7</v>
      </c>
      <c r="CC166" s="4">
        <f t="shared" si="127"/>
        <v>1</v>
      </c>
      <c r="CD166" s="4">
        <f t="shared" si="128"/>
        <v>1</v>
      </c>
      <c r="CE166" s="4">
        <f t="shared" si="129"/>
        <v>0</v>
      </c>
      <c r="CF166" s="10">
        <f t="shared" si="130"/>
        <v>87</v>
      </c>
    </row>
    <row r="167" spans="2:84" x14ac:dyDescent="0.25">
      <c r="B167" s="25">
        <f t="shared" si="116"/>
        <v>0.54166666666666696</v>
      </c>
      <c r="C167" s="272">
        <v>40</v>
      </c>
      <c r="D167" s="272">
        <v>7</v>
      </c>
      <c r="E167" s="272">
        <v>7</v>
      </c>
      <c r="F167" s="272">
        <v>0</v>
      </c>
      <c r="G167" s="272">
        <v>3</v>
      </c>
      <c r="H167" s="272">
        <v>1</v>
      </c>
      <c r="I167" s="272">
        <v>0</v>
      </c>
      <c r="J167" s="272">
        <v>0</v>
      </c>
      <c r="K167" s="277">
        <v>0</v>
      </c>
      <c r="L167" s="275">
        <f t="array" ref="L167">IF(ISBLANK(C167:K167),"",SUM(C167:K167))</f>
        <v>58</v>
      </c>
      <c r="N167" s="25">
        <f t="shared" si="117"/>
        <v>0.54166666666666696</v>
      </c>
      <c r="O167" s="272">
        <v>23</v>
      </c>
      <c r="P167" s="272">
        <v>0</v>
      </c>
      <c r="Q167" s="272">
        <v>5</v>
      </c>
      <c r="R167" s="272">
        <v>1</v>
      </c>
      <c r="S167" s="272">
        <v>1</v>
      </c>
      <c r="T167" s="272">
        <v>3</v>
      </c>
      <c r="U167" s="272">
        <v>0</v>
      </c>
      <c r="V167" s="272">
        <v>0</v>
      </c>
      <c r="W167" s="277">
        <v>0</v>
      </c>
      <c r="X167" s="275">
        <f t="array" ref="X167">IF(ISBLANK(O167:W167),"",SUM(O167:W167))</f>
        <v>33</v>
      </c>
      <c r="Z167" s="25">
        <f t="shared" si="118"/>
        <v>0.54166666666666696</v>
      </c>
      <c r="AA167" s="272">
        <v>0</v>
      </c>
      <c r="AB167" s="272">
        <v>0</v>
      </c>
      <c r="AC167" s="272">
        <v>0</v>
      </c>
      <c r="AD167" s="272">
        <v>0</v>
      </c>
      <c r="AE167" s="272">
        <v>0</v>
      </c>
      <c r="AF167" s="272">
        <v>0</v>
      </c>
      <c r="AG167" s="272">
        <v>0</v>
      </c>
      <c r="AH167" s="272">
        <v>0</v>
      </c>
      <c r="AI167" s="277">
        <v>0</v>
      </c>
      <c r="AJ167" s="275">
        <f t="array" ref="AJ167">IF(ISBLANK(AA167:AI167),"",SUM(AA167:AI167))</f>
        <v>0</v>
      </c>
      <c r="AL167" s="25">
        <f t="shared" si="119"/>
        <v>0.54166666666666696</v>
      </c>
      <c r="AM167" s="272"/>
      <c r="AN167" s="272"/>
      <c r="AO167" s="272"/>
      <c r="AP167" s="272"/>
      <c r="AQ167" s="272"/>
      <c r="AR167" s="272"/>
      <c r="AS167" s="272"/>
      <c r="AT167" s="272"/>
      <c r="AU167" s="277"/>
      <c r="AV167" s="275" t="str">
        <f t="array" ref="AV167">IF(ISBLANK(AM167:AU167),"",SUM(AM167:AU167))</f>
        <v/>
      </c>
      <c r="AX167" s="25">
        <f t="shared" si="120"/>
        <v>0.54166666666666696</v>
      </c>
      <c r="AY167" s="272"/>
      <c r="AZ167" s="272"/>
      <c r="BA167" s="272"/>
      <c r="BB167" s="272"/>
      <c r="BC167" s="272"/>
      <c r="BD167" s="272"/>
      <c r="BE167" s="272"/>
      <c r="BF167" s="272"/>
      <c r="BG167" s="277"/>
      <c r="BH167" s="275" t="str">
        <f t="array" ref="BH167">IF(ISBLANK(AY167:BG167),"",SUM(AY167:BG167))</f>
        <v/>
      </c>
      <c r="BJ167" s="25">
        <f t="shared" si="121"/>
        <v>0.54166666666666696</v>
      </c>
      <c r="BK167" s="272"/>
      <c r="BL167" s="272"/>
      <c r="BM167" s="272"/>
      <c r="BN167" s="272"/>
      <c r="BO167" s="272"/>
      <c r="BP167" s="272"/>
      <c r="BQ167" s="272"/>
      <c r="BR167" s="272"/>
      <c r="BS167" s="277"/>
      <c r="BT167" s="275" t="str">
        <f t="array" ref="BT167">IF(ISBLANK(BK167:BS167),"",SUM(BK167:BS167))</f>
        <v/>
      </c>
      <c r="BV167" s="25">
        <f t="shared" si="131"/>
        <v>0.54166666666666696</v>
      </c>
      <c r="BW167" s="4">
        <f t="shared" si="132"/>
        <v>63</v>
      </c>
      <c r="BX167" s="4">
        <f t="shared" si="122"/>
        <v>7</v>
      </c>
      <c r="BY167" s="4">
        <f t="shared" si="123"/>
        <v>12</v>
      </c>
      <c r="BZ167" s="4">
        <f t="shared" si="124"/>
        <v>1</v>
      </c>
      <c r="CA167" s="4">
        <f t="shared" si="125"/>
        <v>4</v>
      </c>
      <c r="CB167" s="4">
        <f t="shared" si="126"/>
        <v>4</v>
      </c>
      <c r="CC167" s="4">
        <f t="shared" si="127"/>
        <v>0</v>
      </c>
      <c r="CD167" s="4">
        <f t="shared" si="128"/>
        <v>0</v>
      </c>
      <c r="CE167" s="4">
        <f t="shared" si="129"/>
        <v>0</v>
      </c>
      <c r="CF167" s="10">
        <f t="shared" si="130"/>
        <v>91</v>
      </c>
    </row>
    <row r="168" spans="2:84" x14ac:dyDescent="0.25">
      <c r="B168" s="25">
        <f t="shared" si="116"/>
        <v>0.55208333333333359</v>
      </c>
      <c r="C168" s="272">
        <v>46</v>
      </c>
      <c r="D168" s="272">
        <v>1</v>
      </c>
      <c r="E168" s="272">
        <v>11</v>
      </c>
      <c r="F168" s="272">
        <v>0</v>
      </c>
      <c r="G168" s="272">
        <v>1</v>
      </c>
      <c r="H168" s="272">
        <v>1</v>
      </c>
      <c r="I168" s="272">
        <v>0</v>
      </c>
      <c r="J168" s="272">
        <v>1</v>
      </c>
      <c r="K168" s="277">
        <v>1</v>
      </c>
      <c r="L168" s="275">
        <f t="array" ref="L168">IF(ISBLANK(C168:K168),"",SUM(C168:K168))</f>
        <v>62</v>
      </c>
      <c r="N168" s="25">
        <f t="shared" si="117"/>
        <v>0.55208333333333359</v>
      </c>
      <c r="O168" s="272">
        <v>20</v>
      </c>
      <c r="P168" s="272">
        <v>3</v>
      </c>
      <c r="Q168" s="272">
        <v>5</v>
      </c>
      <c r="R168" s="272">
        <v>1</v>
      </c>
      <c r="S168" s="272">
        <v>1</v>
      </c>
      <c r="T168" s="272">
        <v>2</v>
      </c>
      <c r="U168" s="272">
        <v>0</v>
      </c>
      <c r="V168" s="272">
        <v>0</v>
      </c>
      <c r="W168" s="277">
        <v>0</v>
      </c>
      <c r="X168" s="275">
        <f t="array" ref="X168">IF(ISBLANK(O168:W168),"",SUM(O168:W168))</f>
        <v>32</v>
      </c>
      <c r="Z168" s="25">
        <f t="shared" si="118"/>
        <v>0.55208333333333359</v>
      </c>
      <c r="AA168" s="272">
        <v>0</v>
      </c>
      <c r="AB168" s="272">
        <v>0</v>
      </c>
      <c r="AC168" s="272">
        <v>0</v>
      </c>
      <c r="AD168" s="272">
        <v>0</v>
      </c>
      <c r="AE168" s="272">
        <v>0</v>
      </c>
      <c r="AF168" s="272">
        <v>0</v>
      </c>
      <c r="AG168" s="272">
        <v>0</v>
      </c>
      <c r="AH168" s="272">
        <v>0</v>
      </c>
      <c r="AI168" s="277">
        <v>0</v>
      </c>
      <c r="AJ168" s="275">
        <f t="array" ref="AJ168">IF(ISBLANK(AA168:AI168),"",SUM(AA168:AI168))</f>
        <v>0</v>
      </c>
      <c r="AL168" s="25">
        <f t="shared" si="119"/>
        <v>0.55208333333333359</v>
      </c>
      <c r="AM168" s="272"/>
      <c r="AN168" s="272"/>
      <c r="AO168" s="272"/>
      <c r="AP168" s="272"/>
      <c r="AQ168" s="272"/>
      <c r="AR168" s="272"/>
      <c r="AS168" s="272"/>
      <c r="AT168" s="272"/>
      <c r="AU168" s="277"/>
      <c r="AV168" s="275" t="str">
        <f t="array" ref="AV168">IF(ISBLANK(AM168:AU168),"",SUM(AM168:AU168))</f>
        <v/>
      </c>
      <c r="AX168" s="25">
        <f t="shared" si="120"/>
        <v>0.55208333333333359</v>
      </c>
      <c r="AY168" s="272"/>
      <c r="AZ168" s="272"/>
      <c r="BA168" s="272"/>
      <c r="BB168" s="272"/>
      <c r="BC168" s="272"/>
      <c r="BD168" s="272"/>
      <c r="BE168" s="272"/>
      <c r="BF168" s="272"/>
      <c r="BG168" s="277"/>
      <c r="BH168" s="275" t="str">
        <f t="array" ref="BH168">IF(ISBLANK(AY168:BG168),"",SUM(AY168:BG168))</f>
        <v/>
      </c>
      <c r="BJ168" s="25">
        <f t="shared" si="121"/>
        <v>0.55208333333333359</v>
      </c>
      <c r="BK168" s="272"/>
      <c r="BL168" s="272"/>
      <c r="BM168" s="272"/>
      <c r="BN168" s="272"/>
      <c r="BO168" s="272"/>
      <c r="BP168" s="272"/>
      <c r="BQ168" s="272"/>
      <c r="BR168" s="272"/>
      <c r="BS168" s="277"/>
      <c r="BT168" s="275" t="str">
        <f t="array" ref="BT168">IF(ISBLANK(BK168:BS168),"",SUM(BK168:BS168))</f>
        <v/>
      </c>
      <c r="BV168" s="25">
        <f t="shared" si="131"/>
        <v>0.55208333333333359</v>
      </c>
      <c r="BW168" s="4">
        <f t="shared" si="132"/>
        <v>66</v>
      </c>
      <c r="BX168" s="4">
        <f t="shared" si="122"/>
        <v>4</v>
      </c>
      <c r="BY168" s="4">
        <f t="shared" si="123"/>
        <v>16</v>
      </c>
      <c r="BZ168" s="4">
        <f t="shared" si="124"/>
        <v>1</v>
      </c>
      <c r="CA168" s="4">
        <f t="shared" si="125"/>
        <v>2</v>
      </c>
      <c r="CB168" s="4">
        <f t="shared" si="126"/>
        <v>3</v>
      </c>
      <c r="CC168" s="4">
        <f t="shared" si="127"/>
        <v>0</v>
      </c>
      <c r="CD168" s="4">
        <f t="shared" si="128"/>
        <v>1</v>
      </c>
      <c r="CE168" s="4">
        <f t="shared" si="129"/>
        <v>1</v>
      </c>
      <c r="CF168" s="10">
        <f t="shared" si="130"/>
        <v>94</v>
      </c>
    </row>
    <row r="169" spans="2:84" x14ac:dyDescent="0.25">
      <c r="B169" s="25">
        <f t="shared" si="116"/>
        <v>0.56250000000000022</v>
      </c>
      <c r="C169" s="272">
        <v>47</v>
      </c>
      <c r="D169" s="272">
        <v>4</v>
      </c>
      <c r="E169" s="272">
        <v>3</v>
      </c>
      <c r="F169" s="272">
        <v>0</v>
      </c>
      <c r="G169" s="272">
        <v>2</v>
      </c>
      <c r="H169" s="272">
        <v>0</v>
      </c>
      <c r="I169" s="272">
        <v>0</v>
      </c>
      <c r="J169" s="272">
        <v>1</v>
      </c>
      <c r="K169" s="277">
        <v>0</v>
      </c>
      <c r="L169" s="275">
        <f t="array" ref="L169">IF(ISBLANK(C169:K169),"",SUM(C169:K169))</f>
        <v>57</v>
      </c>
      <c r="N169" s="25">
        <f t="shared" si="117"/>
        <v>0.56250000000000022</v>
      </c>
      <c r="O169" s="272">
        <v>16</v>
      </c>
      <c r="P169" s="272">
        <v>1</v>
      </c>
      <c r="Q169" s="272">
        <v>0</v>
      </c>
      <c r="R169" s="272">
        <v>0</v>
      </c>
      <c r="S169" s="272">
        <v>2</v>
      </c>
      <c r="T169" s="272">
        <v>1</v>
      </c>
      <c r="U169" s="272">
        <v>0</v>
      </c>
      <c r="V169" s="272">
        <v>0</v>
      </c>
      <c r="W169" s="277">
        <v>0</v>
      </c>
      <c r="X169" s="275">
        <f t="array" ref="X169">IF(ISBLANK(O169:W169),"",SUM(O169:W169))</f>
        <v>20</v>
      </c>
      <c r="Z169" s="25">
        <f t="shared" si="118"/>
        <v>0.56250000000000022</v>
      </c>
      <c r="AA169" s="272">
        <v>0</v>
      </c>
      <c r="AB169" s="272">
        <v>0</v>
      </c>
      <c r="AC169" s="272">
        <v>0</v>
      </c>
      <c r="AD169" s="272">
        <v>0</v>
      </c>
      <c r="AE169" s="272">
        <v>0</v>
      </c>
      <c r="AF169" s="272">
        <v>0</v>
      </c>
      <c r="AG169" s="272">
        <v>0</v>
      </c>
      <c r="AH169" s="272">
        <v>0</v>
      </c>
      <c r="AI169" s="277">
        <v>0</v>
      </c>
      <c r="AJ169" s="275">
        <f t="array" ref="AJ169">IF(ISBLANK(AA169:AI169),"",SUM(AA169:AI169))</f>
        <v>0</v>
      </c>
      <c r="AL169" s="25">
        <f t="shared" si="119"/>
        <v>0.56250000000000022</v>
      </c>
      <c r="AM169" s="272"/>
      <c r="AN169" s="272"/>
      <c r="AO169" s="272"/>
      <c r="AP169" s="272"/>
      <c r="AQ169" s="272"/>
      <c r="AR169" s="272"/>
      <c r="AS169" s="272"/>
      <c r="AT169" s="272"/>
      <c r="AU169" s="277"/>
      <c r="AV169" s="275" t="str">
        <f t="array" ref="AV169">IF(ISBLANK(AM169:AU169),"",SUM(AM169:AU169))</f>
        <v/>
      </c>
      <c r="AX169" s="25">
        <f t="shared" si="120"/>
        <v>0.56250000000000022</v>
      </c>
      <c r="AY169" s="272"/>
      <c r="AZ169" s="272"/>
      <c r="BA169" s="272"/>
      <c r="BB169" s="272"/>
      <c r="BC169" s="272"/>
      <c r="BD169" s="272"/>
      <c r="BE169" s="272"/>
      <c r="BF169" s="272"/>
      <c r="BG169" s="277"/>
      <c r="BH169" s="275" t="str">
        <f t="array" ref="BH169">IF(ISBLANK(AY169:BG169),"",SUM(AY169:BG169))</f>
        <v/>
      </c>
      <c r="BJ169" s="25">
        <f t="shared" si="121"/>
        <v>0.56250000000000022</v>
      </c>
      <c r="BK169" s="272"/>
      <c r="BL169" s="272"/>
      <c r="BM169" s="272"/>
      <c r="BN169" s="272"/>
      <c r="BO169" s="272"/>
      <c r="BP169" s="272"/>
      <c r="BQ169" s="272"/>
      <c r="BR169" s="272"/>
      <c r="BS169" s="277"/>
      <c r="BT169" s="275" t="str">
        <f t="array" ref="BT169">IF(ISBLANK(BK169:BS169),"",SUM(BK169:BS169))</f>
        <v/>
      </c>
      <c r="BV169" s="25">
        <f t="shared" si="131"/>
        <v>0.56250000000000022</v>
      </c>
      <c r="BW169" s="4">
        <f t="shared" si="132"/>
        <v>63</v>
      </c>
      <c r="BX169" s="4">
        <f t="shared" si="122"/>
        <v>5</v>
      </c>
      <c r="BY169" s="4">
        <f t="shared" si="123"/>
        <v>3</v>
      </c>
      <c r="BZ169" s="4">
        <f t="shared" si="124"/>
        <v>0</v>
      </c>
      <c r="CA169" s="4">
        <f t="shared" si="125"/>
        <v>4</v>
      </c>
      <c r="CB169" s="4">
        <f t="shared" si="126"/>
        <v>1</v>
      </c>
      <c r="CC169" s="4">
        <f t="shared" si="127"/>
        <v>0</v>
      </c>
      <c r="CD169" s="4">
        <f t="shared" si="128"/>
        <v>1</v>
      </c>
      <c r="CE169" s="4">
        <f t="shared" si="129"/>
        <v>0</v>
      </c>
      <c r="CF169" s="10">
        <f t="shared" si="130"/>
        <v>77</v>
      </c>
    </row>
    <row r="170" spans="2:84" x14ac:dyDescent="0.25">
      <c r="B170" s="25">
        <f t="shared" si="116"/>
        <v>0.57291666666666685</v>
      </c>
      <c r="C170" s="272">
        <v>59</v>
      </c>
      <c r="D170" s="272">
        <v>1</v>
      </c>
      <c r="E170" s="272">
        <v>3</v>
      </c>
      <c r="F170" s="272">
        <v>0</v>
      </c>
      <c r="G170" s="272">
        <v>3</v>
      </c>
      <c r="H170" s="272">
        <v>1</v>
      </c>
      <c r="I170" s="272">
        <v>1</v>
      </c>
      <c r="J170" s="272">
        <v>0</v>
      </c>
      <c r="K170" s="277">
        <v>0</v>
      </c>
      <c r="L170" s="275">
        <f t="array" ref="L170">IF(ISBLANK(C170:K170),"",SUM(C170:K170))</f>
        <v>68</v>
      </c>
      <c r="N170" s="25">
        <f t="shared" si="117"/>
        <v>0.57291666666666685</v>
      </c>
      <c r="O170" s="272">
        <v>25</v>
      </c>
      <c r="P170" s="272">
        <v>3</v>
      </c>
      <c r="Q170" s="272">
        <v>2</v>
      </c>
      <c r="R170" s="272">
        <v>0</v>
      </c>
      <c r="S170" s="272">
        <v>1</v>
      </c>
      <c r="T170" s="272">
        <v>3</v>
      </c>
      <c r="U170" s="272">
        <v>0</v>
      </c>
      <c r="V170" s="272">
        <v>0</v>
      </c>
      <c r="W170" s="277">
        <v>0</v>
      </c>
      <c r="X170" s="275">
        <f t="array" ref="X170">IF(ISBLANK(O170:W170),"",SUM(O170:W170))</f>
        <v>34</v>
      </c>
      <c r="Z170" s="25">
        <f t="shared" si="118"/>
        <v>0.57291666666666685</v>
      </c>
      <c r="AA170" s="272">
        <v>0</v>
      </c>
      <c r="AB170" s="272">
        <v>0</v>
      </c>
      <c r="AC170" s="272">
        <v>0</v>
      </c>
      <c r="AD170" s="272">
        <v>0</v>
      </c>
      <c r="AE170" s="272">
        <v>0</v>
      </c>
      <c r="AF170" s="272">
        <v>0</v>
      </c>
      <c r="AG170" s="272">
        <v>0</v>
      </c>
      <c r="AH170" s="272">
        <v>0</v>
      </c>
      <c r="AI170" s="277">
        <v>0</v>
      </c>
      <c r="AJ170" s="275">
        <f t="array" ref="AJ170">IF(ISBLANK(AA170:AI170),"",SUM(AA170:AI170))</f>
        <v>0</v>
      </c>
      <c r="AL170" s="25">
        <f t="shared" si="119"/>
        <v>0.57291666666666685</v>
      </c>
      <c r="AM170" s="272"/>
      <c r="AN170" s="272"/>
      <c r="AO170" s="272"/>
      <c r="AP170" s="272"/>
      <c r="AQ170" s="272"/>
      <c r="AR170" s="272"/>
      <c r="AS170" s="272"/>
      <c r="AT170" s="272"/>
      <c r="AU170" s="277"/>
      <c r="AV170" s="275" t="str">
        <f t="array" ref="AV170">IF(ISBLANK(AM170:AU170),"",SUM(AM170:AU170))</f>
        <v/>
      </c>
      <c r="AX170" s="25">
        <f t="shared" si="120"/>
        <v>0.57291666666666685</v>
      </c>
      <c r="AY170" s="272"/>
      <c r="AZ170" s="272"/>
      <c r="BA170" s="272"/>
      <c r="BB170" s="272"/>
      <c r="BC170" s="272"/>
      <c r="BD170" s="272"/>
      <c r="BE170" s="272"/>
      <c r="BF170" s="272"/>
      <c r="BG170" s="277"/>
      <c r="BH170" s="275" t="str">
        <f t="array" ref="BH170">IF(ISBLANK(AY170:BG170),"",SUM(AY170:BG170))</f>
        <v/>
      </c>
      <c r="BJ170" s="25">
        <f t="shared" si="121"/>
        <v>0.57291666666666685</v>
      </c>
      <c r="BK170" s="272"/>
      <c r="BL170" s="272"/>
      <c r="BM170" s="272"/>
      <c r="BN170" s="272"/>
      <c r="BO170" s="272"/>
      <c r="BP170" s="272"/>
      <c r="BQ170" s="272"/>
      <c r="BR170" s="272"/>
      <c r="BS170" s="277"/>
      <c r="BT170" s="275" t="str">
        <f t="array" ref="BT170">IF(ISBLANK(BK170:BS170),"",SUM(BK170:BS170))</f>
        <v/>
      </c>
      <c r="BV170" s="25">
        <f t="shared" si="131"/>
        <v>0.57291666666666685</v>
      </c>
      <c r="BW170" s="4">
        <f t="shared" si="132"/>
        <v>84</v>
      </c>
      <c r="BX170" s="4">
        <f t="shared" si="122"/>
        <v>4</v>
      </c>
      <c r="BY170" s="4">
        <f t="shared" si="123"/>
        <v>5</v>
      </c>
      <c r="BZ170" s="4">
        <f t="shared" si="124"/>
        <v>0</v>
      </c>
      <c r="CA170" s="4">
        <f t="shared" si="125"/>
        <v>4</v>
      </c>
      <c r="CB170" s="4">
        <f t="shared" si="126"/>
        <v>4</v>
      </c>
      <c r="CC170" s="4">
        <f t="shared" si="127"/>
        <v>1</v>
      </c>
      <c r="CD170" s="4">
        <f t="shared" si="128"/>
        <v>0</v>
      </c>
      <c r="CE170" s="4">
        <f t="shared" si="129"/>
        <v>0</v>
      </c>
      <c r="CF170" s="10">
        <f t="shared" si="130"/>
        <v>102</v>
      </c>
    </row>
    <row r="171" spans="2:84" x14ac:dyDescent="0.25">
      <c r="B171" s="25">
        <f t="shared" ref="B171:B190" si="133">B109</f>
        <v>0.58333333333333348</v>
      </c>
      <c r="C171" s="272">
        <v>41</v>
      </c>
      <c r="D171" s="272">
        <v>3</v>
      </c>
      <c r="E171" s="272">
        <v>5</v>
      </c>
      <c r="F171" s="272">
        <v>0</v>
      </c>
      <c r="G171" s="272">
        <v>0</v>
      </c>
      <c r="H171" s="272">
        <v>0</v>
      </c>
      <c r="I171" s="272">
        <v>1</v>
      </c>
      <c r="J171" s="272">
        <v>0</v>
      </c>
      <c r="K171" s="277">
        <v>0</v>
      </c>
      <c r="L171" s="275">
        <f t="array" ref="L171">IF(ISBLANK(C171:K171),"",SUM(C171:K171))</f>
        <v>50</v>
      </c>
      <c r="N171" s="25">
        <f t="shared" si="117"/>
        <v>0.58333333333333348</v>
      </c>
      <c r="O171" s="272">
        <v>25</v>
      </c>
      <c r="P171" s="272">
        <v>1</v>
      </c>
      <c r="Q171" s="272">
        <v>6</v>
      </c>
      <c r="R171" s="272">
        <v>0</v>
      </c>
      <c r="S171" s="272">
        <v>1</v>
      </c>
      <c r="T171" s="272">
        <v>2</v>
      </c>
      <c r="U171" s="272">
        <v>0</v>
      </c>
      <c r="V171" s="272">
        <v>0</v>
      </c>
      <c r="W171" s="277">
        <v>0</v>
      </c>
      <c r="X171" s="275">
        <f t="array" ref="X171">IF(ISBLANK(O171:W171),"",SUM(O171:W171))</f>
        <v>35</v>
      </c>
      <c r="Z171" s="25">
        <f t="shared" si="118"/>
        <v>0.58333333333333348</v>
      </c>
      <c r="AA171" s="272">
        <v>0</v>
      </c>
      <c r="AB171" s="272">
        <v>0</v>
      </c>
      <c r="AC171" s="272">
        <v>0</v>
      </c>
      <c r="AD171" s="272">
        <v>0</v>
      </c>
      <c r="AE171" s="272">
        <v>0</v>
      </c>
      <c r="AF171" s="272">
        <v>0</v>
      </c>
      <c r="AG171" s="272">
        <v>0</v>
      </c>
      <c r="AH171" s="272">
        <v>0</v>
      </c>
      <c r="AI171" s="277">
        <v>0</v>
      </c>
      <c r="AJ171" s="275">
        <f t="array" ref="AJ171">IF(ISBLANK(AA171:AI171),"",SUM(AA171:AI171))</f>
        <v>0</v>
      </c>
      <c r="AL171" s="25">
        <f t="shared" ref="AL171:AL190" si="134">AL109</f>
        <v>0.58333333333333348</v>
      </c>
      <c r="AM171" s="272"/>
      <c r="AN171" s="272"/>
      <c r="AO171" s="272"/>
      <c r="AP171" s="272"/>
      <c r="AQ171" s="272"/>
      <c r="AR171" s="272"/>
      <c r="AS171" s="272"/>
      <c r="AT171" s="272"/>
      <c r="AU171" s="277"/>
      <c r="AV171" s="275" t="str">
        <f t="array" ref="AV171">IF(ISBLANK(AM171:AU171),"",SUM(AM171:AU171))</f>
        <v/>
      </c>
      <c r="AX171" s="25">
        <f t="shared" ref="AX171:AX190" si="135">AX109</f>
        <v>0.58333333333333348</v>
      </c>
      <c r="AY171" s="272"/>
      <c r="AZ171" s="272"/>
      <c r="BA171" s="272"/>
      <c r="BB171" s="272"/>
      <c r="BC171" s="272"/>
      <c r="BD171" s="272"/>
      <c r="BE171" s="272"/>
      <c r="BF171" s="272"/>
      <c r="BG171" s="277"/>
      <c r="BH171" s="275" t="str">
        <f t="array" ref="BH171">IF(ISBLANK(AY171:BG171),"",SUM(AY171:BG171))</f>
        <v/>
      </c>
      <c r="BJ171" s="25">
        <f t="shared" ref="BJ171:BJ190" si="136">BJ109</f>
        <v>0.58333333333333348</v>
      </c>
      <c r="BK171" s="272"/>
      <c r="BL171" s="272"/>
      <c r="BM171" s="272"/>
      <c r="BN171" s="272"/>
      <c r="BO171" s="272"/>
      <c r="BP171" s="272"/>
      <c r="BQ171" s="272"/>
      <c r="BR171" s="272"/>
      <c r="BS171" s="277"/>
      <c r="BT171" s="275" t="str">
        <f t="array" ref="BT171">IF(ISBLANK(BK171:BS171),"",SUM(BK171:BS171))</f>
        <v/>
      </c>
      <c r="BV171" s="25">
        <f t="shared" si="131"/>
        <v>0.58333333333333348</v>
      </c>
      <c r="BW171" s="4">
        <f t="shared" si="132"/>
        <v>66</v>
      </c>
      <c r="BX171" s="4">
        <f t="shared" si="122"/>
        <v>4</v>
      </c>
      <c r="BY171" s="4">
        <f t="shared" si="123"/>
        <v>11</v>
      </c>
      <c r="BZ171" s="4">
        <f t="shared" si="124"/>
        <v>0</v>
      </c>
      <c r="CA171" s="4">
        <f t="shared" si="125"/>
        <v>1</v>
      </c>
      <c r="CB171" s="4">
        <f t="shared" si="126"/>
        <v>2</v>
      </c>
      <c r="CC171" s="4">
        <f t="shared" si="127"/>
        <v>1</v>
      </c>
      <c r="CD171" s="4">
        <f t="shared" si="128"/>
        <v>0</v>
      </c>
      <c r="CE171" s="4">
        <f t="shared" si="129"/>
        <v>0</v>
      </c>
      <c r="CF171" s="10">
        <f t="shared" si="130"/>
        <v>85</v>
      </c>
    </row>
    <row r="172" spans="2:84" x14ac:dyDescent="0.25">
      <c r="B172" s="25">
        <f t="shared" si="133"/>
        <v>0.59375000000000011</v>
      </c>
      <c r="C172" s="272">
        <v>62</v>
      </c>
      <c r="D172" s="272">
        <v>3</v>
      </c>
      <c r="E172" s="272">
        <v>8</v>
      </c>
      <c r="F172" s="272">
        <v>0</v>
      </c>
      <c r="G172" s="272">
        <v>2</v>
      </c>
      <c r="H172" s="272">
        <v>0</v>
      </c>
      <c r="I172" s="272">
        <v>0</v>
      </c>
      <c r="J172" s="272">
        <v>0</v>
      </c>
      <c r="K172" s="277">
        <v>0</v>
      </c>
      <c r="L172" s="275">
        <f t="array" ref="L172">IF(ISBLANK(C172:K172),"",SUM(C172:K172))</f>
        <v>75</v>
      </c>
      <c r="N172" s="25">
        <f t="shared" si="117"/>
        <v>0.59375000000000011</v>
      </c>
      <c r="O172" s="272">
        <v>23</v>
      </c>
      <c r="P172" s="272">
        <v>1</v>
      </c>
      <c r="Q172" s="272">
        <v>6</v>
      </c>
      <c r="R172" s="272">
        <v>0</v>
      </c>
      <c r="S172" s="272">
        <v>1</v>
      </c>
      <c r="T172" s="272">
        <v>2</v>
      </c>
      <c r="U172" s="272">
        <v>0</v>
      </c>
      <c r="V172" s="272">
        <v>0</v>
      </c>
      <c r="W172" s="277">
        <v>0</v>
      </c>
      <c r="X172" s="275">
        <f t="array" ref="X172">IF(ISBLANK(O172:W172),"",SUM(O172:W172))</f>
        <v>33</v>
      </c>
      <c r="Z172" s="25">
        <f t="shared" si="118"/>
        <v>0.59375000000000011</v>
      </c>
      <c r="AA172" s="272">
        <v>0</v>
      </c>
      <c r="AB172" s="272">
        <v>0</v>
      </c>
      <c r="AC172" s="272">
        <v>0</v>
      </c>
      <c r="AD172" s="272">
        <v>0</v>
      </c>
      <c r="AE172" s="272">
        <v>0</v>
      </c>
      <c r="AF172" s="272">
        <v>0</v>
      </c>
      <c r="AG172" s="272">
        <v>0</v>
      </c>
      <c r="AH172" s="272">
        <v>0</v>
      </c>
      <c r="AI172" s="277">
        <v>0</v>
      </c>
      <c r="AJ172" s="275">
        <f t="array" ref="AJ172">IF(ISBLANK(AA172:AI172),"",SUM(AA172:AI172))</f>
        <v>0</v>
      </c>
      <c r="AL172" s="25">
        <f t="shared" si="134"/>
        <v>0.59375000000000011</v>
      </c>
      <c r="AM172" s="272"/>
      <c r="AN172" s="272"/>
      <c r="AO172" s="272"/>
      <c r="AP172" s="272"/>
      <c r="AQ172" s="272"/>
      <c r="AR172" s="272"/>
      <c r="AS172" s="272"/>
      <c r="AT172" s="272"/>
      <c r="AU172" s="277"/>
      <c r="AV172" s="275" t="str">
        <f t="array" ref="AV172">IF(ISBLANK(AM172:AU172),"",SUM(AM172:AU172))</f>
        <v/>
      </c>
      <c r="AX172" s="25">
        <f t="shared" si="135"/>
        <v>0.59375000000000011</v>
      </c>
      <c r="AY172" s="272"/>
      <c r="AZ172" s="272"/>
      <c r="BA172" s="272"/>
      <c r="BB172" s="272"/>
      <c r="BC172" s="272"/>
      <c r="BD172" s="272"/>
      <c r="BE172" s="272"/>
      <c r="BF172" s="272"/>
      <c r="BG172" s="277"/>
      <c r="BH172" s="275" t="str">
        <f t="array" ref="BH172">IF(ISBLANK(AY172:BG172),"",SUM(AY172:BG172))</f>
        <v/>
      </c>
      <c r="BJ172" s="25">
        <f t="shared" si="136"/>
        <v>0.59375000000000011</v>
      </c>
      <c r="BK172" s="272"/>
      <c r="BL172" s="272"/>
      <c r="BM172" s="272"/>
      <c r="BN172" s="272"/>
      <c r="BO172" s="272"/>
      <c r="BP172" s="272"/>
      <c r="BQ172" s="272"/>
      <c r="BR172" s="272"/>
      <c r="BS172" s="277"/>
      <c r="BT172" s="275" t="str">
        <f t="array" ref="BT172">IF(ISBLANK(BK172:BS172),"",SUM(BK172:BS172))</f>
        <v/>
      </c>
      <c r="BV172" s="25">
        <f t="shared" si="131"/>
        <v>0.59375000000000011</v>
      </c>
      <c r="BW172" s="4">
        <f t="shared" si="132"/>
        <v>85</v>
      </c>
      <c r="BX172" s="4">
        <f t="shared" si="122"/>
        <v>4</v>
      </c>
      <c r="BY172" s="4">
        <f t="shared" si="123"/>
        <v>14</v>
      </c>
      <c r="BZ172" s="4">
        <f t="shared" si="124"/>
        <v>0</v>
      </c>
      <c r="CA172" s="4">
        <f t="shared" si="125"/>
        <v>3</v>
      </c>
      <c r="CB172" s="4">
        <f t="shared" si="126"/>
        <v>2</v>
      </c>
      <c r="CC172" s="4">
        <f t="shared" si="127"/>
        <v>0</v>
      </c>
      <c r="CD172" s="4">
        <f t="shared" si="128"/>
        <v>0</v>
      </c>
      <c r="CE172" s="4">
        <f t="shared" si="129"/>
        <v>0</v>
      </c>
      <c r="CF172" s="10">
        <f t="shared" si="130"/>
        <v>108</v>
      </c>
    </row>
    <row r="173" spans="2:84" x14ac:dyDescent="0.25">
      <c r="B173" s="25">
        <f t="shared" si="133"/>
        <v>0.60416666666666674</v>
      </c>
      <c r="C173" s="272">
        <v>54</v>
      </c>
      <c r="D173" s="272">
        <v>0</v>
      </c>
      <c r="E173" s="272">
        <v>8</v>
      </c>
      <c r="F173" s="272">
        <v>1</v>
      </c>
      <c r="G173" s="272">
        <v>4</v>
      </c>
      <c r="H173" s="272">
        <v>0</v>
      </c>
      <c r="I173" s="272">
        <v>0</v>
      </c>
      <c r="J173" s="272">
        <v>0</v>
      </c>
      <c r="K173" s="277">
        <v>0</v>
      </c>
      <c r="L173" s="275">
        <f t="array" ref="L173">IF(ISBLANK(C173:K173),"",SUM(C173:K173))</f>
        <v>67</v>
      </c>
      <c r="N173" s="25">
        <f t="shared" si="117"/>
        <v>0.60416666666666674</v>
      </c>
      <c r="O173" s="272">
        <v>24</v>
      </c>
      <c r="P173" s="272">
        <v>2</v>
      </c>
      <c r="Q173" s="272">
        <v>5</v>
      </c>
      <c r="R173" s="272">
        <v>0</v>
      </c>
      <c r="S173" s="272">
        <v>1</v>
      </c>
      <c r="T173" s="272">
        <v>2</v>
      </c>
      <c r="U173" s="272">
        <v>0</v>
      </c>
      <c r="V173" s="272">
        <v>0</v>
      </c>
      <c r="W173" s="277">
        <v>0</v>
      </c>
      <c r="X173" s="275">
        <f t="array" ref="X173">IF(ISBLANK(O173:W173),"",SUM(O173:W173))</f>
        <v>34</v>
      </c>
      <c r="Z173" s="25">
        <f t="shared" si="118"/>
        <v>0.60416666666666674</v>
      </c>
      <c r="AA173" s="272">
        <v>0</v>
      </c>
      <c r="AB173" s="272">
        <v>0</v>
      </c>
      <c r="AC173" s="272">
        <v>0</v>
      </c>
      <c r="AD173" s="272">
        <v>0</v>
      </c>
      <c r="AE173" s="272">
        <v>0</v>
      </c>
      <c r="AF173" s="272">
        <v>0</v>
      </c>
      <c r="AG173" s="272">
        <v>0</v>
      </c>
      <c r="AH173" s="272">
        <v>0</v>
      </c>
      <c r="AI173" s="277">
        <v>0</v>
      </c>
      <c r="AJ173" s="275">
        <f t="array" ref="AJ173">IF(ISBLANK(AA173:AI173),"",SUM(AA173:AI173))</f>
        <v>0</v>
      </c>
      <c r="AL173" s="25">
        <f t="shared" si="134"/>
        <v>0.60416666666666674</v>
      </c>
      <c r="AM173" s="272"/>
      <c r="AN173" s="272"/>
      <c r="AO173" s="272"/>
      <c r="AP173" s="272"/>
      <c r="AQ173" s="272"/>
      <c r="AR173" s="272"/>
      <c r="AS173" s="272"/>
      <c r="AT173" s="272"/>
      <c r="AU173" s="277"/>
      <c r="AV173" s="275" t="str">
        <f t="array" ref="AV173">IF(ISBLANK(AM173:AU173),"",SUM(AM173:AU173))</f>
        <v/>
      </c>
      <c r="AX173" s="25">
        <f t="shared" si="135"/>
        <v>0.60416666666666674</v>
      </c>
      <c r="AY173" s="272"/>
      <c r="AZ173" s="272"/>
      <c r="BA173" s="272"/>
      <c r="BB173" s="272"/>
      <c r="BC173" s="272"/>
      <c r="BD173" s="272"/>
      <c r="BE173" s="272"/>
      <c r="BF173" s="272"/>
      <c r="BG173" s="277"/>
      <c r="BH173" s="275" t="str">
        <f t="array" ref="BH173">IF(ISBLANK(AY173:BG173),"",SUM(AY173:BG173))</f>
        <v/>
      </c>
      <c r="BJ173" s="25">
        <f t="shared" si="136"/>
        <v>0.60416666666666674</v>
      </c>
      <c r="BK173" s="272"/>
      <c r="BL173" s="272"/>
      <c r="BM173" s="272"/>
      <c r="BN173" s="272"/>
      <c r="BO173" s="272"/>
      <c r="BP173" s="272"/>
      <c r="BQ173" s="272"/>
      <c r="BR173" s="272"/>
      <c r="BS173" s="277"/>
      <c r="BT173" s="275" t="str">
        <f t="array" ref="BT173">IF(ISBLANK(BK173:BS173),"",SUM(BK173:BS173))</f>
        <v/>
      </c>
      <c r="BV173" s="25">
        <f t="shared" si="131"/>
        <v>0.60416666666666674</v>
      </c>
      <c r="BW173" s="4">
        <f t="shared" si="132"/>
        <v>78</v>
      </c>
      <c r="BX173" s="4">
        <f t="shared" si="122"/>
        <v>2</v>
      </c>
      <c r="BY173" s="4">
        <f t="shared" si="123"/>
        <v>13</v>
      </c>
      <c r="BZ173" s="4">
        <f t="shared" si="124"/>
        <v>1</v>
      </c>
      <c r="CA173" s="4">
        <f t="shared" si="125"/>
        <v>5</v>
      </c>
      <c r="CB173" s="4">
        <f t="shared" si="126"/>
        <v>2</v>
      </c>
      <c r="CC173" s="4">
        <f t="shared" si="127"/>
        <v>0</v>
      </c>
      <c r="CD173" s="4">
        <f t="shared" si="128"/>
        <v>0</v>
      </c>
      <c r="CE173" s="4">
        <f t="shared" si="129"/>
        <v>0</v>
      </c>
      <c r="CF173" s="10">
        <f t="shared" si="130"/>
        <v>101</v>
      </c>
    </row>
    <row r="174" spans="2:84" x14ac:dyDescent="0.25">
      <c r="B174" s="25">
        <f t="shared" si="133"/>
        <v>0.61458333333333337</v>
      </c>
      <c r="C174" s="272">
        <v>56</v>
      </c>
      <c r="D174" s="272">
        <v>4</v>
      </c>
      <c r="E174" s="272">
        <v>4</v>
      </c>
      <c r="F174" s="272">
        <v>2</v>
      </c>
      <c r="G174" s="272">
        <v>0</v>
      </c>
      <c r="H174" s="272">
        <v>1</v>
      </c>
      <c r="I174" s="272">
        <v>0</v>
      </c>
      <c r="J174" s="272">
        <v>0</v>
      </c>
      <c r="K174" s="277">
        <v>0</v>
      </c>
      <c r="L174" s="275">
        <f t="array" ref="L174">IF(ISBLANK(C174:K174),"",SUM(C174:K174))</f>
        <v>67</v>
      </c>
      <c r="N174" s="25">
        <f t="shared" si="117"/>
        <v>0.61458333333333337</v>
      </c>
      <c r="O174" s="272">
        <v>31</v>
      </c>
      <c r="P174" s="272">
        <v>9</v>
      </c>
      <c r="Q174" s="272">
        <v>3</v>
      </c>
      <c r="R174" s="272">
        <v>0</v>
      </c>
      <c r="S174" s="272">
        <v>0</v>
      </c>
      <c r="T174" s="272">
        <v>1</v>
      </c>
      <c r="U174" s="272">
        <v>0</v>
      </c>
      <c r="V174" s="272">
        <v>0</v>
      </c>
      <c r="W174" s="277">
        <v>0</v>
      </c>
      <c r="X174" s="275">
        <f t="array" ref="X174">IF(ISBLANK(O174:W174),"",SUM(O174:W174))</f>
        <v>44</v>
      </c>
      <c r="Z174" s="25">
        <f t="shared" si="118"/>
        <v>0.61458333333333337</v>
      </c>
      <c r="AA174" s="272">
        <v>0</v>
      </c>
      <c r="AB174" s="272">
        <v>0</v>
      </c>
      <c r="AC174" s="272">
        <v>0</v>
      </c>
      <c r="AD174" s="272">
        <v>0</v>
      </c>
      <c r="AE174" s="272">
        <v>0</v>
      </c>
      <c r="AF174" s="272">
        <v>0</v>
      </c>
      <c r="AG174" s="272">
        <v>0</v>
      </c>
      <c r="AH174" s="272">
        <v>0</v>
      </c>
      <c r="AI174" s="277">
        <v>0</v>
      </c>
      <c r="AJ174" s="275">
        <f t="array" ref="AJ174">IF(ISBLANK(AA174:AI174),"",SUM(AA174:AI174))</f>
        <v>0</v>
      </c>
      <c r="AL174" s="25">
        <f t="shared" si="134"/>
        <v>0.61458333333333337</v>
      </c>
      <c r="AM174" s="272"/>
      <c r="AN174" s="272"/>
      <c r="AO174" s="272"/>
      <c r="AP174" s="272"/>
      <c r="AQ174" s="272"/>
      <c r="AR174" s="272"/>
      <c r="AS174" s="272"/>
      <c r="AT174" s="272"/>
      <c r="AU174" s="277"/>
      <c r="AV174" s="275" t="str">
        <f t="array" ref="AV174">IF(ISBLANK(AM174:AU174),"",SUM(AM174:AU174))</f>
        <v/>
      </c>
      <c r="AX174" s="25">
        <f t="shared" si="135"/>
        <v>0.61458333333333337</v>
      </c>
      <c r="AY174" s="272"/>
      <c r="AZ174" s="272"/>
      <c r="BA174" s="272"/>
      <c r="BB174" s="272"/>
      <c r="BC174" s="272"/>
      <c r="BD174" s="272"/>
      <c r="BE174" s="272"/>
      <c r="BF174" s="272"/>
      <c r="BG174" s="277"/>
      <c r="BH174" s="275" t="str">
        <f t="array" ref="BH174">IF(ISBLANK(AY174:BG174),"",SUM(AY174:BG174))</f>
        <v/>
      </c>
      <c r="BJ174" s="25">
        <f t="shared" si="136"/>
        <v>0.61458333333333337</v>
      </c>
      <c r="BK174" s="272"/>
      <c r="BL174" s="272"/>
      <c r="BM174" s="272"/>
      <c r="BN174" s="272"/>
      <c r="BO174" s="272"/>
      <c r="BP174" s="272"/>
      <c r="BQ174" s="272"/>
      <c r="BR174" s="272"/>
      <c r="BS174" s="277"/>
      <c r="BT174" s="275" t="str">
        <f t="array" ref="BT174">IF(ISBLANK(BK174:BS174),"",SUM(BK174:BS174))</f>
        <v/>
      </c>
      <c r="BV174" s="25">
        <f t="shared" si="131"/>
        <v>0.61458333333333337</v>
      </c>
      <c r="BW174" s="4">
        <f t="shared" si="132"/>
        <v>87</v>
      </c>
      <c r="BX174" s="4">
        <f t="shared" si="122"/>
        <v>13</v>
      </c>
      <c r="BY174" s="4">
        <f t="shared" si="123"/>
        <v>7</v>
      </c>
      <c r="BZ174" s="4">
        <f t="shared" si="124"/>
        <v>2</v>
      </c>
      <c r="CA174" s="4">
        <f t="shared" si="125"/>
        <v>0</v>
      </c>
      <c r="CB174" s="4">
        <f t="shared" si="126"/>
        <v>2</v>
      </c>
      <c r="CC174" s="4">
        <f t="shared" si="127"/>
        <v>0</v>
      </c>
      <c r="CD174" s="4">
        <f t="shared" si="128"/>
        <v>0</v>
      </c>
      <c r="CE174" s="4">
        <f t="shared" si="129"/>
        <v>0</v>
      </c>
      <c r="CF174" s="10">
        <f t="shared" si="130"/>
        <v>111</v>
      </c>
    </row>
    <row r="175" spans="2:84" x14ac:dyDescent="0.25">
      <c r="B175" s="25">
        <f t="shared" si="133"/>
        <v>0.625</v>
      </c>
      <c r="C175" s="272">
        <v>59</v>
      </c>
      <c r="D175" s="272">
        <v>5</v>
      </c>
      <c r="E175" s="272">
        <v>8</v>
      </c>
      <c r="F175" s="272">
        <v>1</v>
      </c>
      <c r="G175" s="272">
        <v>1</v>
      </c>
      <c r="H175" s="272">
        <v>0</v>
      </c>
      <c r="I175" s="272">
        <v>0</v>
      </c>
      <c r="J175" s="272">
        <v>0</v>
      </c>
      <c r="K175" s="277">
        <v>0</v>
      </c>
      <c r="L175" s="275">
        <f t="array" ref="L175">IF(ISBLANK(C175:K175),"",SUM(C175:K175))</f>
        <v>74</v>
      </c>
      <c r="N175" s="25">
        <f t="shared" si="117"/>
        <v>0.625</v>
      </c>
      <c r="O175" s="272">
        <v>41</v>
      </c>
      <c r="P175" s="272">
        <v>5</v>
      </c>
      <c r="Q175" s="272">
        <v>14</v>
      </c>
      <c r="R175" s="272">
        <v>0</v>
      </c>
      <c r="S175" s="272">
        <v>1</v>
      </c>
      <c r="T175" s="272">
        <v>4</v>
      </c>
      <c r="U175" s="272">
        <v>0</v>
      </c>
      <c r="V175" s="272">
        <v>0</v>
      </c>
      <c r="W175" s="277">
        <v>0</v>
      </c>
      <c r="X175" s="275">
        <f t="array" ref="X175">IF(ISBLANK(O175:W175),"",SUM(O175:W175))</f>
        <v>65</v>
      </c>
      <c r="Z175" s="25">
        <f t="shared" si="118"/>
        <v>0.625</v>
      </c>
      <c r="AA175" s="272">
        <v>0</v>
      </c>
      <c r="AB175" s="272">
        <v>0</v>
      </c>
      <c r="AC175" s="272">
        <v>0</v>
      </c>
      <c r="AD175" s="272">
        <v>0</v>
      </c>
      <c r="AE175" s="272">
        <v>0</v>
      </c>
      <c r="AF175" s="272">
        <v>0</v>
      </c>
      <c r="AG175" s="272">
        <v>0</v>
      </c>
      <c r="AH175" s="272">
        <v>0</v>
      </c>
      <c r="AI175" s="277">
        <v>0</v>
      </c>
      <c r="AJ175" s="275">
        <f t="array" ref="AJ175">IF(ISBLANK(AA175:AI175),"",SUM(AA175:AI175))</f>
        <v>0</v>
      </c>
      <c r="AL175" s="25">
        <f t="shared" si="134"/>
        <v>0.625</v>
      </c>
      <c r="AM175" s="272"/>
      <c r="AN175" s="272"/>
      <c r="AO175" s="272"/>
      <c r="AP175" s="272"/>
      <c r="AQ175" s="272"/>
      <c r="AR175" s="272"/>
      <c r="AS175" s="272"/>
      <c r="AT175" s="272"/>
      <c r="AU175" s="277"/>
      <c r="AV175" s="275" t="str">
        <f t="array" ref="AV175">IF(ISBLANK(AM175:AU175),"",SUM(AM175:AU175))</f>
        <v/>
      </c>
      <c r="AX175" s="25">
        <f t="shared" si="135"/>
        <v>0.625</v>
      </c>
      <c r="AY175" s="272"/>
      <c r="AZ175" s="272"/>
      <c r="BA175" s="272"/>
      <c r="BB175" s="272"/>
      <c r="BC175" s="272"/>
      <c r="BD175" s="272"/>
      <c r="BE175" s="272"/>
      <c r="BF175" s="272"/>
      <c r="BG175" s="277"/>
      <c r="BH175" s="275" t="str">
        <f t="array" ref="BH175">IF(ISBLANK(AY175:BG175),"",SUM(AY175:BG175))</f>
        <v/>
      </c>
      <c r="BJ175" s="25">
        <f t="shared" si="136"/>
        <v>0.625</v>
      </c>
      <c r="BK175" s="272"/>
      <c r="BL175" s="272"/>
      <c r="BM175" s="272"/>
      <c r="BN175" s="272"/>
      <c r="BO175" s="272"/>
      <c r="BP175" s="272"/>
      <c r="BQ175" s="272"/>
      <c r="BR175" s="272"/>
      <c r="BS175" s="277"/>
      <c r="BT175" s="275" t="str">
        <f t="array" ref="BT175">IF(ISBLANK(BK175:BS175),"",SUM(BK175:BS175))</f>
        <v/>
      </c>
      <c r="BV175" s="25">
        <f t="shared" si="131"/>
        <v>0.625</v>
      </c>
      <c r="BW175" s="4">
        <f t="shared" si="132"/>
        <v>100</v>
      </c>
      <c r="BX175" s="4">
        <f t="shared" si="122"/>
        <v>10</v>
      </c>
      <c r="BY175" s="4">
        <f t="shared" si="123"/>
        <v>22</v>
      </c>
      <c r="BZ175" s="4">
        <f t="shared" si="124"/>
        <v>1</v>
      </c>
      <c r="CA175" s="4">
        <f t="shared" si="125"/>
        <v>2</v>
      </c>
      <c r="CB175" s="4">
        <f t="shared" si="126"/>
        <v>4</v>
      </c>
      <c r="CC175" s="4">
        <f t="shared" si="127"/>
        <v>0</v>
      </c>
      <c r="CD175" s="4">
        <f t="shared" si="128"/>
        <v>0</v>
      </c>
      <c r="CE175" s="4">
        <f t="shared" si="129"/>
        <v>0</v>
      </c>
      <c r="CF175" s="10">
        <f t="shared" si="130"/>
        <v>139</v>
      </c>
    </row>
    <row r="176" spans="2:84" x14ac:dyDescent="0.25">
      <c r="B176" s="25">
        <f t="shared" si="133"/>
        <v>0.63541666666666663</v>
      </c>
      <c r="C176" s="272">
        <v>65</v>
      </c>
      <c r="D176" s="272">
        <v>6</v>
      </c>
      <c r="E176" s="272">
        <v>6</v>
      </c>
      <c r="F176" s="272">
        <v>0</v>
      </c>
      <c r="G176" s="272">
        <v>3</v>
      </c>
      <c r="H176" s="272">
        <v>2</v>
      </c>
      <c r="I176" s="272">
        <v>0</v>
      </c>
      <c r="J176" s="272">
        <v>0</v>
      </c>
      <c r="K176" s="277">
        <v>0</v>
      </c>
      <c r="L176" s="275">
        <f t="array" ref="L176">IF(ISBLANK(C176:K176),"",SUM(C176:K176))</f>
        <v>82</v>
      </c>
      <c r="N176" s="25">
        <f t="shared" si="117"/>
        <v>0.63541666666666663</v>
      </c>
      <c r="O176" s="272">
        <v>45</v>
      </c>
      <c r="P176" s="272">
        <v>7</v>
      </c>
      <c r="Q176" s="272">
        <v>8</v>
      </c>
      <c r="R176" s="272">
        <v>2</v>
      </c>
      <c r="S176" s="272">
        <v>2</v>
      </c>
      <c r="T176" s="272">
        <v>1</v>
      </c>
      <c r="U176" s="272">
        <v>0</v>
      </c>
      <c r="V176" s="272">
        <v>1</v>
      </c>
      <c r="W176" s="277">
        <v>0</v>
      </c>
      <c r="X176" s="275">
        <f t="array" ref="X176">IF(ISBLANK(O176:W176),"",SUM(O176:W176))</f>
        <v>66</v>
      </c>
      <c r="Z176" s="25">
        <f t="shared" si="118"/>
        <v>0.63541666666666663</v>
      </c>
      <c r="AA176" s="272">
        <v>0</v>
      </c>
      <c r="AB176" s="272">
        <v>0</v>
      </c>
      <c r="AC176" s="272">
        <v>0</v>
      </c>
      <c r="AD176" s="272">
        <v>0</v>
      </c>
      <c r="AE176" s="272">
        <v>0</v>
      </c>
      <c r="AF176" s="272">
        <v>0</v>
      </c>
      <c r="AG176" s="272">
        <v>0</v>
      </c>
      <c r="AH176" s="272">
        <v>0</v>
      </c>
      <c r="AI176" s="277">
        <v>0</v>
      </c>
      <c r="AJ176" s="275">
        <f t="array" ref="AJ176">IF(ISBLANK(AA176:AI176),"",SUM(AA176:AI176))</f>
        <v>0</v>
      </c>
      <c r="AL176" s="25">
        <f t="shared" si="134"/>
        <v>0.63541666666666663</v>
      </c>
      <c r="AM176" s="272"/>
      <c r="AN176" s="272"/>
      <c r="AO176" s="272"/>
      <c r="AP176" s="272"/>
      <c r="AQ176" s="272"/>
      <c r="AR176" s="272"/>
      <c r="AS176" s="272"/>
      <c r="AT176" s="272"/>
      <c r="AU176" s="277"/>
      <c r="AV176" s="275" t="str">
        <f t="array" ref="AV176">IF(ISBLANK(AM176:AU176),"",SUM(AM176:AU176))</f>
        <v/>
      </c>
      <c r="AX176" s="25">
        <f t="shared" si="135"/>
        <v>0.63541666666666663</v>
      </c>
      <c r="AY176" s="272"/>
      <c r="AZ176" s="272"/>
      <c r="BA176" s="272"/>
      <c r="BB176" s="272"/>
      <c r="BC176" s="272"/>
      <c r="BD176" s="272"/>
      <c r="BE176" s="272"/>
      <c r="BF176" s="272"/>
      <c r="BG176" s="277"/>
      <c r="BH176" s="275" t="str">
        <f t="array" ref="BH176">IF(ISBLANK(AY176:BG176),"",SUM(AY176:BG176))</f>
        <v/>
      </c>
      <c r="BJ176" s="25">
        <f t="shared" si="136"/>
        <v>0.63541666666666663</v>
      </c>
      <c r="BK176" s="272"/>
      <c r="BL176" s="272"/>
      <c r="BM176" s="272"/>
      <c r="BN176" s="272"/>
      <c r="BO176" s="272"/>
      <c r="BP176" s="272"/>
      <c r="BQ176" s="272"/>
      <c r="BR176" s="272"/>
      <c r="BS176" s="277"/>
      <c r="BT176" s="275" t="str">
        <f t="array" ref="BT176">IF(ISBLANK(BK176:BS176),"",SUM(BK176:BS176))</f>
        <v/>
      </c>
      <c r="BV176" s="25">
        <f t="shared" si="131"/>
        <v>0.63541666666666663</v>
      </c>
      <c r="BW176" s="4">
        <f t="shared" si="132"/>
        <v>110</v>
      </c>
      <c r="BX176" s="4">
        <f t="shared" si="122"/>
        <v>13</v>
      </c>
      <c r="BY176" s="4">
        <f t="shared" si="123"/>
        <v>14</v>
      </c>
      <c r="BZ176" s="4">
        <f t="shared" si="124"/>
        <v>2</v>
      </c>
      <c r="CA176" s="4">
        <f t="shared" si="125"/>
        <v>5</v>
      </c>
      <c r="CB176" s="4">
        <f t="shared" si="126"/>
        <v>3</v>
      </c>
      <c r="CC176" s="4">
        <f t="shared" si="127"/>
        <v>0</v>
      </c>
      <c r="CD176" s="4">
        <f t="shared" si="128"/>
        <v>1</v>
      </c>
      <c r="CE176" s="4">
        <f t="shared" si="129"/>
        <v>0</v>
      </c>
      <c r="CF176" s="10">
        <f t="shared" si="130"/>
        <v>148</v>
      </c>
    </row>
    <row r="177" spans="2:84" x14ac:dyDescent="0.25">
      <c r="B177" s="25">
        <f t="shared" si="133"/>
        <v>0.64583333333333326</v>
      </c>
      <c r="C177" s="272">
        <v>68</v>
      </c>
      <c r="D177" s="272">
        <v>7</v>
      </c>
      <c r="E177" s="272">
        <v>9</v>
      </c>
      <c r="F177" s="272">
        <v>1</v>
      </c>
      <c r="G177" s="272">
        <v>0</v>
      </c>
      <c r="H177" s="272">
        <v>2</v>
      </c>
      <c r="I177" s="272">
        <v>1</v>
      </c>
      <c r="J177" s="272">
        <v>0</v>
      </c>
      <c r="K177" s="277">
        <v>0</v>
      </c>
      <c r="L177" s="275">
        <f t="array" ref="L177">IF(ISBLANK(C177:K177),"",SUM(C177:K177))</f>
        <v>88</v>
      </c>
      <c r="N177" s="25">
        <f t="shared" si="117"/>
        <v>0.64583333333333326</v>
      </c>
      <c r="O177" s="272">
        <v>37</v>
      </c>
      <c r="P177" s="272">
        <v>5</v>
      </c>
      <c r="Q177" s="272">
        <v>13</v>
      </c>
      <c r="R177" s="272">
        <v>0</v>
      </c>
      <c r="S177" s="272">
        <v>0</v>
      </c>
      <c r="T177" s="272">
        <v>2</v>
      </c>
      <c r="U177" s="272">
        <v>0</v>
      </c>
      <c r="V177" s="272">
        <v>0</v>
      </c>
      <c r="W177" s="277">
        <v>0</v>
      </c>
      <c r="X177" s="275">
        <f t="array" ref="X177">IF(ISBLANK(O177:W177),"",SUM(O177:W177))</f>
        <v>57</v>
      </c>
      <c r="Z177" s="25">
        <f t="shared" si="118"/>
        <v>0.64583333333333326</v>
      </c>
      <c r="AA177" s="272">
        <v>0</v>
      </c>
      <c r="AB177" s="272">
        <v>0</v>
      </c>
      <c r="AC177" s="272">
        <v>0</v>
      </c>
      <c r="AD177" s="272">
        <v>0</v>
      </c>
      <c r="AE177" s="272">
        <v>0</v>
      </c>
      <c r="AF177" s="272">
        <v>0</v>
      </c>
      <c r="AG177" s="272">
        <v>0</v>
      </c>
      <c r="AH177" s="272">
        <v>0</v>
      </c>
      <c r="AI177" s="277">
        <v>0</v>
      </c>
      <c r="AJ177" s="275">
        <f t="array" ref="AJ177">IF(ISBLANK(AA177:AI177),"",SUM(AA177:AI177))</f>
        <v>0</v>
      </c>
      <c r="AL177" s="25">
        <f t="shared" si="134"/>
        <v>0.64583333333333326</v>
      </c>
      <c r="AM177" s="272"/>
      <c r="AN177" s="272"/>
      <c r="AO177" s="272"/>
      <c r="AP177" s="272"/>
      <c r="AQ177" s="272"/>
      <c r="AR177" s="272"/>
      <c r="AS177" s="272"/>
      <c r="AT177" s="272"/>
      <c r="AU177" s="277"/>
      <c r="AV177" s="275" t="str">
        <f t="array" ref="AV177">IF(ISBLANK(AM177:AU177),"",SUM(AM177:AU177))</f>
        <v/>
      </c>
      <c r="AX177" s="25">
        <f t="shared" si="135"/>
        <v>0.64583333333333326</v>
      </c>
      <c r="AY177" s="272"/>
      <c r="AZ177" s="272"/>
      <c r="BA177" s="272"/>
      <c r="BB177" s="272"/>
      <c r="BC177" s="272"/>
      <c r="BD177" s="272"/>
      <c r="BE177" s="272"/>
      <c r="BF177" s="272"/>
      <c r="BG177" s="277"/>
      <c r="BH177" s="275" t="str">
        <f t="array" ref="BH177">IF(ISBLANK(AY177:BG177),"",SUM(AY177:BG177))</f>
        <v/>
      </c>
      <c r="BJ177" s="25">
        <f t="shared" si="136"/>
        <v>0.64583333333333326</v>
      </c>
      <c r="BK177" s="272"/>
      <c r="BL177" s="272"/>
      <c r="BM177" s="272"/>
      <c r="BN177" s="272"/>
      <c r="BO177" s="272"/>
      <c r="BP177" s="272"/>
      <c r="BQ177" s="272"/>
      <c r="BR177" s="272"/>
      <c r="BS177" s="277"/>
      <c r="BT177" s="275" t="str">
        <f t="array" ref="BT177">IF(ISBLANK(BK177:BS177),"",SUM(BK177:BS177))</f>
        <v/>
      </c>
      <c r="BV177" s="25">
        <f t="shared" si="131"/>
        <v>0.64583333333333326</v>
      </c>
      <c r="BW177" s="4">
        <f t="shared" si="132"/>
        <v>105</v>
      </c>
      <c r="BX177" s="4">
        <f t="shared" si="122"/>
        <v>12</v>
      </c>
      <c r="BY177" s="4">
        <f t="shared" si="123"/>
        <v>22</v>
      </c>
      <c r="BZ177" s="4">
        <f t="shared" si="124"/>
        <v>1</v>
      </c>
      <c r="CA177" s="4">
        <f t="shared" si="125"/>
        <v>0</v>
      </c>
      <c r="CB177" s="4">
        <f t="shared" si="126"/>
        <v>4</v>
      </c>
      <c r="CC177" s="4">
        <f t="shared" si="127"/>
        <v>1</v>
      </c>
      <c r="CD177" s="4">
        <f t="shared" si="128"/>
        <v>0</v>
      </c>
      <c r="CE177" s="4">
        <f t="shared" si="129"/>
        <v>0</v>
      </c>
      <c r="CF177" s="10">
        <f t="shared" si="130"/>
        <v>145</v>
      </c>
    </row>
    <row r="178" spans="2:84" x14ac:dyDescent="0.25">
      <c r="B178" s="25">
        <f t="shared" si="133"/>
        <v>0.65624999999999989</v>
      </c>
      <c r="C178" s="272">
        <v>55</v>
      </c>
      <c r="D178" s="272">
        <v>6</v>
      </c>
      <c r="E178" s="272">
        <v>7</v>
      </c>
      <c r="F178" s="272">
        <v>0</v>
      </c>
      <c r="G178" s="272">
        <v>1</v>
      </c>
      <c r="H178" s="272">
        <v>0</v>
      </c>
      <c r="I178" s="272">
        <v>0</v>
      </c>
      <c r="J178" s="272">
        <v>0</v>
      </c>
      <c r="K178" s="277">
        <v>0</v>
      </c>
      <c r="L178" s="275">
        <f t="array" ref="L178">IF(ISBLANK(C178:K178),"",SUM(C178:K178))</f>
        <v>69</v>
      </c>
      <c r="N178" s="25">
        <f t="shared" si="117"/>
        <v>0.65624999999999989</v>
      </c>
      <c r="O178" s="272">
        <v>28</v>
      </c>
      <c r="P178" s="272">
        <v>5</v>
      </c>
      <c r="Q178" s="272">
        <v>7</v>
      </c>
      <c r="R178" s="272">
        <v>1</v>
      </c>
      <c r="S178" s="272">
        <v>0</v>
      </c>
      <c r="T178" s="272">
        <v>3</v>
      </c>
      <c r="U178" s="272">
        <v>1</v>
      </c>
      <c r="V178" s="272">
        <v>1</v>
      </c>
      <c r="W178" s="277">
        <v>0</v>
      </c>
      <c r="X178" s="275">
        <f t="array" ref="X178">IF(ISBLANK(O178:W178),"",SUM(O178:W178))</f>
        <v>46</v>
      </c>
      <c r="Z178" s="25">
        <f t="shared" si="118"/>
        <v>0.65624999999999989</v>
      </c>
      <c r="AA178" s="272">
        <v>1</v>
      </c>
      <c r="AB178" s="272">
        <v>0</v>
      </c>
      <c r="AC178" s="272">
        <v>0</v>
      </c>
      <c r="AD178" s="272">
        <v>0</v>
      </c>
      <c r="AE178" s="272">
        <v>0</v>
      </c>
      <c r="AF178" s="272">
        <v>0</v>
      </c>
      <c r="AG178" s="272">
        <v>0</v>
      </c>
      <c r="AH178" s="272">
        <v>0</v>
      </c>
      <c r="AI178" s="277">
        <v>0</v>
      </c>
      <c r="AJ178" s="275">
        <f t="array" ref="AJ178">IF(ISBLANK(AA178:AI178),"",SUM(AA178:AI178))</f>
        <v>1</v>
      </c>
      <c r="AL178" s="25">
        <f t="shared" si="134"/>
        <v>0.65624999999999989</v>
      </c>
      <c r="AM178" s="272"/>
      <c r="AN178" s="272"/>
      <c r="AO178" s="272"/>
      <c r="AP178" s="272"/>
      <c r="AQ178" s="272"/>
      <c r="AR178" s="272"/>
      <c r="AS178" s="272"/>
      <c r="AT178" s="272"/>
      <c r="AU178" s="277"/>
      <c r="AV178" s="275" t="str">
        <f t="array" ref="AV178">IF(ISBLANK(AM178:AU178),"",SUM(AM178:AU178))</f>
        <v/>
      </c>
      <c r="AX178" s="25">
        <f t="shared" si="135"/>
        <v>0.65624999999999989</v>
      </c>
      <c r="AY178" s="272"/>
      <c r="AZ178" s="272"/>
      <c r="BA178" s="272"/>
      <c r="BB178" s="272"/>
      <c r="BC178" s="272"/>
      <c r="BD178" s="272"/>
      <c r="BE178" s="272"/>
      <c r="BF178" s="272"/>
      <c r="BG178" s="277"/>
      <c r="BH178" s="275" t="str">
        <f t="array" ref="BH178">IF(ISBLANK(AY178:BG178),"",SUM(AY178:BG178))</f>
        <v/>
      </c>
      <c r="BJ178" s="25">
        <f t="shared" si="136"/>
        <v>0.65624999999999989</v>
      </c>
      <c r="BK178" s="272"/>
      <c r="BL178" s="272"/>
      <c r="BM178" s="272"/>
      <c r="BN178" s="272"/>
      <c r="BO178" s="272"/>
      <c r="BP178" s="272"/>
      <c r="BQ178" s="272"/>
      <c r="BR178" s="272"/>
      <c r="BS178" s="277"/>
      <c r="BT178" s="275" t="str">
        <f t="array" ref="BT178">IF(ISBLANK(BK178:BS178),"",SUM(BK178:BS178))</f>
        <v/>
      </c>
      <c r="BV178" s="25">
        <f t="shared" si="131"/>
        <v>0.65624999999999989</v>
      </c>
      <c r="BW178" s="4">
        <f t="shared" si="132"/>
        <v>84</v>
      </c>
      <c r="BX178" s="4">
        <f t="shared" si="122"/>
        <v>11</v>
      </c>
      <c r="BY178" s="4">
        <f t="shared" si="123"/>
        <v>14</v>
      </c>
      <c r="BZ178" s="4">
        <f t="shared" si="124"/>
        <v>1</v>
      </c>
      <c r="CA178" s="4">
        <f t="shared" si="125"/>
        <v>1</v>
      </c>
      <c r="CB178" s="4">
        <f t="shared" si="126"/>
        <v>3</v>
      </c>
      <c r="CC178" s="4">
        <f t="shared" si="127"/>
        <v>1</v>
      </c>
      <c r="CD178" s="4">
        <f t="shared" si="128"/>
        <v>1</v>
      </c>
      <c r="CE178" s="4">
        <f t="shared" si="129"/>
        <v>0</v>
      </c>
      <c r="CF178" s="10">
        <f t="shared" si="130"/>
        <v>116</v>
      </c>
    </row>
    <row r="179" spans="2:84" x14ac:dyDescent="0.25">
      <c r="B179" s="25">
        <f t="shared" si="133"/>
        <v>0.66666666666666652</v>
      </c>
      <c r="C179" s="272">
        <v>71</v>
      </c>
      <c r="D179" s="272">
        <v>7</v>
      </c>
      <c r="E179" s="272">
        <v>9</v>
      </c>
      <c r="F179" s="272">
        <v>1</v>
      </c>
      <c r="G179" s="272">
        <v>3</v>
      </c>
      <c r="H179" s="272">
        <v>0</v>
      </c>
      <c r="I179" s="272">
        <v>0</v>
      </c>
      <c r="J179" s="272">
        <v>0</v>
      </c>
      <c r="K179" s="277">
        <v>0</v>
      </c>
      <c r="L179" s="275">
        <f t="array" ref="L179">IF(ISBLANK(C179:K179),"",SUM(C179:K179))</f>
        <v>91</v>
      </c>
      <c r="N179" s="25">
        <f t="shared" si="117"/>
        <v>0.66666666666666652</v>
      </c>
      <c r="O179" s="272">
        <v>26</v>
      </c>
      <c r="P179" s="272">
        <v>3</v>
      </c>
      <c r="Q179" s="272">
        <v>9</v>
      </c>
      <c r="R179" s="272">
        <v>0</v>
      </c>
      <c r="S179" s="272">
        <v>1</v>
      </c>
      <c r="T179" s="272">
        <v>1</v>
      </c>
      <c r="U179" s="272">
        <v>1</v>
      </c>
      <c r="V179" s="272">
        <v>0</v>
      </c>
      <c r="W179" s="277">
        <v>0</v>
      </c>
      <c r="X179" s="275">
        <f t="array" ref="X179">IF(ISBLANK(O179:W179),"",SUM(O179:W179))</f>
        <v>41</v>
      </c>
      <c r="Z179" s="25">
        <f t="shared" si="118"/>
        <v>0.66666666666666652</v>
      </c>
      <c r="AA179" s="272">
        <v>0</v>
      </c>
      <c r="AB179" s="272">
        <v>0</v>
      </c>
      <c r="AC179" s="272">
        <v>0</v>
      </c>
      <c r="AD179" s="272">
        <v>0</v>
      </c>
      <c r="AE179" s="272">
        <v>0</v>
      </c>
      <c r="AF179" s="272">
        <v>0</v>
      </c>
      <c r="AG179" s="272">
        <v>0</v>
      </c>
      <c r="AH179" s="272">
        <v>0</v>
      </c>
      <c r="AI179" s="277">
        <v>0</v>
      </c>
      <c r="AJ179" s="275">
        <f t="array" ref="AJ179">IF(ISBLANK(AA179:AI179),"",SUM(AA179:AI179))</f>
        <v>0</v>
      </c>
      <c r="AL179" s="25">
        <f t="shared" si="134"/>
        <v>0.66666666666666652</v>
      </c>
      <c r="AM179" s="272"/>
      <c r="AN179" s="272"/>
      <c r="AO179" s="272"/>
      <c r="AP179" s="272"/>
      <c r="AQ179" s="272"/>
      <c r="AR179" s="272"/>
      <c r="AS179" s="272"/>
      <c r="AT179" s="272"/>
      <c r="AU179" s="277"/>
      <c r="AV179" s="275" t="str">
        <f t="array" ref="AV179">IF(ISBLANK(AM179:AU179),"",SUM(AM179:AU179))</f>
        <v/>
      </c>
      <c r="AX179" s="25">
        <f t="shared" si="135"/>
        <v>0.66666666666666652</v>
      </c>
      <c r="AY179" s="272"/>
      <c r="AZ179" s="272"/>
      <c r="BA179" s="272"/>
      <c r="BB179" s="272"/>
      <c r="BC179" s="272"/>
      <c r="BD179" s="272"/>
      <c r="BE179" s="272"/>
      <c r="BF179" s="272"/>
      <c r="BG179" s="277"/>
      <c r="BH179" s="275" t="str">
        <f t="array" ref="BH179">IF(ISBLANK(AY179:BG179),"",SUM(AY179:BG179))</f>
        <v/>
      </c>
      <c r="BJ179" s="25">
        <f t="shared" si="136"/>
        <v>0.66666666666666652</v>
      </c>
      <c r="BK179" s="272"/>
      <c r="BL179" s="272"/>
      <c r="BM179" s="272"/>
      <c r="BN179" s="272"/>
      <c r="BO179" s="272"/>
      <c r="BP179" s="272"/>
      <c r="BQ179" s="272"/>
      <c r="BR179" s="272"/>
      <c r="BS179" s="277"/>
      <c r="BT179" s="275" t="str">
        <f t="array" ref="BT179">IF(ISBLANK(BK179:BS179),"",SUM(BK179:BS179))</f>
        <v/>
      </c>
      <c r="BV179" s="25">
        <f t="shared" si="131"/>
        <v>0.66666666666666652</v>
      </c>
      <c r="BW179" s="4">
        <f t="shared" si="132"/>
        <v>97</v>
      </c>
      <c r="BX179" s="4">
        <f t="shared" si="122"/>
        <v>10</v>
      </c>
      <c r="BY179" s="4">
        <f t="shared" si="123"/>
        <v>18</v>
      </c>
      <c r="BZ179" s="4">
        <f t="shared" si="124"/>
        <v>1</v>
      </c>
      <c r="CA179" s="4">
        <f t="shared" si="125"/>
        <v>4</v>
      </c>
      <c r="CB179" s="4">
        <f t="shared" si="126"/>
        <v>1</v>
      </c>
      <c r="CC179" s="4">
        <f t="shared" si="127"/>
        <v>1</v>
      </c>
      <c r="CD179" s="4">
        <f t="shared" si="128"/>
        <v>0</v>
      </c>
      <c r="CE179" s="4">
        <f t="shared" si="129"/>
        <v>0</v>
      </c>
      <c r="CF179" s="10">
        <f t="shared" si="130"/>
        <v>132</v>
      </c>
    </row>
    <row r="180" spans="2:84" x14ac:dyDescent="0.25">
      <c r="B180" s="25">
        <f t="shared" si="133"/>
        <v>0.67708333333333315</v>
      </c>
      <c r="C180" s="272">
        <v>58</v>
      </c>
      <c r="D180" s="272">
        <v>5</v>
      </c>
      <c r="E180" s="272">
        <v>10</v>
      </c>
      <c r="F180" s="272">
        <v>0</v>
      </c>
      <c r="G180" s="272">
        <v>1</v>
      </c>
      <c r="H180" s="272">
        <v>1</v>
      </c>
      <c r="I180" s="272">
        <v>1</v>
      </c>
      <c r="J180" s="272">
        <v>0</v>
      </c>
      <c r="K180" s="277">
        <v>0</v>
      </c>
      <c r="L180" s="275">
        <f t="array" ref="L180">IF(ISBLANK(C180:K180),"",SUM(C180:K180))</f>
        <v>76</v>
      </c>
      <c r="N180" s="25">
        <f t="shared" si="117"/>
        <v>0.67708333333333315</v>
      </c>
      <c r="O180" s="272">
        <v>47</v>
      </c>
      <c r="P180" s="272">
        <v>3</v>
      </c>
      <c r="Q180" s="272">
        <v>5</v>
      </c>
      <c r="R180" s="272">
        <v>0</v>
      </c>
      <c r="S180" s="272">
        <v>1</v>
      </c>
      <c r="T180" s="272">
        <v>1</v>
      </c>
      <c r="U180" s="272">
        <v>0</v>
      </c>
      <c r="V180" s="272">
        <v>0</v>
      </c>
      <c r="W180" s="277">
        <v>0</v>
      </c>
      <c r="X180" s="275">
        <f t="array" ref="X180">IF(ISBLANK(O180:W180),"",SUM(O180:W180))</f>
        <v>57</v>
      </c>
      <c r="Z180" s="25">
        <f t="shared" si="118"/>
        <v>0.67708333333333315</v>
      </c>
      <c r="AA180" s="272">
        <v>0</v>
      </c>
      <c r="AB180" s="272">
        <v>0</v>
      </c>
      <c r="AC180" s="272">
        <v>0</v>
      </c>
      <c r="AD180" s="272">
        <v>0</v>
      </c>
      <c r="AE180" s="272">
        <v>0</v>
      </c>
      <c r="AF180" s="272">
        <v>0</v>
      </c>
      <c r="AG180" s="272">
        <v>0</v>
      </c>
      <c r="AH180" s="272">
        <v>0</v>
      </c>
      <c r="AI180" s="277">
        <v>0</v>
      </c>
      <c r="AJ180" s="275">
        <f t="array" ref="AJ180">IF(ISBLANK(AA180:AI180),"",SUM(AA180:AI180))</f>
        <v>0</v>
      </c>
      <c r="AL180" s="25">
        <f t="shared" si="134"/>
        <v>0.67708333333333315</v>
      </c>
      <c r="AM180" s="272"/>
      <c r="AN180" s="272"/>
      <c r="AO180" s="272"/>
      <c r="AP180" s="272"/>
      <c r="AQ180" s="272"/>
      <c r="AR180" s="272"/>
      <c r="AS180" s="272"/>
      <c r="AT180" s="272"/>
      <c r="AU180" s="277"/>
      <c r="AV180" s="275" t="str">
        <f t="array" ref="AV180">IF(ISBLANK(AM180:AU180),"",SUM(AM180:AU180))</f>
        <v/>
      </c>
      <c r="AX180" s="25">
        <f t="shared" si="135"/>
        <v>0.67708333333333315</v>
      </c>
      <c r="AY180" s="272"/>
      <c r="AZ180" s="272"/>
      <c r="BA180" s="272"/>
      <c r="BB180" s="272"/>
      <c r="BC180" s="272"/>
      <c r="BD180" s="272"/>
      <c r="BE180" s="272"/>
      <c r="BF180" s="272"/>
      <c r="BG180" s="277"/>
      <c r="BH180" s="275" t="str">
        <f t="array" ref="BH180">IF(ISBLANK(AY180:BG180),"",SUM(AY180:BG180))</f>
        <v/>
      </c>
      <c r="BJ180" s="25">
        <f t="shared" si="136"/>
        <v>0.67708333333333315</v>
      </c>
      <c r="BK180" s="272"/>
      <c r="BL180" s="272"/>
      <c r="BM180" s="272"/>
      <c r="BN180" s="272"/>
      <c r="BO180" s="272"/>
      <c r="BP180" s="272"/>
      <c r="BQ180" s="272"/>
      <c r="BR180" s="272"/>
      <c r="BS180" s="277"/>
      <c r="BT180" s="275" t="str">
        <f t="array" ref="BT180">IF(ISBLANK(BK180:BS180),"",SUM(BK180:BS180))</f>
        <v/>
      </c>
      <c r="BV180" s="25">
        <f t="shared" si="131"/>
        <v>0.67708333333333315</v>
      </c>
      <c r="BW180" s="4">
        <f t="shared" si="132"/>
        <v>105</v>
      </c>
      <c r="BX180" s="4">
        <f t="shared" si="122"/>
        <v>8</v>
      </c>
      <c r="BY180" s="4">
        <f t="shared" si="123"/>
        <v>15</v>
      </c>
      <c r="BZ180" s="4">
        <f t="shared" si="124"/>
        <v>0</v>
      </c>
      <c r="CA180" s="4">
        <f t="shared" si="125"/>
        <v>2</v>
      </c>
      <c r="CB180" s="4">
        <f t="shared" si="126"/>
        <v>2</v>
      </c>
      <c r="CC180" s="4">
        <f t="shared" si="127"/>
        <v>1</v>
      </c>
      <c r="CD180" s="4">
        <f t="shared" si="128"/>
        <v>0</v>
      </c>
      <c r="CE180" s="4">
        <f t="shared" si="129"/>
        <v>0</v>
      </c>
      <c r="CF180" s="10">
        <f t="shared" si="130"/>
        <v>133</v>
      </c>
    </row>
    <row r="181" spans="2:84" x14ac:dyDescent="0.25">
      <c r="B181" s="25">
        <f t="shared" si="133"/>
        <v>0.68749999999999978</v>
      </c>
      <c r="C181" s="272">
        <v>87</v>
      </c>
      <c r="D181" s="272">
        <v>8</v>
      </c>
      <c r="E181" s="272">
        <v>5</v>
      </c>
      <c r="F181" s="272">
        <v>1</v>
      </c>
      <c r="G181" s="272">
        <v>2</v>
      </c>
      <c r="H181" s="272">
        <v>1</v>
      </c>
      <c r="I181" s="272">
        <v>0</v>
      </c>
      <c r="J181" s="272">
        <v>0</v>
      </c>
      <c r="K181" s="277">
        <v>0</v>
      </c>
      <c r="L181" s="275">
        <f t="array" ref="L181">IF(ISBLANK(C181:K181),"",SUM(C181:K181))</f>
        <v>104</v>
      </c>
      <c r="N181" s="25">
        <f t="shared" si="117"/>
        <v>0.68749999999999978</v>
      </c>
      <c r="O181" s="272">
        <v>34</v>
      </c>
      <c r="P181" s="272">
        <v>4</v>
      </c>
      <c r="Q181" s="272">
        <v>6</v>
      </c>
      <c r="R181" s="272">
        <v>0</v>
      </c>
      <c r="S181" s="272">
        <v>0</v>
      </c>
      <c r="T181" s="272">
        <v>0</v>
      </c>
      <c r="U181" s="272">
        <v>0</v>
      </c>
      <c r="V181" s="272">
        <v>0</v>
      </c>
      <c r="W181" s="277">
        <v>0</v>
      </c>
      <c r="X181" s="275">
        <f t="array" ref="X181">IF(ISBLANK(O181:W181),"",SUM(O181:W181))</f>
        <v>44</v>
      </c>
      <c r="Z181" s="25">
        <f t="shared" si="118"/>
        <v>0.68749999999999978</v>
      </c>
      <c r="AA181" s="272">
        <v>0</v>
      </c>
      <c r="AB181" s="272">
        <v>0</v>
      </c>
      <c r="AC181" s="272">
        <v>0</v>
      </c>
      <c r="AD181" s="272">
        <v>0</v>
      </c>
      <c r="AE181" s="272">
        <v>0</v>
      </c>
      <c r="AF181" s="272">
        <v>0</v>
      </c>
      <c r="AG181" s="272">
        <v>0</v>
      </c>
      <c r="AH181" s="272">
        <v>0</v>
      </c>
      <c r="AI181" s="277">
        <v>0</v>
      </c>
      <c r="AJ181" s="275">
        <f t="array" ref="AJ181">IF(ISBLANK(AA181:AI181),"",SUM(AA181:AI181))</f>
        <v>0</v>
      </c>
      <c r="AL181" s="25">
        <f t="shared" si="134"/>
        <v>0.68749999999999978</v>
      </c>
      <c r="AM181" s="272"/>
      <c r="AN181" s="272"/>
      <c r="AO181" s="272"/>
      <c r="AP181" s="272"/>
      <c r="AQ181" s="272"/>
      <c r="AR181" s="272"/>
      <c r="AS181" s="272"/>
      <c r="AT181" s="272"/>
      <c r="AU181" s="277"/>
      <c r="AV181" s="275" t="str">
        <f t="array" ref="AV181">IF(ISBLANK(AM181:AU181),"",SUM(AM181:AU181))</f>
        <v/>
      </c>
      <c r="AX181" s="25">
        <f t="shared" si="135"/>
        <v>0.68749999999999978</v>
      </c>
      <c r="AY181" s="272"/>
      <c r="AZ181" s="272"/>
      <c r="BA181" s="272"/>
      <c r="BB181" s="272"/>
      <c r="BC181" s="272"/>
      <c r="BD181" s="272"/>
      <c r="BE181" s="272"/>
      <c r="BF181" s="272"/>
      <c r="BG181" s="277"/>
      <c r="BH181" s="275" t="str">
        <f t="array" ref="BH181">IF(ISBLANK(AY181:BG181),"",SUM(AY181:BG181))</f>
        <v/>
      </c>
      <c r="BJ181" s="25">
        <f t="shared" si="136"/>
        <v>0.68749999999999978</v>
      </c>
      <c r="BK181" s="272"/>
      <c r="BL181" s="272"/>
      <c r="BM181" s="272"/>
      <c r="BN181" s="272"/>
      <c r="BO181" s="272"/>
      <c r="BP181" s="272"/>
      <c r="BQ181" s="272"/>
      <c r="BR181" s="272"/>
      <c r="BS181" s="277"/>
      <c r="BT181" s="275" t="str">
        <f t="array" ref="BT181">IF(ISBLANK(BK181:BS181),"",SUM(BK181:BS181))</f>
        <v/>
      </c>
      <c r="BV181" s="25">
        <f t="shared" si="131"/>
        <v>0.68749999999999978</v>
      </c>
      <c r="BW181" s="4">
        <f t="shared" si="132"/>
        <v>121</v>
      </c>
      <c r="BX181" s="4">
        <f t="shared" si="122"/>
        <v>12</v>
      </c>
      <c r="BY181" s="4">
        <f t="shared" si="123"/>
        <v>11</v>
      </c>
      <c r="BZ181" s="4">
        <f t="shared" si="124"/>
        <v>1</v>
      </c>
      <c r="CA181" s="4">
        <f t="shared" si="125"/>
        <v>2</v>
      </c>
      <c r="CB181" s="4">
        <f t="shared" si="126"/>
        <v>1</v>
      </c>
      <c r="CC181" s="4">
        <f t="shared" si="127"/>
        <v>0</v>
      </c>
      <c r="CD181" s="4">
        <f t="shared" si="128"/>
        <v>0</v>
      </c>
      <c r="CE181" s="4">
        <f t="shared" si="129"/>
        <v>0</v>
      </c>
      <c r="CF181" s="10">
        <f t="shared" si="130"/>
        <v>148</v>
      </c>
    </row>
    <row r="182" spans="2:84" x14ac:dyDescent="0.25">
      <c r="B182" s="25">
        <f t="shared" si="133"/>
        <v>0.69791666666666641</v>
      </c>
      <c r="C182" s="272">
        <v>73</v>
      </c>
      <c r="D182" s="272">
        <v>8</v>
      </c>
      <c r="E182" s="272">
        <v>11</v>
      </c>
      <c r="F182" s="272">
        <v>0</v>
      </c>
      <c r="G182" s="272">
        <v>1</v>
      </c>
      <c r="H182" s="272">
        <v>0</v>
      </c>
      <c r="I182" s="272">
        <v>1</v>
      </c>
      <c r="J182" s="272">
        <v>0</v>
      </c>
      <c r="K182" s="277">
        <v>0</v>
      </c>
      <c r="L182" s="275">
        <f t="array" ref="L182">IF(ISBLANK(C182:K182),"",SUM(C182:K182))</f>
        <v>94</v>
      </c>
      <c r="N182" s="25">
        <f t="shared" si="117"/>
        <v>0.69791666666666641</v>
      </c>
      <c r="O182" s="272">
        <v>28</v>
      </c>
      <c r="P182" s="272">
        <v>3</v>
      </c>
      <c r="Q182" s="272">
        <v>4</v>
      </c>
      <c r="R182" s="272">
        <v>0</v>
      </c>
      <c r="S182" s="272">
        <v>0</v>
      </c>
      <c r="T182" s="272">
        <v>0</v>
      </c>
      <c r="U182" s="272">
        <v>1</v>
      </c>
      <c r="V182" s="272">
        <v>1</v>
      </c>
      <c r="W182" s="277">
        <v>0</v>
      </c>
      <c r="X182" s="275">
        <f t="array" ref="X182">IF(ISBLANK(O182:W182),"",SUM(O182:W182))</f>
        <v>37</v>
      </c>
      <c r="Z182" s="25">
        <f t="shared" si="118"/>
        <v>0.69791666666666641</v>
      </c>
      <c r="AA182" s="272">
        <v>0</v>
      </c>
      <c r="AB182" s="272">
        <v>0</v>
      </c>
      <c r="AC182" s="272">
        <v>0</v>
      </c>
      <c r="AD182" s="272">
        <v>0</v>
      </c>
      <c r="AE182" s="272">
        <v>0</v>
      </c>
      <c r="AF182" s="272">
        <v>0</v>
      </c>
      <c r="AG182" s="272">
        <v>0</v>
      </c>
      <c r="AH182" s="272">
        <v>0</v>
      </c>
      <c r="AI182" s="277">
        <v>0</v>
      </c>
      <c r="AJ182" s="275">
        <f t="array" ref="AJ182">IF(ISBLANK(AA182:AI182),"",SUM(AA182:AI182))</f>
        <v>0</v>
      </c>
      <c r="AL182" s="25">
        <f t="shared" si="134"/>
        <v>0.69791666666666641</v>
      </c>
      <c r="AM182" s="272"/>
      <c r="AN182" s="272"/>
      <c r="AO182" s="272"/>
      <c r="AP182" s="272"/>
      <c r="AQ182" s="272"/>
      <c r="AR182" s="272"/>
      <c r="AS182" s="272"/>
      <c r="AT182" s="272"/>
      <c r="AU182" s="277"/>
      <c r="AV182" s="275" t="str">
        <f t="array" ref="AV182">IF(ISBLANK(AM182:AU182),"",SUM(AM182:AU182))</f>
        <v/>
      </c>
      <c r="AX182" s="25">
        <f t="shared" si="135"/>
        <v>0.69791666666666641</v>
      </c>
      <c r="AY182" s="272"/>
      <c r="AZ182" s="272"/>
      <c r="BA182" s="272"/>
      <c r="BB182" s="272"/>
      <c r="BC182" s="272"/>
      <c r="BD182" s="272"/>
      <c r="BE182" s="272"/>
      <c r="BF182" s="272"/>
      <c r="BG182" s="277"/>
      <c r="BH182" s="275" t="str">
        <f t="array" ref="BH182">IF(ISBLANK(AY182:BG182),"",SUM(AY182:BG182))</f>
        <v/>
      </c>
      <c r="BJ182" s="25">
        <f t="shared" si="136"/>
        <v>0.69791666666666641</v>
      </c>
      <c r="BK182" s="272"/>
      <c r="BL182" s="272"/>
      <c r="BM182" s="272"/>
      <c r="BN182" s="272"/>
      <c r="BO182" s="272"/>
      <c r="BP182" s="272"/>
      <c r="BQ182" s="272"/>
      <c r="BR182" s="272"/>
      <c r="BS182" s="277"/>
      <c r="BT182" s="275" t="str">
        <f t="array" ref="BT182">IF(ISBLANK(BK182:BS182),"",SUM(BK182:BS182))</f>
        <v/>
      </c>
      <c r="BV182" s="25">
        <f t="shared" si="131"/>
        <v>0.69791666666666641</v>
      </c>
      <c r="BW182" s="4">
        <f t="shared" si="132"/>
        <v>101</v>
      </c>
      <c r="BX182" s="4">
        <f t="shared" si="122"/>
        <v>11</v>
      </c>
      <c r="BY182" s="4">
        <f t="shared" si="123"/>
        <v>15</v>
      </c>
      <c r="BZ182" s="4">
        <f t="shared" si="124"/>
        <v>0</v>
      </c>
      <c r="CA182" s="4">
        <f t="shared" si="125"/>
        <v>1</v>
      </c>
      <c r="CB182" s="4">
        <f t="shared" si="126"/>
        <v>0</v>
      </c>
      <c r="CC182" s="4">
        <f t="shared" si="127"/>
        <v>2</v>
      </c>
      <c r="CD182" s="4">
        <f t="shared" si="128"/>
        <v>1</v>
      </c>
      <c r="CE182" s="4">
        <f t="shared" si="129"/>
        <v>0</v>
      </c>
      <c r="CF182" s="10">
        <f t="shared" si="130"/>
        <v>131</v>
      </c>
    </row>
    <row r="183" spans="2:84" x14ac:dyDescent="0.25">
      <c r="B183" s="25">
        <f t="shared" si="133"/>
        <v>0.70833333333333304</v>
      </c>
      <c r="C183" s="272">
        <v>80</v>
      </c>
      <c r="D183" s="272">
        <v>4</v>
      </c>
      <c r="E183" s="272">
        <v>4</v>
      </c>
      <c r="F183" s="272">
        <v>0</v>
      </c>
      <c r="G183" s="272">
        <v>1</v>
      </c>
      <c r="H183" s="272">
        <v>0</v>
      </c>
      <c r="I183" s="272">
        <v>0</v>
      </c>
      <c r="J183" s="272">
        <v>0</v>
      </c>
      <c r="K183" s="277">
        <v>0</v>
      </c>
      <c r="L183" s="275">
        <f t="array" ref="L183">IF(ISBLANK(C183:K183),"",SUM(C183:K183))</f>
        <v>89</v>
      </c>
      <c r="N183" s="25">
        <f t="shared" si="117"/>
        <v>0.70833333333333304</v>
      </c>
      <c r="O183" s="272">
        <v>38</v>
      </c>
      <c r="P183" s="272">
        <v>4</v>
      </c>
      <c r="Q183" s="272">
        <v>6</v>
      </c>
      <c r="R183" s="272">
        <v>0</v>
      </c>
      <c r="S183" s="272">
        <v>1</v>
      </c>
      <c r="T183" s="272">
        <v>0</v>
      </c>
      <c r="U183" s="272">
        <v>0</v>
      </c>
      <c r="V183" s="272">
        <v>1</v>
      </c>
      <c r="W183" s="277">
        <v>0</v>
      </c>
      <c r="X183" s="275">
        <f t="array" ref="X183">IF(ISBLANK(O183:W183),"",SUM(O183:W183))</f>
        <v>50</v>
      </c>
      <c r="Z183" s="25">
        <f t="shared" si="118"/>
        <v>0.70833333333333304</v>
      </c>
      <c r="AA183" s="272">
        <v>0</v>
      </c>
      <c r="AB183" s="272">
        <v>0</v>
      </c>
      <c r="AC183" s="272">
        <v>0</v>
      </c>
      <c r="AD183" s="272">
        <v>0</v>
      </c>
      <c r="AE183" s="272">
        <v>0</v>
      </c>
      <c r="AF183" s="272">
        <v>0</v>
      </c>
      <c r="AG183" s="272">
        <v>0</v>
      </c>
      <c r="AH183" s="272">
        <v>0</v>
      </c>
      <c r="AI183" s="277">
        <v>0</v>
      </c>
      <c r="AJ183" s="275">
        <f t="array" ref="AJ183">IF(ISBLANK(AA183:AI183),"",SUM(AA183:AI183))</f>
        <v>0</v>
      </c>
      <c r="AL183" s="25">
        <f t="shared" si="134"/>
        <v>0.70833333333333304</v>
      </c>
      <c r="AM183" s="272"/>
      <c r="AN183" s="272"/>
      <c r="AO183" s="272"/>
      <c r="AP183" s="272"/>
      <c r="AQ183" s="272"/>
      <c r="AR183" s="272"/>
      <c r="AS183" s="272"/>
      <c r="AT183" s="272"/>
      <c r="AU183" s="277"/>
      <c r="AV183" s="275" t="str">
        <f t="array" ref="AV183">IF(ISBLANK(AM183:AU183),"",SUM(AM183:AU183))</f>
        <v/>
      </c>
      <c r="AX183" s="25">
        <f t="shared" si="135"/>
        <v>0.70833333333333304</v>
      </c>
      <c r="AY183" s="272"/>
      <c r="AZ183" s="272"/>
      <c r="BA183" s="272"/>
      <c r="BB183" s="272"/>
      <c r="BC183" s="272"/>
      <c r="BD183" s="272"/>
      <c r="BE183" s="272"/>
      <c r="BF183" s="272"/>
      <c r="BG183" s="277"/>
      <c r="BH183" s="275" t="str">
        <f t="array" ref="BH183">IF(ISBLANK(AY183:BG183),"",SUM(AY183:BG183))</f>
        <v/>
      </c>
      <c r="BJ183" s="25">
        <f t="shared" si="136"/>
        <v>0.70833333333333304</v>
      </c>
      <c r="BK183" s="272"/>
      <c r="BL183" s="272"/>
      <c r="BM183" s="272"/>
      <c r="BN183" s="272"/>
      <c r="BO183" s="272"/>
      <c r="BP183" s="272"/>
      <c r="BQ183" s="272"/>
      <c r="BR183" s="272"/>
      <c r="BS183" s="277"/>
      <c r="BT183" s="275" t="str">
        <f t="array" ref="BT183">IF(ISBLANK(BK183:BS183),"",SUM(BK183:BS183))</f>
        <v/>
      </c>
      <c r="BV183" s="25">
        <f t="shared" si="131"/>
        <v>0.70833333333333304</v>
      </c>
      <c r="BW183" s="4">
        <f t="shared" si="132"/>
        <v>118</v>
      </c>
      <c r="BX183" s="4">
        <f t="shared" si="122"/>
        <v>8</v>
      </c>
      <c r="BY183" s="4">
        <f t="shared" si="123"/>
        <v>10</v>
      </c>
      <c r="BZ183" s="4">
        <f t="shared" si="124"/>
        <v>0</v>
      </c>
      <c r="CA183" s="4">
        <f t="shared" si="125"/>
        <v>2</v>
      </c>
      <c r="CB183" s="4">
        <f t="shared" si="126"/>
        <v>0</v>
      </c>
      <c r="CC183" s="4">
        <f t="shared" si="127"/>
        <v>0</v>
      </c>
      <c r="CD183" s="4">
        <f t="shared" si="128"/>
        <v>1</v>
      </c>
      <c r="CE183" s="4">
        <f t="shared" si="129"/>
        <v>0</v>
      </c>
      <c r="CF183" s="10">
        <f t="shared" si="130"/>
        <v>139</v>
      </c>
    </row>
    <row r="184" spans="2:84" x14ac:dyDescent="0.25">
      <c r="B184" s="25">
        <f t="shared" si="133"/>
        <v>0.71874999999999967</v>
      </c>
      <c r="C184" s="272">
        <v>88</v>
      </c>
      <c r="D184" s="272">
        <v>3</v>
      </c>
      <c r="E184" s="272">
        <v>6</v>
      </c>
      <c r="F184" s="272">
        <v>0</v>
      </c>
      <c r="G184" s="272">
        <v>0</v>
      </c>
      <c r="H184" s="272">
        <v>0</v>
      </c>
      <c r="I184" s="272">
        <v>0</v>
      </c>
      <c r="J184" s="272">
        <v>2</v>
      </c>
      <c r="K184" s="277">
        <v>1</v>
      </c>
      <c r="L184" s="275">
        <f t="array" ref="L184">IF(ISBLANK(C184:K184),"",SUM(C184:K184))</f>
        <v>100</v>
      </c>
      <c r="N184" s="25">
        <f t="shared" si="117"/>
        <v>0.71874999999999967</v>
      </c>
      <c r="O184" s="272">
        <v>44</v>
      </c>
      <c r="P184" s="272">
        <v>1</v>
      </c>
      <c r="Q184" s="272">
        <v>2</v>
      </c>
      <c r="R184" s="272">
        <v>0</v>
      </c>
      <c r="S184" s="272">
        <v>2</v>
      </c>
      <c r="T184" s="272">
        <v>0</v>
      </c>
      <c r="U184" s="272">
        <v>0</v>
      </c>
      <c r="V184" s="272">
        <v>0</v>
      </c>
      <c r="W184" s="277">
        <v>0</v>
      </c>
      <c r="X184" s="275">
        <f t="array" ref="X184">IF(ISBLANK(O184:W184),"",SUM(O184:W184))</f>
        <v>49</v>
      </c>
      <c r="Z184" s="25">
        <f t="shared" si="118"/>
        <v>0.71874999999999967</v>
      </c>
      <c r="AA184" s="272">
        <v>0</v>
      </c>
      <c r="AB184" s="272">
        <v>0</v>
      </c>
      <c r="AC184" s="272">
        <v>0</v>
      </c>
      <c r="AD184" s="272">
        <v>0</v>
      </c>
      <c r="AE184" s="272">
        <v>0</v>
      </c>
      <c r="AF184" s="272">
        <v>0</v>
      </c>
      <c r="AG184" s="272">
        <v>0</v>
      </c>
      <c r="AH184" s="272">
        <v>0</v>
      </c>
      <c r="AI184" s="277">
        <v>0</v>
      </c>
      <c r="AJ184" s="275">
        <f t="array" ref="AJ184">IF(ISBLANK(AA184:AI184),"",SUM(AA184:AI184))</f>
        <v>0</v>
      </c>
      <c r="AL184" s="25">
        <f t="shared" si="134"/>
        <v>0.71874999999999967</v>
      </c>
      <c r="AM184" s="272"/>
      <c r="AN184" s="272"/>
      <c r="AO184" s="272"/>
      <c r="AP184" s="272"/>
      <c r="AQ184" s="272"/>
      <c r="AR184" s="272"/>
      <c r="AS184" s="272"/>
      <c r="AT184" s="272"/>
      <c r="AU184" s="277"/>
      <c r="AV184" s="275" t="str">
        <f t="array" ref="AV184">IF(ISBLANK(AM184:AU184),"",SUM(AM184:AU184))</f>
        <v/>
      </c>
      <c r="AX184" s="25">
        <f t="shared" si="135"/>
        <v>0.71874999999999967</v>
      </c>
      <c r="AY184" s="272"/>
      <c r="AZ184" s="272"/>
      <c r="BA184" s="272"/>
      <c r="BB184" s="272"/>
      <c r="BC184" s="272"/>
      <c r="BD184" s="272"/>
      <c r="BE184" s="272"/>
      <c r="BF184" s="272"/>
      <c r="BG184" s="277"/>
      <c r="BH184" s="275" t="str">
        <f t="array" ref="BH184">IF(ISBLANK(AY184:BG184),"",SUM(AY184:BG184))</f>
        <v/>
      </c>
      <c r="BJ184" s="25">
        <f t="shared" si="136"/>
        <v>0.71874999999999967</v>
      </c>
      <c r="BK184" s="272"/>
      <c r="BL184" s="272"/>
      <c r="BM184" s="272"/>
      <c r="BN184" s="272"/>
      <c r="BO184" s="272"/>
      <c r="BP184" s="272"/>
      <c r="BQ184" s="272"/>
      <c r="BR184" s="272"/>
      <c r="BS184" s="277"/>
      <c r="BT184" s="275" t="str">
        <f t="array" ref="BT184">IF(ISBLANK(BK184:BS184),"",SUM(BK184:BS184))</f>
        <v/>
      </c>
      <c r="BV184" s="25">
        <f t="shared" si="131"/>
        <v>0.71874999999999967</v>
      </c>
      <c r="BW184" s="4">
        <f t="shared" si="132"/>
        <v>132</v>
      </c>
      <c r="BX184" s="4">
        <f t="shared" si="122"/>
        <v>4</v>
      </c>
      <c r="BY184" s="4">
        <f t="shared" si="123"/>
        <v>8</v>
      </c>
      <c r="BZ184" s="4">
        <f t="shared" si="124"/>
        <v>0</v>
      </c>
      <c r="CA184" s="4">
        <f t="shared" si="125"/>
        <v>2</v>
      </c>
      <c r="CB184" s="4">
        <f t="shared" si="126"/>
        <v>0</v>
      </c>
      <c r="CC184" s="4">
        <f t="shared" si="127"/>
        <v>0</v>
      </c>
      <c r="CD184" s="4">
        <f t="shared" si="128"/>
        <v>2</v>
      </c>
      <c r="CE184" s="4">
        <f t="shared" si="129"/>
        <v>1</v>
      </c>
      <c r="CF184" s="10">
        <f t="shared" si="130"/>
        <v>149</v>
      </c>
    </row>
    <row r="185" spans="2:84" x14ac:dyDescent="0.25">
      <c r="B185" s="25">
        <f t="shared" si="133"/>
        <v>0.7291666666666663</v>
      </c>
      <c r="C185" s="272">
        <v>64</v>
      </c>
      <c r="D185" s="272">
        <v>9</v>
      </c>
      <c r="E185" s="272">
        <v>6</v>
      </c>
      <c r="F185" s="272">
        <v>0</v>
      </c>
      <c r="G185" s="272">
        <v>0</v>
      </c>
      <c r="H185" s="272">
        <v>0</v>
      </c>
      <c r="I185" s="272">
        <v>0</v>
      </c>
      <c r="J185" s="272">
        <v>0</v>
      </c>
      <c r="K185" s="277">
        <v>0</v>
      </c>
      <c r="L185" s="275">
        <f t="array" ref="L185">IF(ISBLANK(C185:K185),"",SUM(C185:K185))</f>
        <v>79</v>
      </c>
      <c r="N185" s="25">
        <f t="shared" si="117"/>
        <v>0.7291666666666663</v>
      </c>
      <c r="O185" s="272">
        <v>37</v>
      </c>
      <c r="P185" s="272">
        <v>2</v>
      </c>
      <c r="Q185" s="272">
        <v>0</v>
      </c>
      <c r="R185" s="272">
        <v>0</v>
      </c>
      <c r="S185" s="272">
        <v>0</v>
      </c>
      <c r="T185" s="272">
        <v>0</v>
      </c>
      <c r="U185" s="272">
        <v>0</v>
      </c>
      <c r="V185" s="272">
        <v>0</v>
      </c>
      <c r="W185" s="277">
        <v>0</v>
      </c>
      <c r="X185" s="275">
        <f t="array" ref="X185">IF(ISBLANK(O185:W185),"",SUM(O185:W185))</f>
        <v>39</v>
      </c>
      <c r="Z185" s="25">
        <f t="shared" si="118"/>
        <v>0.7291666666666663</v>
      </c>
      <c r="AA185" s="272">
        <v>0</v>
      </c>
      <c r="AB185" s="272">
        <v>0</v>
      </c>
      <c r="AC185" s="272">
        <v>0</v>
      </c>
      <c r="AD185" s="272">
        <v>0</v>
      </c>
      <c r="AE185" s="272">
        <v>0</v>
      </c>
      <c r="AF185" s="272">
        <v>0</v>
      </c>
      <c r="AG185" s="272">
        <v>0</v>
      </c>
      <c r="AH185" s="272">
        <v>0</v>
      </c>
      <c r="AI185" s="277">
        <v>0</v>
      </c>
      <c r="AJ185" s="275">
        <f t="array" ref="AJ185">IF(ISBLANK(AA185:AI185),"",SUM(AA185:AI185))</f>
        <v>0</v>
      </c>
      <c r="AL185" s="25">
        <f t="shared" si="134"/>
        <v>0.7291666666666663</v>
      </c>
      <c r="AM185" s="272"/>
      <c r="AN185" s="272"/>
      <c r="AO185" s="272"/>
      <c r="AP185" s="272"/>
      <c r="AQ185" s="272"/>
      <c r="AR185" s="272"/>
      <c r="AS185" s="272"/>
      <c r="AT185" s="272"/>
      <c r="AU185" s="277"/>
      <c r="AV185" s="275" t="str">
        <f t="array" ref="AV185">IF(ISBLANK(AM185:AU185),"",SUM(AM185:AU185))</f>
        <v/>
      </c>
      <c r="AX185" s="25">
        <f t="shared" si="135"/>
        <v>0.7291666666666663</v>
      </c>
      <c r="AY185" s="272"/>
      <c r="AZ185" s="272"/>
      <c r="BA185" s="272"/>
      <c r="BB185" s="272"/>
      <c r="BC185" s="272"/>
      <c r="BD185" s="272"/>
      <c r="BE185" s="272"/>
      <c r="BF185" s="272"/>
      <c r="BG185" s="277"/>
      <c r="BH185" s="275" t="str">
        <f t="array" ref="BH185">IF(ISBLANK(AY185:BG185),"",SUM(AY185:BG185))</f>
        <v/>
      </c>
      <c r="BJ185" s="25">
        <f t="shared" si="136"/>
        <v>0.7291666666666663</v>
      </c>
      <c r="BK185" s="272"/>
      <c r="BL185" s="272"/>
      <c r="BM185" s="272"/>
      <c r="BN185" s="272"/>
      <c r="BO185" s="272"/>
      <c r="BP185" s="272"/>
      <c r="BQ185" s="272"/>
      <c r="BR185" s="272"/>
      <c r="BS185" s="277"/>
      <c r="BT185" s="275" t="str">
        <f t="array" ref="BT185">IF(ISBLANK(BK185:BS185),"",SUM(BK185:BS185))</f>
        <v/>
      </c>
      <c r="BV185" s="25">
        <f t="shared" si="131"/>
        <v>0.7291666666666663</v>
      </c>
      <c r="BW185" s="4">
        <f t="shared" si="132"/>
        <v>101</v>
      </c>
      <c r="BX185" s="4">
        <f t="shared" si="122"/>
        <v>11</v>
      </c>
      <c r="BY185" s="4">
        <f t="shared" si="123"/>
        <v>6</v>
      </c>
      <c r="BZ185" s="4">
        <f t="shared" si="124"/>
        <v>0</v>
      </c>
      <c r="CA185" s="4">
        <f t="shared" si="125"/>
        <v>0</v>
      </c>
      <c r="CB185" s="4">
        <f t="shared" si="126"/>
        <v>0</v>
      </c>
      <c r="CC185" s="4">
        <f t="shared" si="127"/>
        <v>0</v>
      </c>
      <c r="CD185" s="4">
        <f t="shared" si="128"/>
        <v>0</v>
      </c>
      <c r="CE185" s="4">
        <f t="shared" si="129"/>
        <v>0</v>
      </c>
      <c r="CF185" s="10">
        <f t="shared" si="130"/>
        <v>118</v>
      </c>
    </row>
    <row r="186" spans="2:84" x14ac:dyDescent="0.25">
      <c r="B186" s="25">
        <f t="shared" si="133"/>
        <v>0.73958333333333293</v>
      </c>
      <c r="C186" s="272">
        <v>71</v>
      </c>
      <c r="D186" s="272">
        <v>1</v>
      </c>
      <c r="E186" s="272">
        <v>4</v>
      </c>
      <c r="F186" s="272">
        <v>0</v>
      </c>
      <c r="G186" s="272">
        <v>0</v>
      </c>
      <c r="H186" s="272">
        <v>0</v>
      </c>
      <c r="I186" s="272">
        <v>0</v>
      </c>
      <c r="J186" s="272">
        <v>0</v>
      </c>
      <c r="K186" s="277">
        <v>0</v>
      </c>
      <c r="L186" s="275">
        <f t="array" ref="L186">IF(ISBLANK(C186:K186),"",SUM(C186:K186))</f>
        <v>76</v>
      </c>
      <c r="N186" s="25">
        <f t="shared" si="117"/>
        <v>0.73958333333333293</v>
      </c>
      <c r="O186" s="272">
        <v>34</v>
      </c>
      <c r="P186" s="272">
        <v>1</v>
      </c>
      <c r="Q186" s="272">
        <v>3</v>
      </c>
      <c r="R186" s="272">
        <v>0</v>
      </c>
      <c r="S186" s="272">
        <v>1</v>
      </c>
      <c r="T186" s="272">
        <v>0</v>
      </c>
      <c r="U186" s="272">
        <v>0</v>
      </c>
      <c r="V186" s="272">
        <v>0</v>
      </c>
      <c r="W186" s="277">
        <v>0</v>
      </c>
      <c r="X186" s="275">
        <f t="array" ref="X186">IF(ISBLANK(O186:W186),"",SUM(O186:W186))</f>
        <v>39</v>
      </c>
      <c r="Z186" s="25">
        <f t="shared" si="118"/>
        <v>0.73958333333333293</v>
      </c>
      <c r="AA186" s="272">
        <v>0</v>
      </c>
      <c r="AB186" s="272">
        <v>0</v>
      </c>
      <c r="AC186" s="272">
        <v>0</v>
      </c>
      <c r="AD186" s="272">
        <v>0</v>
      </c>
      <c r="AE186" s="272">
        <v>0</v>
      </c>
      <c r="AF186" s="272">
        <v>0</v>
      </c>
      <c r="AG186" s="272">
        <v>0</v>
      </c>
      <c r="AH186" s="272">
        <v>0</v>
      </c>
      <c r="AI186" s="277">
        <v>0</v>
      </c>
      <c r="AJ186" s="275">
        <f t="array" ref="AJ186">IF(ISBLANK(AA186:AI186),"",SUM(AA186:AI186))</f>
        <v>0</v>
      </c>
      <c r="AL186" s="25">
        <f t="shared" si="134"/>
        <v>0.73958333333333293</v>
      </c>
      <c r="AM186" s="272"/>
      <c r="AN186" s="272"/>
      <c r="AO186" s="272"/>
      <c r="AP186" s="272"/>
      <c r="AQ186" s="272"/>
      <c r="AR186" s="272"/>
      <c r="AS186" s="272"/>
      <c r="AT186" s="272"/>
      <c r="AU186" s="277"/>
      <c r="AV186" s="275" t="str">
        <f t="array" ref="AV186">IF(ISBLANK(AM186:AU186),"",SUM(AM186:AU186))</f>
        <v/>
      </c>
      <c r="AX186" s="25">
        <f t="shared" si="135"/>
        <v>0.73958333333333293</v>
      </c>
      <c r="AY186" s="272"/>
      <c r="AZ186" s="272"/>
      <c r="BA186" s="272"/>
      <c r="BB186" s="272"/>
      <c r="BC186" s="272"/>
      <c r="BD186" s="272"/>
      <c r="BE186" s="272"/>
      <c r="BF186" s="272"/>
      <c r="BG186" s="277"/>
      <c r="BH186" s="275" t="str">
        <f t="array" ref="BH186">IF(ISBLANK(AY186:BG186),"",SUM(AY186:BG186))</f>
        <v/>
      </c>
      <c r="BJ186" s="25">
        <f t="shared" si="136"/>
        <v>0.73958333333333293</v>
      </c>
      <c r="BK186" s="272"/>
      <c r="BL186" s="272"/>
      <c r="BM186" s="272"/>
      <c r="BN186" s="272"/>
      <c r="BO186" s="272"/>
      <c r="BP186" s="272"/>
      <c r="BQ186" s="272"/>
      <c r="BR186" s="272"/>
      <c r="BS186" s="277"/>
      <c r="BT186" s="275" t="str">
        <f t="array" ref="BT186">IF(ISBLANK(BK186:BS186),"",SUM(BK186:BS186))</f>
        <v/>
      </c>
      <c r="BV186" s="25">
        <f t="shared" si="131"/>
        <v>0.73958333333333293</v>
      </c>
      <c r="BW186" s="4">
        <f t="shared" si="132"/>
        <v>105</v>
      </c>
      <c r="BX186" s="4">
        <f t="shared" si="122"/>
        <v>2</v>
      </c>
      <c r="BY186" s="4">
        <f t="shared" si="123"/>
        <v>7</v>
      </c>
      <c r="BZ186" s="4">
        <f t="shared" si="124"/>
        <v>0</v>
      </c>
      <c r="CA186" s="4">
        <f t="shared" si="125"/>
        <v>1</v>
      </c>
      <c r="CB186" s="4">
        <f t="shared" si="126"/>
        <v>0</v>
      </c>
      <c r="CC186" s="4">
        <f t="shared" si="127"/>
        <v>0</v>
      </c>
      <c r="CD186" s="4">
        <f t="shared" si="128"/>
        <v>0</v>
      </c>
      <c r="CE186" s="4">
        <f t="shared" si="129"/>
        <v>0</v>
      </c>
      <c r="CF186" s="10">
        <f t="shared" si="130"/>
        <v>115</v>
      </c>
    </row>
    <row r="187" spans="2:84" x14ac:dyDescent="0.25">
      <c r="B187" s="25">
        <f t="shared" si="133"/>
        <v>0.74999999999999956</v>
      </c>
      <c r="C187" s="272">
        <v>61</v>
      </c>
      <c r="D187" s="272">
        <v>7</v>
      </c>
      <c r="E187" s="272">
        <v>4</v>
      </c>
      <c r="F187" s="272">
        <v>0</v>
      </c>
      <c r="G187" s="272">
        <v>2</v>
      </c>
      <c r="H187" s="272">
        <v>0</v>
      </c>
      <c r="I187" s="272">
        <v>0</v>
      </c>
      <c r="J187" s="272">
        <v>3</v>
      </c>
      <c r="K187" s="277">
        <v>0</v>
      </c>
      <c r="L187" s="275">
        <f t="array" ref="L187">IF(ISBLANK(C187:K187),"",SUM(C187:K187))</f>
        <v>77</v>
      </c>
      <c r="N187" s="25">
        <f t="shared" si="117"/>
        <v>0.74999999999999956</v>
      </c>
      <c r="O187" s="272">
        <v>30</v>
      </c>
      <c r="P187" s="272">
        <v>1</v>
      </c>
      <c r="Q187" s="272">
        <v>2</v>
      </c>
      <c r="R187" s="272">
        <v>0</v>
      </c>
      <c r="S187" s="272">
        <v>0</v>
      </c>
      <c r="T187" s="272">
        <v>0</v>
      </c>
      <c r="U187" s="272">
        <v>0</v>
      </c>
      <c r="V187" s="272">
        <v>0</v>
      </c>
      <c r="W187" s="277">
        <v>0</v>
      </c>
      <c r="X187" s="275">
        <f t="array" ref="X187">IF(ISBLANK(O187:W187),"",SUM(O187:W187))</f>
        <v>33</v>
      </c>
      <c r="Z187" s="25">
        <f t="shared" si="118"/>
        <v>0.74999999999999956</v>
      </c>
      <c r="AA187" s="272">
        <v>0</v>
      </c>
      <c r="AB187" s="272">
        <v>0</v>
      </c>
      <c r="AC187" s="272">
        <v>0</v>
      </c>
      <c r="AD187" s="272">
        <v>0</v>
      </c>
      <c r="AE187" s="272">
        <v>0</v>
      </c>
      <c r="AF187" s="272">
        <v>0</v>
      </c>
      <c r="AG187" s="272">
        <v>0</v>
      </c>
      <c r="AH187" s="272">
        <v>0</v>
      </c>
      <c r="AI187" s="277">
        <v>0</v>
      </c>
      <c r="AJ187" s="275">
        <f t="array" ref="AJ187">IF(ISBLANK(AA187:AI187),"",SUM(AA187:AI187))</f>
        <v>0</v>
      </c>
      <c r="AL187" s="25">
        <f t="shared" si="134"/>
        <v>0.74999999999999956</v>
      </c>
      <c r="AM187" s="272"/>
      <c r="AN187" s="272"/>
      <c r="AO187" s="272"/>
      <c r="AP187" s="272"/>
      <c r="AQ187" s="272"/>
      <c r="AR187" s="272"/>
      <c r="AS187" s="272"/>
      <c r="AT187" s="272"/>
      <c r="AU187" s="277"/>
      <c r="AV187" s="275" t="str">
        <f t="array" ref="AV187">IF(ISBLANK(AM187:AU187),"",SUM(AM187:AU187))</f>
        <v/>
      </c>
      <c r="AX187" s="25">
        <f t="shared" si="135"/>
        <v>0.74999999999999956</v>
      </c>
      <c r="AY187" s="272"/>
      <c r="AZ187" s="272"/>
      <c r="BA187" s="272"/>
      <c r="BB187" s="272"/>
      <c r="BC187" s="272"/>
      <c r="BD187" s="272"/>
      <c r="BE187" s="272"/>
      <c r="BF187" s="272"/>
      <c r="BG187" s="277"/>
      <c r="BH187" s="275" t="str">
        <f t="array" ref="BH187">IF(ISBLANK(AY187:BG187),"",SUM(AY187:BG187))</f>
        <v/>
      </c>
      <c r="BJ187" s="25">
        <f t="shared" si="136"/>
        <v>0.74999999999999956</v>
      </c>
      <c r="BK187" s="272"/>
      <c r="BL187" s="272"/>
      <c r="BM187" s="272"/>
      <c r="BN187" s="272"/>
      <c r="BO187" s="272"/>
      <c r="BP187" s="272"/>
      <c r="BQ187" s="272"/>
      <c r="BR187" s="272"/>
      <c r="BS187" s="277"/>
      <c r="BT187" s="275" t="str">
        <f t="array" ref="BT187">IF(ISBLANK(BK187:BS187),"",SUM(BK187:BS187))</f>
        <v/>
      </c>
      <c r="BV187" s="25">
        <f t="shared" si="131"/>
        <v>0.74999999999999956</v>
      </c>
      <c r="BW187" s="4">
        <f t="shared" si="132"/>
        <v>91</v>
      </c>
      <c r="BX187" s="4">
        <f t="shared" si="122"/>
        <v>8</v>
      </c>
      <c r="BY187" s="4">
        <f t="shared" si="123"/>
        <v>6</v>
      </c>
      <c r="BZ187" s="4">
        <f t="shared" si="124"/>
        <v>0</v>
      </c>
      <c r="CA187" s="4">
        <f t="shared" si="125"/>
        <v>2</v>
      </c>
      <c r="CB187" s="4">
        <f t="shared" si="126"/>
        <v>0</v>
      </c>
      <c r="CC187" s="4">
        <f t="shared" si="127"/>
        <v>0</v>
      </c>
      <c r="CD187" s="4">
        <f t="shared" si="128"/>
        <v>3</v>
      </c>
      <c r="CE187" s="4">
        <f t="shared" si="129"/>
        <v>0</v>
      </c>
      <c r="CF187" s="10">
        <f>IF(BW187="","",SUM(BW187:CE187))</f>
        <v>110</v>
      </c>
    </row>
    <row r="188" spans="2:84" x14ac:dyDescent="0.25">
      <c r="B188" s="25">
        <f t="shared" si="133"/>
        <v>0.76041666666666619</v>
      </c>
      <c r="C188" s="272">
        <v>50</v>
      </c>
      <c r="D188" s="272">
        <v>2</v>
      </c>
      <c r="E188" s="272">
        <v>3</v>
      </c>
      <c r="F188" s="272">
        <v>0</v>
      </c>
      <c r="G188" s="272">
        <v>0</v>
      </c>
      <c r="H188" s="272">
        <v>0</v>
      </c>
      <c r="I188" s="272">
        <v>1</v>
      </c>
      <c r="J188" s="272">
        <v>1</v>
      </c>
      <c r="K188" s="277">
        <v>0</v>
      </c>
      <c r="L188" s="275">
        <f t="array" ref="L188">IF(ISBLANK(C188:K188),"",SUM(C188:K188))</f>
        <v>57</v>
      </c>
      <c r="N188" s="25">
        <f t="shared" si="117"/>
        <v>0.76041666666666619</v>
      </c>
      <c r="O188" s="272">
        <v>28</v>
      </c>
      <c r="P188" s="272">
        <v>1</v>
      </c>
      <c r="Q188" s="272">
        <v>4</v>
      </c>
      <c r="R188" s="272">
        <v>0</v>
      </c>
      <c r="S188" s="272">
        <v>1</v>
      </c>
      <c r="T188" s="272">
        <v>0</v>
      </c>
      <c r="U188" s="272">
        <v>0</v>
      </c>
      <c r="V188" s="272">
        <v>0</v>
      </c>
      <c r="W188" s="277">
        <v>0</v>
      </c>
      <c r="X188" s="275">
        <f t="array" ref="X188">IF(ISBLANK(O188:W188),"",SUM(O188:W188))</f>
        <v>34</v>
      </c>
      <c r="Z188" s="25">
        <f t="shared" si="118"/>
        <v>0.76041666666666619</v>
      </c>
      <c r="AA188" s="272">
        <v>0</v>
      </c>
      <c r="AB188" s="272">
        <v>0</v>
      </c>
      <c r="AC188" s="272">
        <v>0</v>
      </c>
      <c r="AD188" s="272">
        <v>0</v>
      </c>
      <c r="AE188" s="272">
        <v>0</v>
      </c>
      <c r="AF188" s="272">
        <v>0</v>
      </c>
      <c r="AG188" s="272">
        <v>0</v>
      </c>
      <c r="AH188" s="272">
        <v>0</v>
      </c>
      <c r="AI188" s="277">
        <v>0</v>
      </c>
      <c r="AJ188" s="275">
        <f t="array" ref="AJ188">IF(ISBLANK(AA188:AI188),"",SUM(AA188:AI188))</f>
        <v>0</v>
      </c>
      <c r="AL188" s="25">
        <f t="shared" si="134"/>
        <v>0.76041666666666619</v>
      </c>
      <c r="AM188" s="272"/>
      <c r="AN188" s="272"/>
      <c r="AO188" s="272"/>
      <c r="AP188" s="272"/>
      <c r="AQ188" s="272"/>
      <c r="AR188" s="272"/>
      <c r="AS188" s="272"/>
      <c r="AT188" s="272"/>
      <c r="AU188" s="277"/>
      <c r="AV188" s="275" t="str">
        <f t="array" ref="AV188">IF(ISBLANK(AM188:AU188),"",SUM(AM188:AU188))</f>
        <v/>
      </c>
      <c r="AX188" s="25">
        <f t="shared" si="135"/>
        <v>0.76041666666666619</v>
      </c>
      <c r="AY188" s="272"/>
      <c r="AZ188" s="272"/>
      <c r="BA188" s="272"/>
      <c r="BB188" s="272"/>
      <c r="BC188" s="272"/>
      <c r="BD188" s="272"/>
      <c r="BE188" s="272"/>
      <c r="BF188" s="272"/>
      <c r="BG188" s="277"/>
      <c r="BH188" s="275" t="str">
        <f t="array" ref="BH188">IF(ISBLANK(AY188:BG188),"",SUM(AY188:BG188))</f>
        <v/>
      </c>
      <c r="BJ188" s="25">
        <f t="shared" si="136"/>
        <v>0.76041666666666619</v>
      </c>
      <c r="BK188" s="272"/>
      <c r="BL188" s="272"/>
      <c r="BM188" s="272"/>
      <c r="BN188" s="272"/>
      <c r="BO188" s="272"/>
      <c r="BP188" s="272"/>
      <c r="BQ188" s="272"/>
      <c r="BR188" s="272"/>
      <c r="BS188" s="277"/>
      <c r="BT188" s="275" t="str">
        <f t="array" ref="BT188">IF(ISBLANK(BK188:BS188),"",SUM(BK188:BS188))</f>
        <v/>
      </c>
      <c r="BV188" s="25">
        <f t="shared" si="131"/>
        <v>0.76041666666666619</v>
      </c>
      <c r="BW188" s="4">
        <f t="shared" si="132"/>
        <v>78</v>
      </c>
      <c r="BX188" s="4">
        <f t="shared" si="122"/>
        <v>3</v>
      </c>
      <c r="BY188" s="4">
        <f t="shared" si="123"/>
        <v>7</v>
      </c>
      <c r="BZ188" s="4">
        <f t="shared" si="124"/>
        <v>0</v>
      </c>
      <c r="CA188" s="4">
        <f t="shared" si="125"/>
        <v>1</v>
      </c>
      <c r="CB188" s="4">
        <f t="shared" si="126"/>
        <v>0</v>
      </c>
      <c r="CC188" s="4">
        <f t="shared" si="127"/>
        <v>1</v>
      </c>
      <c r="CD188" s="4">
        <f t="shared" si="128"/>
        <v>1</v>
      </c>
      <c r="CE188" s="4">
        <f t="shared" si="129"/>
        <v>0</v>
      </c>
      <c r="CF188" s="10">
        <f t="shared" ref="CF188:CF190" si="137">IF(BW188="","",SUM(BW188:CE188))</f>
        <v>91</v>
      </c>
    </row>
    <row r="189" spans="2:84" x14ac:dyDescent="0.25">
      <c r="B189" s="25">
        <f t="shared" si="133"/>
        <v>0.77083333333333282</v>
      </c>
      <c r="C189" s="272">
        <v>47</v>
      </c>
      <c r="D189" s="272">
        <v>1</v>
      </c>
      <c r="E189" s="272">
        <v>1</v>
      </c>
      <c r="F189" s="272">
        <v>0</v>
      </c>
      <c r="G189" s="272">
        <v>0</v>
      </c>
      <c r="H189" s="272">
        <v>0</v>
      </c>
      <c r="I189" s="272">
        <v>0</v>
      </c>
      <c r="J189" s="272">
        <v>0</v>
      </c>
      <c r="K189" s="277">
        <v>0</v>
      </c>
      <c r="L189" s="275">
        <f t="array" ref="L189">IF(ISBLANK(C189:K189),"",SUM(C189:K189))</f>
        <v>49</v>
      </c>
      <c r="N189" s="25">
        <f t="shared" si="117"/>
        <v>0.77083333333333282</v>
      </c>
      <c r="O189" s="272">
        <v>26</v>
      </c>
      <c r="P189" s="272">
        <v>2</v>
      </c>
      <c r="Q189" s="272">
        <v>3</v>
      </c>
      <c r="R189" s="272">
        <v>0</v>
      </c>
      <c r="S189" s="272">
        <v>0</v>
      </c>
      <c r="T189" s="272">
        <v>0</v>
      </c>
      <c r="U189" s="272">
        <v>0</v>
      </c>
      <c r="V189" s="272">
        <v>0</v>
      </c>
      <c r="W189" s="277">
        <v>0</v>
      </c>
      <c r="X189" s="275">
        <f t="array" ref="X189">IF(ISBLANK(O189:W189),"",SUM(O189:W189))</f>
        <v>31</v>
      </c>
      <c r="Z189" s="25">
        <f t="shared" si="118"/>
        <v>0.77083333333333282</v>
      </c>
      <c r="AA189" s="272">
        <v>0</v>
      </c>
      <c r="AB189" s="272">
        <v>0</v>
      </c>
      <c r="AC189" s="272">
        <v>0</v>
      </c>
      <c r="AD189" s="272">
        <v>0</v>
      </c>
      <c r="AE189" s="272">
        <v>0</v>
      </c>
      <c r="AF189" s="272">
        <v>0</v>
      </c>
      <c r="AG189" s="272">
        <v>0</v>
      </c>
      <c r="AH189" s="272">
        <v>0</v>
      </c>
      <c r="AI189" s="277">
        <v>0</v>
      </c>
      <c r="AJ189" s="275">
        <f t="array" ref="AJ189">IF(ISBLANK(AA189:AI189),"",SUM(AA189:AI189))</f>
        <v>0</v>
      </c>
      <c r="AL189" s="25">
        <f t="shared" si="134"/>
        <v>0.77083333333333282</v>
      </c>
      <c r="AM189" s="272"/>
      <c r="AN189" s="272"/>
      <c r="AO189" s="272"/>
      <c r="AP189" s="272"/>
      <c r="AQ189" s="272"/>
      <c r="AR189" s="272"/>
      <c r="AS189" s="272"/>
      <c r="AT189" s="272"/>
      <c r="AU189" s="277"/>
      <c r="AV189" s="275" t="str">
        <f t="array" ref="AV189">IF(ISBLANK(AM189:AU189),"",SUM(AM189:AU189))</f>
        <v/>
      </c>
      <c r="AX189" s="25">
        <f t="shared" si="135"/>
        <v>0.77083333333333282</v>
      </c>
      <c r="AY189" s="272"/>
      <c r="AZ189" s="272"/>
      <c r="BA189" s="272"/>
      <c r="BB189" s="272"/>
      <c r="BC189" s="272"/>
      <c r="BD189" s="272"/>
      <c r="BE189" s="272"/>
      <c r="BF189" s="272"/>
      <c r="BG189" s="277"/>
      <c r="BH189" s="275" t="str">
        <f t="array" ref="BH189">IF(ISBLANK(AY189:BG189),"",SUM(AY189:BG189))</f>
        <v/>
      </c>
      <c r="BJ189" s="25">
        <f t="shared" si="136"/>
        <v>0.77083333333333282</v>
      </c>
      <c r="BK189" s="272"/>
      <c r="BL189" s="272"/>
      <c r="BM189" s="272"/>
      <c r="BN189" s="272"/>
      <c r="BO189" s="272"/>
      <c r="BP189" s="272"/>
      <c r="BQ189" s="272"/>
      <c r="BR189" s="272"/>
      <c r="BS189" s="277"/>
      <c r="BT189" s="275" t="str">
        <f t="array" ref="BT189">IF(ISBLANK(BK189:BS189),"",SUM(BK189:BS189))</f>
        <v/>
      </c>
      <c r="BV189" s="25">
        <f t="shared" si="131"/>
        <v>0.77083333333333282</v>
      </c>
      <c r="BW189" s="4">
        <f t="shared" si="132"/>
        <v>73</v>
      </c>
      <c r="BX189" s="4">
        <f t="shared" si="122"/>
        <v>3</v>
      </c>
      <c r="BY189" s="4">
        <f t="shared" si="123"/>
        <v>4</v>
      </c>
      <c r="BZ189" s="4">
        <f t="shared" si="124"/>
        <v>0</v>
      </c>
      <c r="CA189" s="4">
        <f t="shared" si="125"/>
        <v>0</v>
      </c>
      <c r="CB189" s="4">
        <f t="shared" si="126"/>
        <v>0</v>
      </c>
      <c r="CC189" s="4">
        <f t="shared" si="127"/>
        <v>0</v>
      </c>
      <c r="CD189" s="4">
        <f t="shared" si="128"/>
        <v>0</v>
      </c>
      <c r="CE189" s="4">
        <f t="shared" si="129"/>
        <v>0</v>
      </c>
      <c r="CF189" s="10">
        <f t="shared" si="137"/>
        <v>80</v>
      </c>
    </row>
    <row r="190" spans="2:84" x14ac:dyDescent="0.25">
      <c r="B190" s="25">
        <f t="shared" si="133"/>
        <v>0.78124999999999944</v>
      </c>
      <c r="C190" s="274">
        <v>57</v>
      </c>
      <c r="D190" s="274">
        <v>0</v>
      </c>
      <c r="E190" s="274">
        <v>3</v>
      </c>
      <c r="F190" s="274">
        <v>0</v>
      </c>
      <c r="G190" s="274">
        <v>0</v>
      </c>
      <c r="H190" s="274">
        <v>0</v>
      </c>
      <c r="I190" s="274">
        <v>0</v>
      </c>
      <c r="J190" s="274">
        <v>0</v>
      </c>
      <c r="K190" s="278">
        <v>0</v>
      </c>
      <c r="L190" s="275">
        <f t="array" ref="L190">IF(ISBLANK(C190:K190),"",SUM(C190:K190))</f>
        <v>60</v>
      </c>
      <c r="N190" s="25">
        <f t="shared" si="117"/>
        <v>0.78124999999999944</v>
      </c>
      <c r="O190" s="274">
        <v>20</v>
      </c>
      <c r="P190" s="274">
        <v>1</v>
      </c>
      <c r="Q190" s="274">
        <v>3</v>
      </c>
      <c r="R190" s="274">
        <v>0</v>
      </c>
      <c r="S190" s="274">
        <v>0</v>
      </c>
      <c r="T190" s="274">
        <v>0</v>
      </c>
      <c r="U190" s="274">
        <v>0</v>
      </c>
      <c r="V190" s="274">
        <v>0</v>
      </c>
      <c r="W190" s="278">
        <v>0</v>
      </c>
      <c r="X190" s="275">
        <f t="array" ref="X190">IF(ISBLANK(O190:W190),"",SUM(O190:W190))</f>
        <v>24</v>
      </c>
      <c r="Z190" s="25">
        <f t="shared" si="118"/>
        <v>0.78124999999999944</v>
      </c>
      <c r="AA190" s="274">
        <v>0</v>
      </c>
      <c r="AB190" s="274">
        <v>0</v>
      </c>
      <c r="AC190" s="274">
        <v>0</v>
      </c>
      <c r="AD190" s="274">
        <v>0</v>
      </c>
      <c r="AE190" s="274">
        <v>0</v>
      </c>
      <c r="AF190" s="274">
        <v>0</v>
      </c>
      <c r="AG190" s="274">
        <v>0</v>
      </c>
      <c r="AH190" s="274">
        <v>0</v>
      </c>
      <c r="AI190" s="278">
        <v>0</v>
      </c>
      <c r="AJ190" s="275">
        <f t="array" ref="AJ190">IF(ISBLANK(AA190:AI190),"",SUM(AA190:AI190))</f>
        <v>0</v>
      </c>
      <c r="AL190" s="25">
        <f t="shared" si="134"/>
        <v>0.78124999999999944</v>
      </c>
      <c r="AM190" s="274"/>
      <c r="AN190" s="274"/>
      <c r="AO190" s="274"/>
      <c r="AP190" s="274"/>
      <c r="AQ190" s="274"/>
      <c r="AR190" s="274"/>
      <c r="AS190" s="274"/>
      <c r="AT190" s="274"/>
      <c r="AU190" s="278"/>
      <c r="AV190" s="275" t="str">
        <f t="array" ref="AV190">IF(ISBLANK(AM190:AU190),"",SUM(AM190:AU190))</f>
        <v/>
      </c>
      <c r="AX190" s="25">
        <f t="shared" si="135"/>
        <v>0.78124999999999944</v>
      </c>
      <c r="AY190" s="274"/>
      <c r="AZ190" s="274"/>
      <c r="BA190" s="274"/>
      <c r="BB190" s="274"/>
      <c r="BC190" s="274"/>
      <c r="BD190" s="274"/>
      <c r="BE190" s="274"/>
      <c r="BF190" s="274"/>
      <c r="BG190" s="278"/>
      <c r="BH190" s="275" t="str">
        <f t="array" ref="BH190">IF(ISBLANK(AY190:BG190),"",SUM(AY190:BG190))</f>
        <v/>
      </c>
      <c r="BJ190" s="25">
        <f t="shared" si="136"/>
        <v>0.78124999999999944</v>
      </c>
      <c r="BK190" s="274"/>
      <c r="BL190" s="274"/>
      <c r="BM190" s="274"/>
      <c r="BN190" s="274"/>
      <c r="BO190" s="274"/>
      <c r="BP190" s="274"/>
      <c r="BQ190" s="274"/>
      <c r="BR190" s="274"/>
      <c r="BS190" s="278"/>
      <c r="BT190" s="275" t="str">
        <f t="array" ref="BT190">IF(ISBLANK(BK190:BS190),"",SUM(BK190:BS190))</f>
        <v/>
      </c>
      <c r="BV190" s="25">
        <f t="shared" si="131"/>
        <v>0.78124999999999944</v>
      </c>
      <c r="BW190" s="4">
        <f t="shared" si="132"/>
        <v>77</v>
      </c>
      <c r="BX190" s="4">
        <f t="shared" si="122"/>
        <v>1</v>
      </c>
      <c r="BY190" s="4">
        <f t="shared" si="123"/>
        <v>6</v>
      </c>
      <c r="BZ190" s="4">
        <f t="shared" si="124"/>
        <v>0</v>
      </c>
      <c r="CA190" s="4">
        <f t="shared" si="125"/>
        <v>0</v>
      </c>
      <c r="CB190" s="4">
        <f t="shared" si="126"/>
        <v>0</v>
      </c>
      <c r="CC190" s="4">
        <f t="shared" si="127"/>
        <v>0</v>
      </c>
      <c r="CD190" s="4">
        <f t="shared" si="128"/>
        <v>0</v>
      </c>
      <c r="CE190" s="4">
        <f t="shared" si="129"/>
        <v>0</v>
      </c>
      <c r="CF190" s="10">
        <f t="shared" si="137"/>
        <v>84</v>
      </c>
    </row>
    <row r="191" spans="2:84" x14ac:dyDescent="0.25">
      <c r="B191" s="26" t="s">
        <v>19</v>
      </c>
      <c r="C191" s="275">
        <f t="shared" ref="C191:L191" si="138">SUM(C139:C190)</f>
        <v>3203</v>
      </c>
      <c r="D191" s="275">
        <f t="shared" si="138"/>
        <v>183</v>
      </c>
      <c r="E191" s="275">
        <f t="shared" si="138"/>
        <v>358</v>
      </c>
      <c r="F191" s="275">
        <f t="shared" si="138"/>
        <v>19</v>
      </c>
      <c r="G191" s="275">
        <f t="shared" si="138"/>
        <v>70</v>
      </c>
      <c r="H191" s="275">
        <f t="shared" si="138"/>
        <v>44</v>
      </c>
      <c r="I191" s="275">
        <f t="shared" si="138"/>
        <v>11</v>
      </c>
      <c r="J191" s="275">
        <f t="shared" si="138"/>
        <v>17</v>
      </c>
      <c r="K191" s="275">
        <f t="shared" si="138"/>
        <v>6</v>
      </c>
      <c r="L191" s="276">
        <f t="shared" si="138"/>
        <v>3911</v>
      </c>
      <c r="N191" s="26" t="s">
        <v>19</v>
      </c>
      <c r="O191" s="275">
        <f t="shared" ref="O191:X191" si="139">SUM(O139:O190)</f>
        <v>1513</v>
      </c>
      <c r="P191" s="275">
        <f t="shared" si="139"/>
        <v>122</v>
      </c>
      <c r="Q191" s="275">
        <f t="shared" si="139"/>
        <v>271</v>
      </c>
      <c r="R191" s="275">
        <f t="shared" si="139"/>
        <v>18</v>
      </c>
      <c r="S191" s="275">
        <f t="shared" si="139"/>
        <v>62</v>
      </c>
      <c r="T191" s="275">
        <f t="shared" si="139"/>
        <v>79</v>
      </c>
      <c r="U191" s="275">
        <f t="shared" si="139"/>
        <v>9</v>
      </c>
      <c r="V191" s="275">
        <f t="shared" si="139"/>
        <v>12</v>
      </c>
      <c r="W191" s="275">
        <f t="shared" si="139"/>
        <v>1</v>
      </c>
      <c r="X191" s="276">
        <f t="shared" si="139"/>
        <v>2087</v>
      </c>
      <c r="Z191" s="26" t="s">
        <v>19</v>
      </c>
      <c r="AA191" s="275">
        <f t="shared" ref="AA191:AJ191" si="140">SUM(AA139:AA190)</f>
        <v>2</v>
      </c>
      <c r="AB191" s="275">
        <f t="shared" si="140"/>
        <v>1</v>
      </c>
      <c r="AC191" s="275">
        <f t="shared" si="140"/>
        <v>0</v>
      </c>
      <c r="AD191" s="275">
        <f t="shared" si="140"/>
        <v>1</v>
      </c>
      <c r="AE191" s="275">
        <f t="shared" si="140"/>
        <v>0</v>
      </c>
      <c r="AF191" s="275">
        <f t="shared" si="140"/>
        <v>0</v>
      </c>
      <c r="AG191" s="275">
        <f t="shared" si="140"/>
        <v>0</v>
      </c>
      <c r="AH191" s="275">
        <f t="shared" si="140"/>
        <v>0</v>
      </c>
      <c r="AI191" s="275">
        <f t="shared" si="140"/>
        <v>0</v>
      </c>
      <c r="AJ191" s="276">
        <f t="shared" si="140"/>
        <v>4</v>
      </c>
      <c r="AL191" s="26" t="s">
        <v>19</v>
      </c>
      <c r="AM191" s="275">
        <f t="shared" ref="AM191:AV191" si="141">SUM(AM139:AM190)</f>
        <v>0</v>
      </c>
      <c r="AN191" s="275">
        <f t="shared" si="141"/>
        <v>0</v>
      </c>
      <c r="AO191" s="275">
        <f t="shared" si="141"/>
        <v>0</v>
      </c>
      <c r="AP191" s="275">
        <f t="shared" si="141"/>
        <v>0</v>
      </c>
      <c r="AQ191" s="275">
        <f t="shared" si="141"/>
        <v>0</v>
      </c>
      <c r="AR191" s="275">
        <f t="shared" si="141"/>
        <v>0</v>
      </c>
      <c r="AS191" s="275">
        <f t="shared" si="141"/>
        <v>0</v>
      </c>
      <c r="AT191" s="275">
        <f t="shared" si="141"/>
        <v>0</v>
      </c>
      <c r="AU191" s="275">
        <f t="shared" si="141"/>
        <v>0</v>
      </c>
      <c r="AV191" s="276">
        <f t="shared" si="141"/>
        <v>0</v>
      </c>
      <c r="AX191" s="26" t="s">
        <v>19</v>
      </c>
      <c r="AY191" s="275">
        <f t="shared" ref="AY191:BH191" si="142">SUM(AY139:AY190)</f>
        <v>0</v>
      </c>
      <c r="AZ191" s="275">
        <f t="shared" si="142"/>
        <v>0</v>
      </c>
      <c r="BA191" s="275">
        <f t="shared" si="142"/>
        <v>0</v>
      </c>
      <c r="BB191" s="275">
        <f t="shared" si="142"/>
        <v>0</v>
      </c>
      <c r="BC191" s="275">
        <f t="shared" si="142"/>
        <v>0</v>
      </c>
      <c r="BD191" s="275">
        <f t="shared" si="142"/>
        <v>0</v>
      </c>
      <c r="BE191" s="275">
        <f t="shared" si="142"/>
        <v>0</v>
      </c>
      <c r="BF191" s="275">
        <f t="shared" si="142"/>
        <v>0</v>
      </c>
      <c r="BG191" s="275">
        <f t="shared" si="142"/>
        <v>0</v>
      </c>
      <c r="BH191" s="276">
        <f t="shared" si="142"/>
        <v>0</v>
      </c>
      <c r="BJ191" s="26" t="s">
        <v>19</v>
      </c>
      <c r="BK191" s="275">
        <f t="shared" ref="BK191:BT191" si="143">SUM(BK139:BK190)</f>
        <v>0</v>
      </c>
      <c r="BL191" s="275">
        <f t="shared" si="143"/>
        <v>0</v>
      </c>
      <c r="BM191" s="275">
        <f t="shared" si="143"/>
        <v>0</v>
      </c>
      <c r="BN191" s="275">
        <f t="shared" si="143"/>
        <v>0</v>
      </c>
      <c r="BO191" s="275">
        <f t="shared" si="143"/>
        <v>0</v>
      </c>
      <c r="BP191" s="275">
        <f t="shared" si="143"/>
        <v>0</v>
      </c>
      <c r="BQ191" s="275">
        <f t="shared" si="143"/>
        <v>0</v>
      </c>
      <c r="BR191" s="275">
        <f t="shared" si="143"/>
        <v>0</v>
      </c>
      <c r="BS191" s="275">
        <f t="shared" si="143"/>
        <v>0</v>
      </c>
      <c r="BT191" s="276">
        <f t="shared" si="143"/>
        <v>0</v>
      </c>
      <c r="BV191" s="26" t="s">
        <v>19</v>
      </c>
      <c r="BW191" s="10">
        <f t="shared" ref="BW191:CF191" si="144">SUM(BW139:BW190)</f>
        <v>4718</v>
      </c>
      <c r="BX191" s="10">
        <f t="shared" si="144"/>
        <v>306</v>
      </c>
      <c r="BY191" s="10">
        <f t="shared" si="144"/>
        <v>629</v>
      </c>
      <c r="BZ191" s="10">
        <f t="shared" si="144"/>
        <v>38</v>
      </c>
      <c r="CA191" s="10">
        <f t="shared" si="144"/>
        <v>132</v>
      </c>
      <c r="CB191" s="10">
        <f t="shared" si="144"/>
        <v>123</v>
      </c>
      <c r="CC191" s="10">
        <f t="shared" si="144"/>
        <v>20</v>
      </c>
      <c r="CD191" s="10">
        <f t="shared" si="144"/>
        <v>29</v>
      </c>
      <c r="CE191" s="10">
        <f t="shared" si="144"/>
        <v>7</v>
      </c>
      <c r="CF191" s="13">
        <f t="shared" si="144"/>
        <v>6002</v>
      </c>
    </row>
    <row r="195" spans="2:84" ht="31.5" hidden="1" x14ac:dyDescent="0.5">
      <c r="C195" s="31" t="str">
        <f>IF(config!C17&lt;&gt;"", "ORIGIN: "&amp;config!C17&amp;" ("&amp;config!F17&amp;")", "ddd")</f>
        <v>ddd</v>
      </c>
      <c r="D195" s="32"/>
      <c r="E195" s="32"/>
      <c r="F195" s="32"/>
      <c r="G195" s="32"/>
      <c r="H195" s="32"/>
      <c r="I195" s="32"/>
      <c r="J195" s="33"/>
      <c r="K195" s="33"/>
      <c r="L195" s="33"/>
    </row>
    <row r="196" spans="2:84" ht="15" hidden="1" customHeight="1" x14ac:dyDescent="0.4">
      <c r="C196" s="179"/>
      <c r="D196" s="179"/>
      <c r="E196" s="179"/>
      <c r="F196" s="179"/>
      <c r="G196" s="179"/>
      <c r="H196" s="179"/>
      <c r="I196" s="179"/>
      <c r="J196" s="179"/>
      <c r="K196" s="179"/>
      <c r="L196" s="179"/>
    </row>
    <row r="197" spans="2:84" s="21" customFormat="1" ht="26.25" hidden="1" x14ac:dyDescent="0.4">
      <c r="B197" s="20"/>
      <c r="C197" s="259" t="str">
        <f>config!$AH7&amp;"D"</f>
        <v>D</v>
      </c>
      <c r="D197" s="271" t="s">
        <v>145</v>
      </c>
      <c r="E197" s="254" t="str">
        <f>E11</f>
        <v>A←</v>
      </c>
      <c r="F197" s="143"/>
      <c r="G197" s="143"/>
      <c r="H197" s="143"/>
      <c r="I197" s="143"/>
      <c r="J197" s="143"/>
      <c r="K197" s="143"/>
      <c r="L197" s="143"/>
      <c r="O197" s="259" t="str">
        <f>C197</f>
        <v>D</v>
      </c>
      <c r="P197" s="271" t="s">
        <v>145</v>
      </c>
      <c r="Q197" s="255" t="str">
        <f>Q11</f>
        <v>B↗</v>
      </c>
      <c r="R197" s="143"/>
      <c r="S197" s="143"/>
      <c r="T197" s="143"/>
      <c r="U197" s="143"/>
      <c r="V197" s="143"/>
      <c r="W197" s="143"/>
      <c r="X197" s="143"/>
      <c r="Z197" s="20"/>
      <c r="AA197" s="259" t="str">
        <f>C197</f>
        <v>D</v>
      </c>
      <c r="AB197" s="271" t="s">
        <v>145</v>
      </c>
      <c r="AC197" s="258" t="str">
        <f>AC11</f>
        <v>C↓</v>
      </c>
      <c r="AD197" s="143"/>
      <c r="AE197" s="143"/>
      <c r="AF197" s="143"/>
      <c r="AG197" s="143"/>
      <c r="AH197" s="143"/>
      <c r="AI197" s="143"/>
      <c r="AJ197" s="143"/>
      <c r="AL197" s="20"/>
      <c r="AM197" s="259" t="str">
        <f>C197</f>
        <v>D</v>
      </c>
      <c r="AN197" s="271" t="s">
        <v>145</v>
      </c>
      <c r="AO197" s="262" t="str">
        <f>AO11</f>
        <v>D</v>
      </c>
      <c r="AP197" s="143"/>
      <c r="AQ197" s="143"/>
      <c r="AR197" s="143"/>
      <c r="AS197" s="143"/>
      <c r="AT197" s="143"/>
      <c r="AU197" s="143"/>
      <c r="AV197" s="143"/>
      <c r="AX197" s="20"/>
      <c r="AY197" s="259" t="str">
        <f>C197</f>
        <v>D</v>
      </c>
      <c r="AZ197" s="271" t="s">
        <v>145</v>
      </c>
      <c r="BA197" s="264" t="str">
        <f>BA11</f>
        <v>E</v>
      </c>
      <c r="BB197" s="143"/>
      <c r="BC197" s="143"/>
      <c r="BD197" s="143"/>
      <c r="BE197" s="143"/>
      <c r="BF197" s="143"/>
      <c r="BG197" s="143"/>
      <c r="BH197" s="143"/>
      <c r="BJ197" s="20"/>
      <c r="BK197" s="259" t="str">
        <f>C197</f>
        <v>D</v>
      </c>
      <c r="BL197" s="271" t="s">
        <v>145</v>
      </c>
      <c r="BM197" s="267" t="str">
        <f>BM11</f>
        <v>F</v>
      </c>
      <c r="BN197" s="143"/>
      <c r="BO197" s="143"/>
      <c r="BP197" s="143"/>
      <c r="BQ197" s="143"/>
      <c r="BR197" s="143"/>
      <c r="BS197" s="143"/>
      <c r="BT197" s="143"/>
      <c r="BV197" s="22"/>
      <c r="BW197" s="262" t="str">
        <f>"ENTERING FROM "&amp;C197</f>
        <v>ENTERING FROM D</v>
      </c>
      <c r="BX197" s="217"/>
      <c r="BY197" s="217"/>
      <c r="BZ197" s="217"/>
      <c r="CA197" s="217"/>
      <c r="CB197" s="217"/>
      <c r="CC197" s="217"/>
      <c r="CD197" s="217"/>
      <c r="CE197" s="217"/>
      <c r="CF197" s="217"/>
    </row>
    <row r="198" spans="2:84" s="12" customFormat="1" ht="15.75" hidden="1" x14ac:dyDescent="0.25">
      <c r="B198" s="30"/>
      <c r="C198" s="224" t="str">
        <f>IF(config!C17&lt;&gt;"",config!C17&amp;" to "&amp;config!C14,"")</f>
        <v/>
      </c>
      <c r="D198" s="224"/>
      <c r="E198" s="224"/>
      <c r="F198" s="224"/>
      <c r="G198" s="224"/>
      <c r="H198" s="224"/>
      <c r="I198" s="224"/>
      <c r="J198" s="224"/>
      <c r="K198" s="224"/>
      <c r="L198" s="224"/>
      <c r="O198" s="224" t="str">
        <f>IF(config!C17&lt;&gt;"",config!C17&amp;" to "&amp;config!C15,"")</f>
        <v/>
      </c>
      <c r="P198" s="224"/>
      <c r="Q198" s="224"/>
      <c r="R198" s="224"/>
      <c r="S198" s="224"/>
      <c r="T198" s="224"/>
      <c r="U198" s="224"/>
      <c r="V198" s="224"/>
      <c r="W198" s="224"/>
      <c r="X198" s="224"/>
      <c r="Z198" s="30"/>
      <c r="AA198" s="224" t="str">
        <f>IF(config!C17&lt;&gt;"",config!C17&amp;" to "&amp;config!C16,"")</f>
        <v/>
      </c>
      <c r="AB198" s="224"/>
      <c r="AC198" s="224"/>
      <c r="AD198" s="224"/>
      <c r="AE198" s="224"/>
      <c r="AF198" s="224"/>
      <c r="AG198" s="224"/>
      <c r="AH198" s="224"/>
      <c r="AI198" s="224"/>
      <c r="AJ198" s="224"/>
      <c r="AL198" s="30"/>
      <c r="AM198" s="224" t="str">
        <f>IF(config!C17&lt;&gt;"",config!C17&amp;" to "&amp;config!C17,"")</f>
        <v/>
      </c>
      <c r="AN198" s="224"/>
      <c r="AO198" s="224"/>
      <c r="AP198" s="224"/>
      <c r="AQ198" s="224"/>
      <c r="AR198" s="224"/>
      <c r="AS198" s="224"/>
      <c r="AT198" s="224"/>
      <c r="AU198" s="224"/>
      <c r="AV198" s="224"/>
      <c r="AX198" s="30"/>
      <c r="AY198" s="224" t="str">
        <f>IF(config!C17&lt;&gt;"",config!C17&amp;" to "&amp;config!C18,"")</f>
        <v/>
      </c>
      <c r="AZ198" s="224"/>
      <c r="BA198" s="224"/>
      <c r="BB198" s="224"/>
      <c r="BC198" s="224"/>
      <c r="BD198" s="224"/>
      <c r="BE198" s="224"/>
      <c r="BF198" s="224"/>
      <c r="BG198" s="224"/>
      <c r="BH198" s="224"/>
      <c r="BJ198" s="30"/>
      <c r="BK198" s="224" t="str">
        <f>IF(config!C17&lt;&gt;"",config!C17&amp;" to "&amp;config!C19,"")</f>
        <v/>
      </c>
      <c r="BL198" s="224"/>
      <c r="BM198" s="224"/>
      <c r="BN198" s="224"/>
      <c r="BO198" s="224"/>
      <c r="BP198" s="224"/>
      <c r="BQ198" s="224"/>
      <c r="BR198" s="224"/>
      <c r="BS198" s="224"/>
      <c r="BT198" s="224"/>
      <c r="BV198" s="225"/>
      <c r="BW198" s="218">
        <f>config!C17</f>
        <v>0</v>
      </c>
      <c r="BX198" s="226"/>
      <c r="BY198" s="226"/>
      <c r="BZ198" s="226"/>
      <c r="CA198" s="226"/>
      <c r="CB198" s="226"/>
      <c r="CC198" s="226"/>
      <c r="CD198" s="226"/>
      <c r="CE198" s="226"/>
      <c r="CF198" s="226"/>
    </row>
    <row r="199" spans="2:84" hidden="1" x14ac:dyDescent="0.25">
      <c r="BB199" s="2"/>
      <c r="BN199" s="2"/>
      <c r="BV199" s="2"/>
    </row>
    <row r="200" spans="2:84" s="1" customFormat="1" ht="50.1" hidden="1" customHeight="1" x14ac:dyDescent="0.25">
      <c r="B200" s="2"/>
      <c r="C200" s="273" t="str">
        <f t="shared" ref="C200:K200" si="145">C138</f>
        <v>CAR</v>
      </c>
      <c r="D200" s="273" t="str">
        <f t="shared" si="145"/>
        <v>LGV1</v>
      </c>
      <c r="E200" s="273" t="str">
        <f t="shared" si="145"/>
        <v>LGV2</v>
      </c>
      <c r="F200" s="273" t="str">
        <f t="shared" si="145"/>
        <v>MGV</v>
      </c>
      <c r="G200" s="273" t="str">
        <f t="shared" si="145"/>
        <v>HGV1</v>
      </c>
      <c r="H200" s="273" t="str">
        <f t="shared" si="145"/>
        <v>HGV2</v>
      </c>
      <c r="I200" s="273" t="str">
        <f t="shared" si="145"/>
        <v>PSV</v>
      </c>
      <c r="J200" s="273" t="str">
        <f t="shared" si="145"/>
        <v>MB</v>
      </c>
      <c r="K200" s="273" t="str">
        <f t="shared" si="145"/>
        <v>CYC</v>
      </c>
      <c r="L200" s="140"/>
      <c r="N200" s="2"/>
      <c r="O200" s="273" t="str">
        <f t="shared" ref="O200:W200" si="146">O138</f>
        <v>CAR</v>
      </c>
      <c r="P200" s="273" t="str">
        <f t="shared" si="146"/>
        <v>LGV1</v>
      </c>
      <c r="Q200" s="273" t="str">
        <f t="shared" si="146"/>
        <v>LGV2</v>
      </c>
      <c r="R200" s="273" t="str">
        <f t="shared" si="146"/>
        <v>MGV</v>
      </c>
      <c r="S200" s="273" t="str">
        <f t="shared" si="146"/>
        <v>HGV1</v>
      </c>
      <c r="T200" s="273" t="str">
        <f t="shared" si="146"/>
        <v>HGV2</v>
      </c>
      <c r="U200" s="273" t="str">
        <f t="shared" si="146"/>
        <v>PSV</v>
      </c>
      <c r="V200" s="273" t="str">
        <f t="shared" si="146"/>
        <v>MB</v>
      </c>
      <c r="W200" s="273" t="str">
        <f t="shared" si="146"/>
        <v>CYC</v>
      </c>
      <c r="X200" s="140"/>
      <c r="Z200" s="2"/>
      <c r="AA200" s="273" t="str">
        <f t="shared" ref="AA200:AI200" si="147">AA138</f>
        <v>CAR</v>
      </c>
      <c r="AB200" s="273" t="str">
        <f t="shared" si="147"/>
        <v>LGV1</v>
      </c>
      <c r="AC200" s="273" t="str">
        <f t="shared" si="147"/>
        <v>LGV2</v>
      </c>
      <c r="AD200" s="273" t="str">
        <f t="shared" si="147"/>
        <v>MGV</v>
      </c>
      <c r="AE200" s="273" t="str">
        <f t="shared" si="147"/>
        <v>HGV1</v>
      </c>
      <c r="AF200" s="273" t="str">
        <f t="shared" si="147"/>
        <v>HGV2</v>
      </c>
      <c r="AG200" s="273" t="str">
        <f t="shared" si="147"/>
        <v>PSV</v>
      </c>
      <c r="AH200" s="273" t="str">
        <f t="shared" si="147"/>
        <v>MB</v>
      </c>
      <c r="AI200" s="273" t="str">
        <f t="shared" si="147"/>
        <v>CYC</v>
      </c>
      <c r="AJ200" s="140"/>
      <c r="AL200" s="2"/>
      <c r="AM200" s="273" t="str">
        <f t="shared" ref="AM200:AU200" si="148">AM138</f>
        <v>CAR</v>
      </c>
      <c r="AN200" s="273" t="str">
        <f t="shared" si="148"/>
        <v>LGV1</v>
      </c>
      <c r="AO200" s="273" t="str">
        <f t="shared" si="148"/>
        <v>LGV2</v>
      </c>
      <c r="AP200" s="273" t="str">
        <f t="shared" si="148"/>
        <v>MGV</v>
      </c>
      <c r="AQ200" s="273" t="str">
        <f t="shared" si="148"/>
        <v>HGV1</v>
      </c>
      <c r="AR200" s="273" t="str">
        <f t="shared" si="148"/>
        <v>HGV2</v>
      </c>
      <c r="AS200" s="273" t="str">
        <f t="shared" si="148"/>
        <v>PSV</v>
      </c>
      <c r="AT200" s="273" t="str">
        <f t="shared" si="148"/>
        <v>MB</v>
      </c>
      <c r="AU200" s="273" t="str">
        <f t="shared" si="148"/>
        <v>CYC</v>
      </c>
      <c r="AV200" s="140"/>
      <c r="AX200" s="2"/>
      <c r="AY200" s="273" t="str">
        <f t="shared" ref="AY200:BG200" si="149">AY138</f>
        <v>CAR</v>
      </c>
      <c r="AZ200" s="273" t="str">
        <f t="shared" si="149"/>
        <v>LGV1</v>
      </c>
      <c r="BA200" s="273" t="str">
        <f t="shared" si="149"/>
        <v>LGV2</v>
      </c>
      <c r="BB200" s="273" t="str">
        <f t="shared" si="149"/>
        <v>MGV</v>
      </c>
      <c r="BC200" s="273" t="str">
        <f t="shared" si="149"/>
        <v>HGV1</v>
      </c>
      <c r="BD200" s="273" t="str">
        <f t="shared" si="149"/>
        <v>HGV2</v>
      </c>
      <c r="BE200" s="273" t="str">
        <f t="shared" si="149"/>
        <v>PSV</v>
      </c>
      <c r="BF200" s="273" t="str">
        <f t="shared" si="149"/>
        <v>MB</v>
      </c>
      <c r="BG200" s="273" t="str">
        <f t="shared" si="149"/>
        <v>CYC</v>
      </c>
      <c r="BH200" s="140"/>
      <c r="BJ200" s="2"/>
      <c r="BK200" s="273" t="str">
        <f t="shared" ref="BK200:BS200" si="150">BK138</f>
        <v>CAR</v>
      </c>
      <c r="BL200" s="273" t="str">
        <f t="shared" si="150"/>
        <v>LGV1</v>
      </c>
      <c r="BM200" s="273" t="str">
        <f t="shared" si="150"/>
        <v>LGV2</v>
      </c>
      <c r="BN200" s="273" t="str">
        <f t="shared" si="150"/>
        <v>MGV</v>
      </c>
      <c r="BO200" s="273" t="str">
        <f t="shared" si="150"/>
        <v>HGV1</v>
      </c>
      <c r="BP200" s="273" t="str">
        <f t="shared" si="150"/>
        <v>HGV2</v>
      </c>
      <c r="BQ200" s="273" t="str">
        <f t="shared" si="150"/>
        <v>PSV</v>
      </c>
      <c r="BR200" s="273" t="str">
        <f t="shared" si="150"/>
        <v>MB</v>
      </c>
      <c r="BS200" s="273" t="str">
        <f t="shared" si="150"/>
        <v>CYC</v>
      </c>
      <c r="BT200" s="140"/>
      <c r="BV200" s="2"/>
      <c r="BW200" s="136" t="str">
        <f>BK200</f>
        <v>CAR</v>
      </c>
      <c r="BX200" s="136" t="str">
        <f t="shared" ref="BX200" si="151">BL200</f>
        <v>LGV1</v>
      </c>
      <c r="BY200" s="136" t="str">
        <f t="shared" ref="BY200" si="152">BM200</f>
        <v>LGV2</v>
      </c>
      <c r="BZ200" s="136" t="str">
        <f t="shared" ref="BZ200" si="153">BN200</f>
        <v>MGV</v>
      </c>
      <c r="CA200" s="136" t="str">
        <f t="shared" ref="CA200" si="154">BO200</f>
        <v>HGV1</v>
      </c>
      <c r="CB200" s="136" t="str">
        <f t="shared" ref="CB200" si="155">BP200</f>
        <v>HGV2</v>
      </c>
      <c r="CC200" s="136" t="str">
        <f t="shared" ref="CC200" si="156">BQ200</f>
        <v>PSV</v>
      </c>
      <c r="CD200" s="136" t="str">
        <f t="shared" ref="CD200" si="157">BR200</f>
        <v>MB</v>
      </c>
      <c r="CE200" s="136" t="str">
        <f t="shared" ref="CE200" si="158">BS200</f>
        <v>CYC</v>
      </c>
      <c r="CF200" s="141"/>
    </row>
    <row r="201" spans="2:84" hidden="1" x14ac:dyDescent="0.25">
      <c r="B201" s="25">
        <f t="shared" ref="B201:B232" si="159">B139</f>
        <v>0.25</v>
      </c>
      <c r="C201" s="272"/>
      <c r="D201" s="272"/>
      <c r="E201" s="272"/>
      <c r="F201" s="272"/>
      <c r="G201" s="272"/>
      <c r="H201" s="272"/>
      <c r="I201" s="272"/>
      <c r="J201" s="272"/>
      <c r="K201" s="277"/>
      <c r="L201" s="275" t="str">
        <f t="array" ref="L201">IF(ISBLANK(C201:K201),"",SUM(C201:K201))</f>
        <v/>
      </c>
      <c r="N201" s="25">
        <f t="shared" ref="N201:N232" si="160">N139</f>
        <v>0.25</v>
      </c>
      <c r="O201" s="272"/>
      <c r="P201" s="272"/>
      <c r="Q201" s="272"/>
      <c r="R201" s="272"/>
      <c r="S201" s="272"/>
      <c r="T201" s="272"/>
      <c r="U201" s="272"/>
      <c r="V201" s="272"/>
      <c r="W201" s="277"/>
      <c r="X201" s="275" t="str">
        <f t="array" ref="X201">IF(ISBLANK(O201:W201),"",SUM(O201:W201))</f>
        <v/>
      </c>
      <c r="Z201" s="25">
        <f t="shared" ref="Z201:Z232" si="161">Z139</f>
        <v>0.25</v>
      </c>
      <c r="AA201" s="272"/>
      <c r="AB201" s="272"/>
      <c r="AC201" s="272"/>
      <c r="AD201" s="272"/>
      <c r="AE201" s="272"/>
      <c r="AF201" s="272"/>
      <c r="AG201" s="272"/>
      <c r="AH201" s="272"/>
      <c r="AI201" s="277"/>
      <c r="AJ201" s="275" t="str">
        <f t="array" ref="AJ201">IF(ISBLANK(AA201:AI201),"",SUM(AA201:AI201))</f>
        <v/>
      </c>
      <c r="AL201" s="25">
        <f t="shared" ref="AL201:AL232" si="162">AL139</f>
        <v>0.25</v>
      </c>
      <c r="AM201" s="272"/>
      <c r="AN201" s="272"/>
      <c r="AO201" s="272"/>
      <c r="AP201" s="272"/>
      <c r="AQ201" s="272"/>
      <c r="AR201" s="272"/>
      <c r="AS201" s="272"/>
      <c r="AT201" s="272"/>
      <c r="AU201" s="277"/>
      <c r="AV201" s="275" t="str">
        <f t="array" ref="AV201">IF(ISBLANK(AM201:AU201),"",SUM(AM201:AU201))</f>
        <v/>
      </c>
      <c r="AX201" s="25">
        <f t="shared" ref="AX201:AX232" si="163">AX139</f>
        <v>0.25</v>
      </c>
      <c r="AY201" s="272"/>
      <c r="AZ201" s="272"/>
      <c r="BA201" s="272"/>
      <c r="BB201" s="272"/>
      <c r="BC201" s="272"/>
      <c r="BD201" s="272"/>
      <c r="BE201" s="272"/>
      <c r="BF201" s="272"/>
      <c r="BG201" s="277"/>
      <c r="BH201" s="275" t="str">
        <f t="array" ref="BH201">IF(ISBLANK(AY201:BG201),"",SUM(AY201:BG201))</f>
        <v/>
      </c>
      <c r="BJ201" s="25">
        <f t="shared" ref="BJ201:BJ232" si="164">BJ139</f>
        <v>0.25</v>
      </c>
      <c r="BK201" s="272"/>
      <c r="BL201" s="272"/>
      <c r="BM201" s="272"/>
      <c r="BN201" s="272"/>
      <c r="BO201" s="272"/>
      <c r="BP201" s="272"/>
      <c r="BQ201" s="272"/>
      <c r="BR201" s="272"/>
      <c r="BS201" s="277"/>
      <c r="BT201" s="275" t="str">
        <f t="array" ref="BT201">IF(ISBLANK(BK201:BS201),"",SUM(BK201:BS201))</f>
        <v/>
      </c>
      <c r="BV201" s="25">
        <f>BJ201</f>
        <v>0.25</v>
      </c>
      <c r="BW201" s="4">
        <f>SUM(C201,O201,AA201,AM201,AY201,BK201)</f>
        <v>0</v>
      </c>
      <c r="BX201" s="4">
        <f t="shared" ref="BX201:BX252" si="165">SUM(D201,P201,AB201,AN201,AZ201,BL201)</f>
        <v>0</v>
      </c>
      <c r="BY201" s="4">
        <f t="shared" ref="BY201:BY252" si="166">SUM(E201,Q201,AC201,AO201,BA201,BM201)</f>
        <v>0</v>
      </c>
      <c r="BZ201" s="4">
        <f t="shared" ref="BZ201:BZ252" si="167">SUM(F201,R201,AD201,AP201,BB201,BN201)</f>
        <v>0</v>
      </c>
      <c r="CA201" s="4">
        <f t="shared" ref="CA201:CA252" si="168">SUM(G201,S201,AE201,AQ201,BC201,BO201)</f>
        <v>0</v>
      </c>
      <c r="CB201" s="4">
        <f t="shared" ref="CB201:CB252" si="169">SUM(H201,T201,AF201,AR201,BD201,BP201)</f>
        <v>0</v>
      </c>
      <c r="CC201" s="4">
        <f t="shared" ref="CC201:CC252" si="170">SUM(I201,U201,AG201,AS201,BE201,BQ201)</f>
        <v>0</v>
      </c>
      <c r="CD201" s="4">
        <f t="shared" ref="CD201:CD252" si="171">SUM(J201,V201,AH201,AT201,BF201,BR201)</f>
        <v>0</v>
      </c>
      <c r="CE201" s="4">
        <f t="shared" ref="CE201:CE252" si="172">SUM(K201,W201,AI201,AU201,BG201,BS201)</f>
        <v>0</v>
      </c>
      <c r="CF201" s="10">
        <f t="shared" ref="CF201:CF248" si="173">IF(BW201="","",SUM(BW201:CE201))</f>
        <v>0</v>
      </c>
    </row>
    <row r="202" spans="2:84" hidden="1" x14ac:dyDescent="0.25">
      <c r="B202" s="25">
        <f t="shared" si="159"/>
        <v>0.26041666666666669</v>
      </c>
      <c r="C202" s="272"/>
      <c r="D202" s="272"/>
      <c r="E202" s="272"/>
      <c r="F202" s="272"/>
      <c r="G202" s="272"/>
      <c r="H202" s="272"/>
      <c r="I202" s="272"/>
      <c r="J202" s="272"/>
      <c r="K202" s="277"/>
      <c r="L202" s="275" t="str">
        <f t="array" ref="L202">IF(ISBLANK(C202:K202),"",SUM(C202:K202))</f>
        <v/>
      </c>
      <c r="N202" s="25">
        <f t="shared" si="160"/>
        <v>0.26041666666666669</v>
      </c>
      <c r="O202" s="272"/>
      <c r="P202" s="272"/>
      <c r="Q202" s="272"/>
      <c r="R202" s="272"/>
      <c r="S202" s="272"/>
      <c r="T202" s="272"/>
      <c r="U202" s="272"/>
      <c r="V202" s="272"/>
      <c r="W202" s="277"/>
      <c r="X202" s="275" t="str">
        <f t="array" ref="X202">IF(ISBLANK(O202:W202),"",SUM(O202:W202))</f>
        <v/>
      </c>
      <c r="Z202" s="25">
        <f t="shared" si="161"/>
        <v>0.26041666666666669</v>
      </c>
      <c r="AA202" s="272"/>
      <c r="AB202" s="272"/>
      <c r="AC202" s="272"/>
      <c r="AD202" s="272"/>
      <c r="AE202" s="272"/>
      <c r="AF202" s="272"/>
      <c r="AG202" s="272"/>
      <c r="AH202" s="272"/>
      <c r="AI202" s="277"/>
      <c r="AJ202" s="275" t="str">
        <f t="array" ref="AJ202">IF(ISBLANK(AA202:AI202),"",SUM(AA202:AI202))</f>
        <v/>
      </c>
      <c r="AL202" s="25">
        <f t="shared" si="162"/>
        <v>0.26041666666666669</v>
      </c>
      <c r="AM202" s="272"/>
      <c r="AN202" s="272"/>
      <c r="AO202" s="272"/>
      <c r="AP202" s="272"/>
      <c r="AQ202" s="272"/>
      <c r="AR202" s="272"/>
      <c r="AS202" s="272"/>
      <c r="AT202" s="272"/>
      <c r="AU202" s="277"/>
      <c r="AV202" s="275" t="str">
        <f t="array" ref="AV202">IF(ISBLANK(AM202:AU202),"",SUM(AM202:AU202))</f>
        <v/>
      </c>
      <c r="AX202" s="25">
        <f t="shared" si="163"/>
        <v>0.26041666666666669</v>
      </c>
      <c r="AY202" s="272"/>
      <c r="AZ202" s="272"/>
      <c r="BA202" s="272"/>
      <c r="BB202" s="272"/>
      <c r="BC202" s="272"/>
      <c r="BD202" s="272"/>
      <c r="BE202" s="272"/>
      <c r="BF202" s="272"/>
      <c r="BG202" s="277"/>
      <c r="BH202" s="275" t="str">
        <f t="array" ref="BH202">IF(ISBLANK(AY202:BG202),"",SUM(AY202:BG202))</f>
        <v/>
      </c>
      <c r="BJ202" s="25">
        <f t="shared" si="164"/>
        <v>0.26041666666666669</v>
      </c>
      <c r="BK202" s="272"/>
      <c r="BL202" s="272"/>
      <c r="BM202" s="272"/>
      <c r="BN202" s="272"/>
      <c r="BO202" s="272"/>
      <c r="BP202" s="272"/>
      <c r="BQ202" s="272"/>
      <c r="BR202" s="272"/>
      <c r="BS202" s="277"/>
      <c r="BT202" s="275" t="str">
        <f t="array" ref="BT202">IF(ISBLANK(BK202:BS202),"",SUM(BK202:BS202))</f>
        <v/>
      </c>
      <c r="BV202" s="25">
        <f t="shared" ref="BV202:BV252" si="174">BJ202</f>
        <v>0.26041666666666669</v>
      </c>
      <c r="BW202" s="4">
        <f t="shared" ref="BW202:BW252" si="175">SUM(C202,O202,AA202,AM202,AY202,BK202)</f>
        <v>0</v>
      </c>
      <c r="BX202" s="4">
        <f t="shared" si="165"/>
        <v>0</v>
      </c>
      <c r="BY202" s="4">
        <f t="shared" si="166"/>
        <v>0</v>
      </c>
      <c r="BZ202" s="4">
        <f t="shared" si="167"/>
        <v>0</v>
      </c>
      <c r="CA202" s="4">
        <f t="shared" si="168"/>
        <v>0</v>
      </c>
      <c r="CB202" s="4">
        <f t="shared" si="169"/>
        <v>0</v>
      </c>
      <c r="CC202" s="4">
        <f t="shared" si="170"/>
        <v>0</v>
      </c>
      <c r="CD202" s="4">
        <f t="shared" si="171"/>
        <v>0</v>
      </c>
      <c r="CE202" s="4">
        <f t="shared" si="172"/>
        <v>0</v>
      </c>
      <c r="CF202" s="10">
        <f t="shared" si="173"/>
        <v>0</v>
      </c>
    </row>
    <row r="203" spans="2:84" hidden="1" x14ac:dyDescent="0.25">
      <c r="B203" s="25">
        <f t="shared" si="159"/>
        <v>0.27083333333333337</v>
      </c>
      <c r="C203" s="272"/>
      <c r="D203" s="272"/>
      <c r="E203" s="272"/>
      <c r="F203" s="272"/>
      <c r="G203" s="272"/>
      <c r="H203" s="272"/>
      <c r="I203" s="272"/>
      <c r="J203" s="272"/>
      <c r="K203" s="277"/>
      <c r="L203" s="275" t="str">
        <f t="array" ref="L203">IF(ISBLANK(C203:K203),"",SUM(C203:K203))</f>
        <v/>
      </c>
      <c r="N203" s="25">
        <f t="shared" si="160"/>
        <v>0.27083333333333337</v>
      </c>
      <c r="O203" s="272"/>
      <c r="P203" s="272"/>
      <c r="Q203" s="272"/>
      <c r="R203" s="272"/>
      <c r="S203" s="272"/>
      <c r="T203" s="272"/>
      <c r="U203" s="272"/>
      <c r="V203" s="272"/>
      <c r="W203" s="277"/>
      <c r="X203" s="275" t="str">
        <f t="array" ref="X203">IF(ISBLANK(O203:W203),"",SUM(O203:W203))</f>
        <v/>
      </c>
      <c r="Z203" s="25">
        <f t="shared" si="161"/>
        <v>0.27083333333333337</v>
      </c>
      <c r="AA203" s="272"/>
      <c r="AB203" s="272"/>
      <c r="AC203" s="272"/>
      <c r="AD203" s="272"/>
      <c r="AE203" s="272"/>
      <c r="AF203" s="272"/>
      <c r="AG203" s="272"/>
      <c r="AH203" s="272"/>
      <c r="AI203" s="277"/>
      <c r="AJ203" s="275" t="str">
        <f t="array" ref="AJ203">IF(ISBLANK(AA203:AI203),"",SUM(AA203:AI203))</f>
        <v/>
      </c>
      <c r="AL203" s="25">
        <f t="shared" si="162"/>
        <v>0.27083333333333337</v>
      </c>
      <c r="AM203" s="272"/>
      <c r="AN203" s="272"/>
      <c r="AO203" s="272"/>
      <c r="AP203" s="272"/>
      <c r="AQ203" s="272"/>
      <c r="AR203" s="272"/>
      <c r="AS203" s="272"/>
      <c r="AT203" s="272"/>
      <c r="AU203" s="277"/>
      <c r="AV203" s="275" t="str">
        <f t="array" ref="AV203">IF(ISBLANK(AM203:AU203),"",SUM(AM203:AU203))</f>
        <v/>
      </c>
      <c r="AX203" s="25">
        <f t="shared" si="163"/>
        <v>0.27083333333333337</v>
      </c>
      <c r="AY203" s="272"/>
      <c r="AZ203" s="272"/>
      <c r="BA203" s="272"/>
      <c r="BB203" s="272"/>
      <c r="BC203" s="272"/>
      <c r="BD203" s="272"/>
      <c r="BE203" s="272"/>
      <c r="BF203" s="272"/>
      <c r="BG203" s="277"/>
      <c r="BH203" s="275" t="str">
        <f t="array" ref="BH203">IF(ISBLANK(AY203:BG203),"",SUM(AY203:BG203))</f>
        <v/>
      </c>
      <c r="BJ203" s="25">
        <f t="shared" si="164"/>
        <v>0.27083333333333337</v>
      </c>
      <c r="BK203" s="272"/>
      <c r="BL203" s="272"/>
      <c r="BM203" s="272"/>
      <c r="BN203" s="272"/>
      <c r="BO203" s="272"/>
      <c r="BP203" s="272"/>
      <c r="BQ203" s="272"/>
      <c r="BR203" s="272"/>
      <c r="BS203" s="277"/>
      <c r="BT203" s="275" t="str">
        <f t="array" ref="BT203">IF(ISBLANK(BK203:BS203),"",SUM(BK203:BS203))</f>
        <v/>
      </c>
      <c r="BV203" s="25">
        <f t="shared" si="174"/>
        <v>0.27083333333333337</v>
      </c>
      <c r="BW203" s="4">
        <f t="shared" si="175"/>
        <v>0</v>
      </c>
      <c r="BX203" s="4">
        <f t="shared" si="165"/>
        <v>0</v>
      </c>
      <c r="BY203" s="4">
        <f t="shared" si="166"/>
        <v>0</v>
      </c>
      <c r="BZ203" s="4">
        <f t="shared" si="167"/>
        <v>0</v>
      </c>
      <c r="CA203" s="4">
        <f t="shared" si="168"/>
        <v>0</v>
      </c>
      <c r="CB203" s="4">
        <f t="shared" si="169"/>
        <v>0</v>
      </c>
      <c r="CC203" s="4">
        <f t="shared" si="170"/>
        <v>0</v>
      </c>
      <c r="CD203" s="4">
        <f t="shared" si="171"/>
        <v>0</v>
      </c>
      <c r="CE203" s="4">
        <f t="shared" si="172"/>
        <v>0</v>
      </c>
      <c r="CF203" s="10">
        <f t="shared" si="173"/>
        <v>0</v>
      </c>
    </row>
    <row r="204" spans="2:84" hidden="1" x14ac:dyDescent="0.25">
      <c r="B204" s="25">
        <f t="shared" si="159"/>
        <v>0.28125000000000006</v>
      </c>
      <c r="C204" s="272"/>
      <c r="D204" s="272"/>
      <c r="E204" s="272"/>
      <c r="F204" s="272"/>
      <c r="G204" s="272"/>
      <c r="H204" s="272"/>
      <c r="I204" s="272"/>
      <c r="J204" s="272"/>
      <c r="K204" s="277"/>
      <c r="L204" s="275" t="str">
        <f t="array" ref="L204">IF(ISBLANK(C204:K204),"",SUM(C204:K204))</f>
        <v/>
      </c>
      <c r="N204" s="25">
        <f t="shared" si="160"/>
        <v>0.28125000000000006</v>
      </c>
      <c r="O204" s="272"/>
      <c r="P204" s="272"/>
      <c r="Q204" s="272"/>
      <c r="R204" s="272"/>
      <c r="S204" s="272"/>
      <c r="T204" s="272"/>
      <c r="U204" s="272"/>
      <c r="V204" s="272"/>
      <c r="W204" s="277"/>
      <c r="X204" s="275" t="str">
        <f t="array" ref="X204">IF(ISBLANK(O204:W204),"",SUM(O204:W204))</f>
        <v/>
      </c>
      <c r="Z204" s="25">
        <f t="shared" si="161"/>
        <v>0.28125000000000006</v>
      </c>
      <c r="AA204" s="272"/>
      <c r="AB204" s="272"/>
      <c r="AC204" s="272"/>
      <c r="AD204" s="272"/>
      <c r="AE204" s="272"/>
      <c r="AF204" s="272"/>
      <c r="AG204" s="272"/>
      <c r="AH204" s="272"/>
      <c r="AI204" s="277"/>
      <c r="AJ204" s="275" t="str">
        <f t="array" ref="AJ204">IF(ISBLANK(AA204:AI204),"",SUM(AA204:AI204))</f>
        <v/>
      </c>
      <c r="AL204" s="25">
        <f t="shared" si="162"/>
        <v>0.28125000000000006</v>
      </c>
      <c r="AM204" s="272"/>
      <c r="AN204" s="272"/>
      <c r="AO204" s="272"/>
      <c r="AP204" s="272"/>
      <c r="AQ204" s="272"/>
      <c r="AR204" s="272"/>
      <c r="AS204" s="272"/>
      <c r="AT204" s="272"/>
      <c r="AU204" s="277"/>
      <c r="AV204" s="275" t="str">
        <f t="array" ref="AV204">IF(ISBLANK(AM204:AU204),"",SUM(AM204:AU204))</f>
        <v/>
      </c>
      <c r="AX204" s="25">
        <f t="shared" si="163"/>
        <v>0.28125000000000006</v>
      </c>
      <c r="AY204" s="272"/>
      <c r="AZ204" s="272"/>
      <c r="BA204" s="272"/>
      <c r="BB204" s="272"/>
      <c r="BC204" s="272"/>
      <c r="BD204" s="272"/>
      <c r="BE204" s="272"/>
      <c r="BF204" s="272"/>
      <c r="BG204" s="277"/>
      <c r="BH204" s="275" t="str">
        <f t="array" ref="BH204">IF(ISBLANK(AY204:BG204),"",SUM(AY204:BG204))</f>
        <v/>
      </c>
      <c r="BJ204" s="25">
        <f t="shared" si="164"/>
        <v>0.28125000000000006</v>
      </c>
      <c r="BK204" s="272"/>
      <c r="BL204" s="272"/>
      <c r="BM204" s="272"/>
      <c r="BN204" s="272"/>
      <c r="BO204" s="272"/>
      <c r="BP204" s="272"/>
      <c r="BQ204" s="272"/>
      <c r="BR204" s="272"/>
      <c r="BS204" s="277"/>
      <c r="BT204" s="275" t="str">
        <f t="array" ref="BT204">IF(ISBLANK(BK204:BS204),"",SUM(BK204:BS204))</f>
        <v/>
      </c>
      <c r="BV204" s="25">
        <f t="shared" si="174"/>
        <v>0.28125000000000006</v>
      </c>
      <c r="BW204" s="4">
        <f t="shared" si="175"/>
        <v>0</v>
      </c>
      <c r="BX204" s="4">
        <f t="shared" si="165"/>
        <v>0</v>
      </c>
      <c r="BY204" s="4">
        <f t="shared" si="166"/>
        <v>0</v>
      </c>
      <c r="BZ204" s="4">
        <f t="shared" si="167"/>
        <v>0</v>
      </c>
      <c r="CA204" s="4">
        <f t="shared" si="168"/>
        <v>0</v>
      </c>
      <c r="CB204" s="4">
        <f t="shared" si="169"/>
        <v>0</v>
      </c>
      <c r="CC204" s="4">
        <f t="shared" si="170"/>
        <v>0</v>
      </c>
      <c r="CD204" s="4">
        <f t="shared" si="171"/>
        <v>0</v>
      </c>
      <c r="CE204" s="4">
        <f t="shared" si="172"/>
        <v>0</v>
      </c>
      <c r="CF204" s="10">
        <f t="shared" si="173"/>
        <v>0</v>
      </c>
    </row>
    <row r="205" spans="2:84" hidden="1" x14ac:dyDescent="0.25">
      <c r="B205" s="25">
        <f t="shared" si="159"/>
        <v>0.29166666666666674</v>
      </c>
      <c r="C205" s="272"/>
      <c r="D205" s="272"/>
      <c r="E205" s="272"/>
      <c r="F205" s="272"/>
      <c r="G205" s="272"/>
      <c r="H205" s="272"/>
      <c r="I205" s="272"/>
      <c r="J205" s="272"/>
      <c r="K205" s="277"/>
      <c r="L205" s="275" t="str">
        <f t="array" ref="L205">IF(ISBLANK(C205:K205),"",SUM(C205:K205))</f>
        <v/>
      </c>
      <c r="N205" s="25">
        <f t="shared" si="160"/>
        <v>0.29166666666666674</v>
      </c>
      <c r="O205" s="272"/>
      <c r="P205" s="272"/>
      <c r="Q205" s="272"/>
      <c r="R205" s="272"/>
      <c r="S205" s="272"/>
      <c r="T205" s="272"/>
      <c r="U205" s="272"/>
      <c r="V205" s="272"/>
      <c r="W205" s="277"/>
      <c r="X205" s="275" t="str">
        <f t="array" ref="X205">IF(ISBLANK(O205:W205),"",SUM(O205:W205))</f>
        <v/>
      </c>
      <c r="Z205" s="25">
        <f t="shared" si="161"/>
        <v>0.29166666666666674</v>
      </c>
      <c r="AA205" s="272"/>
      <c r="AB205" s="272"/>
      <c r="AC205" s="272"/>
      <c r="AD205" s="272"/>
      <c r="AE205" s="272"/>
      <c r="AF205" s="272"/>
      <c r="AG205" s="272"/>
      <c r="AH205" s="272"/>
      <c r="AI205" s="277"/>
      <c r="AJ205" s="275" t="str">
        <f t="array" ref="AJ205">IF(ISBLANK(AA205:AI205),"",SUM(AA205:AI205))</f>
        <v/>
      </c>
      <c r="AL205" s="25">
        <f t="shared" si="162"/>
        <v>0.29166666666666674</v>
      </c>
      <c r="AM205" s="272"/>
      <c r="AN205" s="272"/>
      <c r="AO205" s="272"/>
      <c r="AP205" s="272"/>
      <c r="AQ205" s="272"/>
      <c r="AR205" s="272"/>
      <c r="AS205" s="272"/>
      <c r="AT205" s="272"/>
      <c r="AU205" s="277"/>
      <c r="AV205" s="275" t="str">
        <f t="array" ref="AV205">IF(ISBLANK(AM205:AU205),"",SUM(AM205:AU205))</f>
        <v/>
      </c>
      <c r="AX205" s="25">
        <f t="shared" si="163"/>
        <v>0.29166666666666674</v>
      </c>
      <c r="AY205" s="272"/>
      <c r="AZ205" s="272"/>
      <c r="BA205" s="272"/>
      <c r="BB205" s="272"/>
      <c r="BC205" s="272"/>
      <c r="BD205" s="272"/>
      <c r="BE205" s="272"/>
      <c r="BF205" s="272"/>
      <c r="BG205" s="277"/>
      <c r="BH205" s="275" t="str">
        <f t="array" ref="BH205">IF(ISBLANK(AY205:BG205),"",SUM(AY205:BG205))</f>
        <v/>
      </c>
      <c r="BJ205" s="25">
        <f t="shared" si="164"/>
        <v>0.29166666666666674</v>
      </c>
      <c r="BK205" s="272"/>
      <c r="BL205" s="272"/>
      <c r="BM205" s="272"/>
      <c r="BN205" s="272"/>
      <c r="BO205" s="272"/>
      <c r="BP205" s="272"/>
      <c r="BQ205" s="272"/>
      <c r="BR205" s="272"/>
      <c r="BS205" s="277"/>
      <c r="BT205" s="275" t="str">
        <f t="array" ref="BT205">IF(ISBLANK(BK205:BS205),"",SUM(BK205:BS205))</f>
        <v/>
      </c>
      <c r="BV205" s="25">
        <f t="shared" si="174"/>
        <v>0.29166666666666674</v>
      </c>
      <c r="BW205" s="4">
        <f t="shared" si="175"/>
        <v>0</v>
      </c>
      <c r="BX205" s="4">
        <f t="shared" si="165"/>
        <v>0</v>
      </c>
      <c r="BY205" s="4">
        <f t="shared" si="166"/>
        <v>0</v>
      </c>
      <c r="BZ205" s="4">
        <f t="shared" si="167"/>
        <v>0</v>
      </c>
      <c r="CA205" s="4">
        <f t="shared" si="168"/>
        <v>0</v>
      </c>
      <c r="CB205" s="4">
        <f t="shared" si="169"/>
        <v>0</v>
      </c>
      <c r="CC205" s="4">
        <f t="shared" si="170"/>
        <v>0</v>
      </c>
      <c r="CD205" s="4">
        <f t="shared" si="171"/>
        <v>0</v>
      </c>
      <c r="CE205" s="4">
        <f t="shared" si="172"/>
        <v>0</v>
      </c>
      <c r="CF205" s="10">
        <f t="shared" si="173"/>
        <v>0</v>
      </c>
    </row>
    <row r="206" spans="2:84" hidden="1" x14ac:dyDescent="0.25">
      <c r="B206" s="25">
        <f t="shared" si="159"/>
        <v>0.30208333333333343</v>
      </c>
      <c r="C206" s="272"/>
      <c r="D206" s="272"/>
      <c r="E206" s="272"/>
      <c r="F206" s="272"/>
      <c r="G206" s="272"/>
      <c r="H206" s="272"/>
      <c r="I206" s="272"/>
      <c r="J206" s="272"/>
      <c r="K206" s="277"/>
      <c r="L206" s="275" t="str">
        <f t="array" ref="L206">IF(ISBLANK(C206:K206),"",SUM(C206:K206))</f>
        <v/>
      </c>
      <c r="N206" s="25">
        <f t="shared" si="160"/>
        <v>0.30208333333333343</v>
      </c>
      <c r="O206" s="272"/>
      <c r="P206" s="272"/>
      <c r="Q206" s="272"/>
      <c r="R206" s="272"/>
      <c r="S206" s="272"/>
      <c r="T206" s="272"/>
      <c r="U206" s="272"/>
      <c r="V206" s="272"/>
      <c r="W206" s="277"/>
      <c r="X206" s="275" t="str">
        <f t="array" ref="X206">IF(ISBLANK(O206:W206),"",SUM(O206:W206))</f>
        <v/>
      </c>
      <c r="Z206" s="25">
        <f t="shared" si="161"/>
        <v>0.30208333333333343</v>
      </c>
      <c r="AA206" s="272"/>
      <c r="AB206" s="272"/>
      <c r="AC206" s="272"/>
      <c r="AD206" s="272"/>
      <c r="AE206" s="272"/>
      <c r="AF206" s="272"/>
      <c r="AG206" s="272"/>
      <c r="AH206" s="272"/>
      <c r="AI206" s="277"/>
      <c r="AJ206" s="275" t="str">
        <f t="array" ref="AJ206">IF(ISBLANK(AA206:AI206),"",SUM(AA206:AI206))</f>
        <v/>
      </c>
      <c r="AL206" s="25">
        <f t="shared" si="162"/>
        <v>0.30208333333333343</v>
      </c>
      <c r="AM206" s="272"/>
      <c r="AN206" s="272"/>
      <c r="AO206" s="272"/>
      <c r="AP206" s="272"/>
      <c r="AQ206" s="272"/>
      <c r="AR206" s="272"/>
      <c r="AS206" s="272"/>
      <c r="AT206" s="272"/>
      <c r="AU206" s="277"/>
      <c r="AV206" s="275" t="str">
        <f t="array" ref="AV206">IF(ISBLANK(AM206:AU206),"",SUM(AM206:AU206))</f>
        <v/>
      </c>
      <c r="AX206" s="25">
        <f t="shared" si="163"/>
        <v>0.30208333333333343</v>
      </c>
      <c r="AY206" s="272"/>
      <c r="AZ206" s="272"/>
      <c r="BA206" s="272"/>
      <c r="BB206" s="272"/>
      <c r="BC206" s="272"/>
      <c r="BD206" s="272"/>
      <c r="BE206" s="272"/>
      <c r="BF206" s="272"/>
      <c r="BG206" s="277"/>
      <c r="BH206" s="275" t="str">
        <f t="array" ref="BH206">IF(ISBLANK(AY206:BG206),"",SUM(AY206:BG206))</f>
        <v/>
      </c>
      <c r="BJ206" s="25">
        <f t="shared" si="164"/>
        <v>0.30208333333333343</v>
      </c>
      <c r="BK206" s="272"/>
      <c r="BL206" s="272"/>
      <c r="BM206" s="272"/>
      <c r="BN206" s="272"/>
      <c r="BO206" s="272"/>
      <c r="BP206" s="272"/>
      <c r="BQ206" s="272"/>
      <c r="BR206" s="272"/>
      <c r="BS206" s="277"/>
      <c r="BT206" s="275" t="str">
        <f t="array" ref="BT206">IF(ISBLANK(BK206:BS206),"",SUM(BK206:BS206))</f>
        <v/>
      </c>
      <c r="BV206" s="25">
        <f t="shared" si="174"/>
        <v>0.30208333333333343</v>
      </c>
      <c r="BW206" s="4">
        <f t="shared" si="175"/>
        <v>0</v>
      </c>
      <c r="BX206" s="4">
        <f t="shared" si="165"/>
        <v>0</v>
      </c>
      <c r="BY206" s="4">
        <f t="shared" si="166"/>
        <v>0</v>
      </c>
      <c r="BZ206" s="4">
        <f t="shared" si="167"/>
        <v>0</v>
      </c>
      <c r="CA206" s="4">
        <f t="shared" si="168"/>
        <v>0</v>
      </c>
      <c r="CB206" s="4">
        <f t="shared" si="169"/>
        <v>0</v>
      </c>
      <c r="CC206" s="4">
        <f t="shared" si="170"/>
        <v>0</v>
      </c>
      <c r="CD206" s="4">
        <f t="shared" si="171"/>
        <v>0</v>
      </c>
      <c r="CE206" s="4">
        <f t="shared" si="172"/>
        <v>0</v>
      </c>
      <c r="CF206" s="10">
        <f t="shared" si="173"/>
        <v>0</v>
      </c>
    </row>
    <row r="207" spans="2:84" hidden="1" x14ac:dyDescent="0.25">
      <c r="B207" s="25">
        <f t="shared" si="159"/>
        <v>0.31250000000000011</v>
      </c>
      <c r="C207" s="272"/>
      <c r="D207" s="272"/>
      <c r="E207" s="272"/>
      <c r="F207" s="272"/>
      <c r="G207" s="272"/>
      <c r="H207" s="272"/>
      <c r="I207" s="272"/>
      <c r="J207" s="272"/>
      <c r="K207" s="277"/>
      <c r="L207" s="275" t="str">
        <f t="array" ref="L207">IF(ISBLANK(C207:K207),"",SUM(C207:K207))</f>
        <v/>
      </c>
      <c r="N207" s="25">
        <f t="shared" si="160"/>
        <v>0.31250000000000011</v>
      </c>
      <c r="O207" s="272"/>
      <c r="P207" s="272"/>
      <c r="Q207" s="272"/>
      <c r="R207" s="272"/>
      <c r="S207" s="272"/>
      <c r="T207" s="272"/>
      <c r="U207" s="272"/>
      <c r="V207" s="272"/>
      <c r="W207" s="277"/>
      <c r="X207" s="275" t="str">
        <f t="array" ref="X207">IF(ISBLANK(O207:W207),"",SUM(O207:W207))</f>
        <v/>
      </c>
      <c r="Z207" s="25">
        <f t="shared" si="161"/>
        <v>0.31250000000000011</v>
      </c>
      <c r="AA207" s="272"/>
      <c r="AB207" s="272"/>
      <c r="AC207" s="272"/>
      <c r="AD207" s="272"/>
      <c r="AE207" s="272"/>
      <c r="AF207" s="272"/>
      <c r="AG207" s="272"/>
      <c r="AH207" s="272"/>
      <c r="AI207" s="277"/>
      <c r="AJ207" s="275" t="str">
        <f t="array" ref="AJ207">IF(ISBLANK(AA207:AI207),"",SUM(AA207:AI207))</f>
        <v/>
      </c>
      <c r="AL207" s="25">
        <f t="shared" si="162"/>
        <v>0.31250000000000011</v>
      </c>
      <c r="AM207" s="272"/>
      <c r="AN207" s="272"/>
      <c r="AO207" s="272"/>
      <c r="AP207" s="272"/>
      <c r="AQ207" s="272"/>
      <c r="AR207" s="272"/>
      <c r="AS207" s="272"/>
      <c r="AT207" s="272"/>
      <c r="AU207" s="277"/>
      <c r="AV207" s="275" t="str">
        <f t="array" ref="AV207">IF(ISBLANK(AM207:AU207),"",SUM(AM207:AU207))</f>
        <v/>
      </c>
      <c r="AX207" s="25">
        <f t="shared" si="163"/>
        <v>0.31250000000000011</v>
      </c>
      <c r="AY207" s="272"/>
      <c r="AZ207" s="272"/>
      <c r="BA207" s="272"/>
      <c r="BB207" s="272"/>
      <c r="BC207" s="272"/>
      <c r="BD207" s="272"/>
      <c r="BE207" s="272"/>
      <c r="BF207" s="272"/>
      <c r="BG207" s="277"/>
      <c r="BH207" s="275" t="str">
        <f t="array" ref="BH207">IF(ISBLANK(AY207:BG207),"",SUM(AY207:BG207))</f>
        <v/>
      </c>
      <c r="BJ207" s="25">
        <f t="shared" si="164"/>
        <v>0.31250000000000011</v>
      </c>
      <c r="BK207" s="272"/>
      <c r="BL207" s="272"/>
      <c r="BM207" s="272"/>
      <c r="BN207" s="272"/>
      <c r="BO207" s="272"/>
      <c r="BP207" s="272"/>
      <c r="BQ207" s="272"/>
      <c r="BR207" s="272"/>
      <c r="BS207" s="277"/>
      <c r="BT207" s="275" t="str">
        <f t="array" ref="BT207">IF(ISBLANK(BK207:BS207),"",SUM(BK207:BS207))</f>
        <v/>
      </c>
      <c r="BV207" s="25">
        <f t="shared" si="174"/>
        <v>0.31250000000000011</v>
      </c>
      <c r="BW207" s="4">
        <f t="shared" si="175"/>
        <v>0</v>
      </c>
      <c r="BX207" s="4">
        <f t="shared" si="165"/>
        <v>0</v>
      </c>
      <c r="BY207" s="4">
        <f t="shared" si="166"/>
        <v>0</v>
      </c>
      <c r="BZ207" s="4">
        <f t="shared" si="167"/>
        <v>0</v>
      </c>
      <c r="CA207" s="4">
        <f t="shared" si="168"/>
        <v>0</v>
      </c>
      <c r="CB207" s="4">
        <f t="shared" si="169"/>
        <v>0</v>
      </c>
      <c r="CC207" s="4">
        <f t="shared" si="170"/>
        <v>0</v>
      </c>
      <c r="CD207" s="4">
        <f t="shared" si="171"/>
        <v>0</v>
      </c>
      <c r="CE207" s="4">
        <f t="shared" si="172"/>
        <v>0</v>
      </c>
      <c r="CF207" s="10">
        <f t="shared" si="173"/>
        <v>0</v>
      </c>
    </row>
    <row r="208" spans="2:84" hidden="1" x14ac:dyDescent="0.25">
      <c r="B208" s="25">
        <f t="shared" si="159"/>
        <v>0.3229166666666668</v>
      </c>
      <c r="C208" s="272"/>
      <c r="D208" s="272"/>
      <c r="E208" s="272"/>
      <c r="F208" s="272"/>
      <c r="G208" s="272"/>
      <c r="H208" s="272"/>
      <c r="I208" s="272"/>
      <c r="J208" s="272"/>
      <c r="K208" s="277"/>
      <c r="L208" s="275" t="str">
        <f t="array" ref="L208">IF(ISBLANK(C208:K208),"",SUM(C208:K208))</f>
        <v/>
      </c>
      <c r="N208" s="25">
        <f t="shared" si="160"/>
        <v>0.3229166666666668</v>
      </c>
      <c r="O208" s="272"/>
      <c r="P208" s="272"/>
      <c r="Q208" s="272"/>
      <c r="R208" s="272"/>
      <c r="S208" s="272"/>
      <c r="T208" s="272"/>
      <c r="U208" s="272"/>
      <c r="V208" s="272"/>
      <c r="W208" s="277"/>
      <c r="X208" s="275" t="str">
        <f t="array" ref="X208">IF(ISBLANK(O208:W208),"",SUM(O208:W208))</f>
        <v/>
      </c>
      <c r="Z208" s="25">
        <f t="shared" si="161"/>
        <v>0.3229166666666668</v>
      </c>
      <c r="AA208" s="272"/>
      <c r="AB208" s="272"/>
      <c r="AC208" s="272"/>
      <c r="AD208" s="272"/>
      <c r="AE208" s="272"/>
      <c r="AF208" s="272"/>
      <c r="AG208" s="272"/>
      <c r="AH208" s="272"/>
      <c r="AI208" s="277"/>
      <c r="AJ208" s="275" t="str">
        <f t="array" ref="AJ208">IF(ISBLANK(AA208:AI208),"",SUM(AA208:AI208))</f>
        <v/>
      </c>
      <c r="AL208" s="25">
        <f t="shared" si="162"/>
        <v>0.3229166666666668</v>
      </c>
      <c r="AM208" s="272"/>
      <c r="AN208" s="272"/>
      <c r="AO208" s="272"/>
      <c r="AP208" s="272"/>
      <c r="AQ208" s="272"/>
      <c r="AR208" s="272"/>
      <c r="AS208" s="272"/>
      <c r="AT208" s="272"/>
      <c r="AU208" s="277"/>
      <c r="AV208" s="275" t="str">
        <f t="array" ref="AV208">IF(ISBLANK(AM208:AU208),"",SUM(AM208:AU208))</f>
        <v/>
      </c>
      <c r="AX208" s="25">
        <f t="shared" si="163"/>
        <v>0.3229166666666668</v>
      </c>
      <c r="AY208" s="272"/>
      <c r="AZ208" s="272"/>
      <c r="BA208" s="272"/>
      <c r="BB208" s="272"/>
      <c r="BC208" s="272"/>
      <c r="BD208" s="272"/>
      <c r="BE208" s="272"/>
      <c r="BF208" s="272"/>
      <c r="BG208" s="277"/>
      <c r="BH208" s="275" t="str">
        <f t="array" ref="BH208">IF(ISBLANK(AY208:BG208),"",SUM(AY208:BG208))</f>
        <v/>
      </c>
      <c r="BJ208" s="25">
        <f t="shared" si="164"/>
        <v>0.3229166666666668</v>
      </c>
      <c r="BK208" s="272"/>
      <c r="BL208" s="272"/>
      <c r="BM208" s="272"/>
      <c r="BN208" s="272"/>
      <c r="BO208" s="272"/>
      <c r="BP208" s="272"/>
      <c r="BQ208" s="272"/>
      <c r="BR208" s="272"/>
      <c r="BS208" s="277"/>
      <c r="BT208" s="275" t="str">
        <f t="array" ref="BT208">IF(ISBLANK(BK208:BS208),"",SUM(BK208:BS208))</f>
        <v/>
      </c>
      <c r="BV208" s="25">
        <f t="shared" si="174"/>
        <v>0.3229166666666668</v>
      </c>
      <c r="BW208" s="4">
        <f t="shared" si="175"/>
        <v>0</v>
      </c>
      <c r="BX208" s="4">
        <f t="shared" si="165"/>
        <v>0</v>
      </c>
      <c r="BY208" s="4">
        <f t="shared" si="166"/>
        <v>0</v>
      </c>
      <c r="BZ208" s="4">
        <f t="shared" si="167"/>
        <v>0</v>
      </c>
      <c r="CA208" s="4">
        <f t="shared" si="168"/>
        <v>0</v>
      </c>
      <c r="CB208" s="4">
        <f t="shared" si="169"/>
        <v>0</v>
      </c>
      <c r="CC208" s="4">
        <f t="shared" si="170"/>
        <v>0</v>
      </c>
      <c r="CD208" s="4">
        <f t="shared" si="171"/>
        <v>0</v>
      </c>
      <c r="CE208" s="4">
        <f t="shared" si="172"/>
        <v>0</v>
      </c>
      <c r="CF208" s="10">
        <f t="shared" si="173"/>
        <v>0</v>
      </c>
    </row>
    <row r="209" spans="2:84" hidden="1" x14ac:dyDescent="0.25">
      <c r="B209" s="25">
        <f t="shared" si="159"/>
        <v>0.33333333333333348</v>
      </c>
      <c r="C209" s="272"/>
      <c r="D209" s="272"/>
      <c r="E209" s="272"/>
      <c r="F209" s="272"/>
      <c r="G209" s="272"/>
      <c r="H209" s="272"/>
      <c r="I209" s="272"/>
      <c r="J209" s="272"/>
      <c r="K209" s="277"/>
      <c r="L209" s="275" t="str">
        <f t="array" ref="L209">IF(ISBLANK(C209:K209),"",SUM(C209:K209))</f>
        <v/>
      </c>
      <c r="N209" s="25">
        <f t="shared" si="160"/>
        <v>0.33333333333333348</v>
      </c>
      <c r="O209" s="272"/>
      <c r="P209" s="272"/>
      <c r="Q209" s="272"/>
      <c r="R209" s="272"/>
      <c r="S209" s="272"/>
      <c r="T209" s="272"/>
      <c r="U209" s="272"/>
      <c r="V209" s="272"/>
      <c r="W209" s="277"/>
      <c r="X209" s="275" t="str">
        <f t="array" ref="X209">IF(ISBLANK(O209:W209),"",SUM(O209:W209))</f>
        <v/>
      </c>
      <c r="Z209" s="25">
        <f t="shared" si="161"/>
        <v>0.33333333333333348</v>
      </c>
      <c r="AA209" s="272"/>
      <c r="AB209" s="272"/>
      <c r="AC209" s="272"/>
      <c r="AD209" s="272"/>
      <c r="AE209" s="272"/>
      <c r="AF209" s="272"/>
      <c r="AG209" s="272"/>
      <c r="AH209" s="272"/>
      <c r="AI209" s="277"/>
      <c r="AJ209" s="275" t="str">
        <f t="array" ref="AJ209">IF(ISBLANK(AA209:AI209),"",SUM(AA209:AI209))</f>
        <v/>
      </c>
      <c r="AL209" s="25">
        <f t="shared" si="162"/>
        <v>0.33333333333333348</v>
      </c>
      <c r="AM209" s="272"/>
      <c r="AN209" s="272"/>
      <c r="AO209" s="272"/>
      <c r="AP209" s="272"/>
      <c r="AQ209" s="272"/>
      <c r="AR209" s="272"/>
      <c r="AS209" s="272"/>
      <c r="AT209" s="272"/>
      <c r="AU209" s="277"/>
      <c r="AV209" s="275" t="str">
        <f t="array" ref="AV209">IF(ISBLANK(AM209:AU209),"",SUM(AM209:AU209))</f>
        <v/>
      </c>
      <c r="AX209" s="25">
        <f t="shared" si="163"/>
        <v>0.33333333333333348</v>
      </c>
      <c r="AY209" s="272"/>
      <c r="AZ209" s="272"/>
      <c r="BA209" s="272"/>
      <c r="BB209" s="272"/>
      <c r="BC209" s="272"/>
      <c r="BD209" s="272"/>
      <c r="BE209" s="272"/>
      <c r="BF209" s="272"/>
      <c r="BG209" s="277"/>
      <c r="BH209" s="275" t="str">
        <f t="array" ref="BH209">IF(ISBLANK(AY209:BG209),"",SUM(AY209:BG209))</f>
        <v/>
      </c>
      <c r="BJ209" s="25">
        <f t="shared" si="164"/>
        <v>0.33333333333333348</v>
      </c>
      <c r="BK209" s="272"/>
      <c r="BL209" s="272"/>
      <c r="BM209" s="272"/>
      <c r="BN209" s="272"/>
      <c r="BO209" s="272"/>
      <c r="BP209" s="272"/>
      <c r="BQ209" s="272"/>
      <c r="BR209" s="272"/>
      <c r="BS209" s="277"/>
      <c r="BT209" s="275" t="str">
        <f t="array" ref="BT209">IF(ISBLANK(BK209:BS209),"",SUM(BK209:BS209))</f>
        <v/>
      </c>
      <c r="BV209" s="25">
        <f t="shared" si="174"/>
        <v>0.33333333333333348</v>
      </c>
      <c r="BW209" s="4">
        <f t="shared" si="175"/>
        <v>0</v>
      </c>
      <c r="BX209" s="4">
        <f t="shared" si="165"/>
        <v>0</v>
      </c>
      <c r="BY209" s="4">
        <f t="shared" si="166"/>
        <v>0</v>
      </c>
      <c r="BZ209" s="4">
        <f t="shared" si="167"/>
        <v>0</v>
      </c>
      <c r="CA209" s="4">
        <f t="shared" si="168"/>
        <v>0</v>
      </c>
      <c r="CB209" s="4">
        <f t="shared" si="169"/>
        <v>0</v>
      </c>
      <c r="CC209" s="4">
        <f t="shared" si="170"/>
        <v>0</v>
      </c>
      <c r="CD209" s="4">
        <f t="shared" si="171"/>
        <v>0</v>
      </c>
      <c r="CE209" s="4">
        <f t="shared" si="172"/>
        <v>0</v>
      </c>
      <c r="CF209" s="10">
        <f t="shared" si="173"/>
        <v>0</v>
      </c>
    </row>
    <row r="210" spans="2:84" hidden="1" x14ac:dyDescent="0.25">
      <c r="B210" s="25">
        <f t="shared" si="159"/>
        <v>0.34375000000000017</v>
      </c>
      <c r="C210" s="272"/>
      <c r="D210" s="272"/>
      <c r="E210" s="272"/>
      <c r="F210" s="272"/>
      <c r="G210" s="272"/>
      <c r="H210" s="272"/>
      <c r="I210" s="272"/>
      <c r="J210" s="272"/>
      <c r="K210" s="277"/>
      <c r="L210" s="275" t="str">
        <f t="array" ref="L210">IF(ISBLANK(C210:K210),"",SUM(C210:K210))</f>
        <v/>
      </c>
      <c r="N210" s="25">
        <f t="shared" si="160"/>
        <v>0.34375000000000017</v>
      </c>
      <c r="O210" s="272"/>
      <c r="P210" s="272"/>
      <c r="Q210" s="272"/>
      <c r="R210" s="272"/>
      <c r="S210" s="272"/>
      <c r="T210" s="272"/>
      <c r="U210" s="272"/>
      <c r="V210" s="272"/>
      <c r="W210" s="277"/>
      <c r="X210" s="275" t="str">
        <f t="array" ref="X210">IF(ISBLANK(O210:W210),"",SUM(O210:W210))</f>
        <v/>
      </c>
      <c r="Z210" s="25">
        <f t="shared" si="161"/>
        <v>0.34375000000000017</v>
      </c>
      <c r="AA210" s="272"/>
      <c r="AB210" s="272"/>
      <c r="AC210" s="272"/>
      <c r="AD210" s="272"/>
      <c r="AE210" s="272"/>
      <c r="AF210" s="272"/>
      <c r="AG210" s="272"/>
      <c r="AH210" s="272"/>
      <c r="AI210" s="277"/>
      <c r="AJ210" s="275" t="str">
        <f t="array" ref="AJ210">IF(ISBLANK(AA210:AI210),"",SUM(AA210:AI210))</f>
        <v/>
      </c>
      <c r="AL210" s="25">
        <f t="shared" si="162"/>
        <v>0.34375000000000017</v>
      </c>
      <c r="AM210" s="272"/>
      <c r="AN210" s="272"/>
      <c r="AO210" s="272"/>
      <c r="AP210" s="272"/>
      <c r="AQ210" s="272"/>
      <c r="AR210" s="272"/>
      <c r="AS210" s="272"/>
      <c r="AT210" s="272"/>
      <c r="AU210" s="277"/>
      <c r="AV210" s="275" t="str">
        <f t="array" ref="AV210">IF(ISBLANK(AM210:AU210),"",SUM(AM210:AU210))</f>
        <v/>
      </c>
      <c r="AX210" s="25">
        <f t="shared" si="163"/>
        <v>0.34375000000000017</v>
      </c>
      <c r="AY210" s="272"/>
      <c r="AZ210" s="272"/>
      <c r="BA210" s="272"/>
      <c r="BB210" s="272"/>
      <c r="BC210" s="272"/>
      <c r="BD210" s="272"/>
      <c r="BE210" s="272"/>
      <c r="BF210" s="272"/>
      <c r="BG210" s="277"/>
      <c r="BH210" s="275" t="str">
        <f t="array" ref="BH210">IF(ISBLANK(AY210:BG210),"",SUM(AY210:BG210))</f>
        <v/>
      </c>
      <c r="BJ210" s="25">
        <f t="shared" si="164"/>
        <v>0.34375000000000017</v>
      </c>
      <c r="BK210" s="272"/>
      <c r="BL210" s="272"/>
      <c r="BM210" s="272"/>
      <c r="BN210" s="272"/>
      <c r="BO210" s="272"/>
      <c r="BP210" s="272"/>
      <c r="BQ210" s="272"/>
      <c r="BR210" s="272"/>
      <c r="BS210" s="277"/>
      <c r="BT210" s="275" t="str">
        <f t="array" ref="BT210">IF(ISBLANK(BK210:BS210),"",SUM(BK210:BS210))</f>
        <v/>
      </c>
      <c r="BV210" s="25">
        <f t="shared" si="174"/>
        <v>0.34375000000000017</v>
      </c>
      <c r="BW210" s="4">
        <f t="shared" si="175"/>
        <v>0</v>
      </c>
      <c r="BX210" s="4">
        <f t="shared" si="165"/>
        <v>0</v>
      </c>
      <c r="BY210" s="4">
        <f t="shared" si="166"/>
        <v>0</v>
      </c>
      <c r="BZ210" s="4">
        <f t="shared" si="167"/>
        <v>0</v>
      </c>
      <c r="CA210" s="4">
        <f t="shared" si="168"/>
        <v>0</v>
      </c>
      <c r="CB210" s="4">
        <f t="shared" si="169"/>
        <v>0</v>
      </c>
      <c r="CC210" s="4">
        <f t="shared" si="170"/>
        <v>0</v>
      </c>
      <c r="CD210" s="4">
        <f t="shared" si="171"/>
        <v>0</v>
      </c>
      <c r="CE210" s="4">
        <f t="shared" si="172"/>
        <v>0</v>
      </c>
      <c r="CF210" s="10">
        <f t="shared" si="173"/>
        <v>0</v>
      </c>
    </row>
    <row r="211" spans="2:84" hidden="1" x14ac:dyDescent="0.25">
      <c r="B211" s="25">
        <f t="shared" si="159"/>
        <v>0.35416666666666685</v>
      </c>
      <c r="C211" s="272"/>
      <c r="D211" s="272"/>
      <c r="E211" s="272"/>
      <c r="F211" s="272"/>
      <c r="G211" s="272"/>
      <c r="H211" s="272"/>
      <c r="I211" s="272"/>
      <c r="J211" s="272"/>
      <c r="K211" s="277"/>
      <c r="L211" s="275" t="str">
        <f t="array" ref="L211">IF(ISBLANK(C211:K211),"",SUM(C211:K211))</f>
        <v/>
      </c>
      <c r="N211" s="25">
        <f t="shared" si="160"/>
        <v>0.35416666666666685</v>
      </c>
      <c r="O211" s="272"/>
      <c r="P211" s="272"/>
      <c r="Q211" s="272"/>
      <c r="R211" s="272"/>
      <c r="S211" s="272"/>
      <c r="T211" s="272"/>
      <c r="U211" s="272"/>
      <c r="V211" s="272"/>
      <c r="W211" s="277"/>
      <c r="X211" s="275" t="str">
        <f t="array" ref="X211">IF(ISBLANK(O211:W211),"",SUM(O211:W211))</f>
        <v/>
      </c>
      <c r="Z211" s="25">
        <f t="shared" si="161"/>
        <v>0.35416666666666685</v>
      </c>
      <c r="AA211" s="272"/>
      <c r="AB211" s="272"/>
      <c r="AC211" s="272"/>
      <c r="AD211" s="272"/>
      <c r="AE211" s="272"/>
      <c r="AF211" s="272"/>
      <c r="AG211" s="272"/>
      <c r="AH211" s="272"/>
      <c r="AI211" s="277"/>
      <c r="AJ211" s="275" t="str">
        <f t="array" ref="AJ211">IF(ISBLANK(AA211:AI211),"",SUM(AA211:AI211))</f>
        <v/>
      </c>
      <c r="AL211" s="25">
        <f t="shared" si="162"/>
        <v>0.35416666666666685</v>
      </c>
      <c r="AM211" s="272"/>
      <c r="AN211" s="272"/>
      <c r="AO211" s="272"/>
      <c r="AP211" s="272"/>
      <c r="AQ211" s="272"/>
      <c r="AR211" s="272"/>
      <c r="AS211" s="272"/>
      <c r="AT211" s="272"/>
      <c r="AU211" s="277"/>
      <c r="AV211" s="275" t="str">
        <f t="array" ref="AV211">IF(ISBLANK(AM211:AU211),"",SUM(AM211:AU211))</f>
        <v/>
      </c>
      <c r="AX211" s="25">
        <f t="shared" si="163"/>
        <v>0.35416666666666685</v>
      </c>
      <c r="AY211" s="272"/>
      <c r="AZ211" s="272"/>
      <c r="BA211" s="272"/>
      <c r="BB211" s="272"/>
      <c r="BC211" s="272"/>
      <c r="BD211" s="272"/>
      <c r="BE211" s="272"/>
      <c r="BF211" s="272"/>
      <c r="BG211" s="277"/>
      <c r="BH211" s="275" t="str">
        <f t="array" ref="BH211">IF(ISBLANK(AY211:BG211),"",SUM(AY211:BG211))</f>
        <v/>
      </c>
      <c r="BJ211" s="25">
        <f t="shared" si="164"/>
        <v>0.35416666666666685</v>
      </c>
      <c r="BK211" s="272"/>
      <c r="BL211" s="272"/>
      <c r="BM211" s="272"/>
      <c r="BN211" s="272"/>
      <c r="BO211" s="272"/>
      <c r="BP211" s="272"/>
      <c r="BQ211" s="272"/>
      <c r="BR211" s="272"/>
      <c r="BS211" s="277"/>
      <c r="BT211" s="275" t="str">
        <f t="array" ref="BT211">IF(ISBLANK(BK211:BS211),"",SUM(BK211:BS211))</f>
        <v/>
      </c>
      <c r="BV211" s="25">
        <f t="shared" si="174"/>
        <v>0.35416666666666685</v>
      </c>
      <c r="BW211" s="4">
        <f t="shared" si="175"/>
        <v>0</v>
      </c>
      <c r="BX211" s="4">
        <f t="shared" si="165"/>
        <v>0</v>
      </c>
      <c r="BY211" s="4">
        <f t="shared" si="166"/>
        <v>0</v>
      </c>
      <c r="BZ211" s="4">
        <f t="shared" si="167"/>
        <v>0</v>
      </c>
      <c r="CA211" s="4">
        <f t="shared" si="168"/>
        <v>0</v>
      </c>
      <c r="CB211" s="4">
        <f t="shared" si="169"/>
        <v>0</v>
      </c>
      <c r="CC211" s="4">
        <f t="shared" si="170"/>
        <v>0</v>
      </c>
      <c r="CD211" s="4">
        <f t="shared" si="171"/>
        <v>0</v>
      </c>
      <c r="CE211" s="4">
        <f t="shared" si="172"/>
        <v>0</v>
      </c>
      <c r="CF211" s="10">
        <f t="shared" si="173"/>
        <v>0</v>
      </c>
    </row>
    <row r="212" spans="2:84" hidden="1" x14ac:dyDescent="0.25">
      <c r="B212" s="25">
        <f t="shared" si="159"/>
        <v>0.36458333333333354</v>
      </c>
      <c r="C212" s="272"/>
      <c r="D212" s="272"/>
      <c r="E212" s="272"/>
      <c r="F212" s="272"/>
      <c r="G212" s="272"/>
      <c r="H212" s="272"/>
      <c r="I212" s="272"/>
      <c r="J212" s="272"/>
      <c r="K212" s="277"/>
      <c r="L212" s="275" t="str">
        <f t="array" ref="L212">IF(ISBLANK(C212:K212),"",SUM(C212:K212))</f>
        <v/>
      </c>
      <c r="N212" s="25">
        <f t="shared" si="160"/>
        <v>0.36458333333333354</v>
      </c>
      <c r="O212" s="272"/>
      <c r="P212" s="272"/>
      <c r="Q212" s="272"/>
      <c r="R212" s="272"/>
      <c r="S212" s="272"/>
      <c r="T212" s="272"/>
      <c r="U212" s="272"/>
      <c r="V212" s="272"/>
      <c r="W212" s="277"/>
      <c r="X212" s="275" t="str">
        <f t="array" ref="X212">IF(ISBLANK(O212:W212),"",SUM(O212:W212))</f>
        <v/>
      </c>
      <c r="Z212" s="25">
        <f t="shared" si="161"/>
        <v>0.36458333333333354</v>
      </c>
      <c r="AA212" s="272"/>
      <c r="AB212" s="272"/>
      <c r="AC212" s="272"/>
      <c r="AD212" s="272"/>
      <c r="AE212" s="272"/>
      <c r="AF212" s="272"/>
      <c r="AG212" s="272"/>
      <c r="AH212" s="272"/>
      <c r="AI212" s="277"/>
      <c r="AJ212" s="275" t="str">
        <f t="array" ref="AJ212">IF(ISBLANK(AA212:AI212),"",SUM(AA212:AI212))</f>
        <v/>
      </c>
      <c r="AL212" s="25">
        <f t="shared" si="162"/>
        <v>0.36458333333333354</v>
      </c>
      <c r="AM212" s="272"/>
      <c r="AN212" s="272"/>
      <c r="AO212" s="272"/>
      <c r="AP212" s="272"/>
      <c r="AQ212" s="272"/>
      <c r="AR212" s="272"/>
      <c r="AS212" s="272"/>
      <c r="AT212" s="272"/>
      <c r="AU212" s="277"/>
      <c r="AV212" s="275" t="str">
        <f t="array" ref="AV212">IF(ISBLANK(AM212:AU212),"",SUM(AM212:AU212))</f>
        <v/>
      </c>
      <c r="AX212" s="25">
        <f t="shared" si="163"/>
        <v>0.36458333333333354</v>
      </c>
      <c r="AY212" s="272"/>
      <c r="AZ212" s="272"/>
      <c r="BA212" s="272"/>
      <c r="BB212" s="272"/>
      <c r="BC212" s="272"/>
      <c r="BD212" s="272"/>
      <c r="BE212" s="272"/>
      <c r="BF212" s="272"/>
      <c r="BG212" s="277"/>
      <c r="BH212" s="275" t="str">
        <f t="array" ref="BH212">IF(ISBLANK(AY212:BG212),"",SUM(AY212:BG212))</f>
        <v/>
      </c>
      <c r="BJ212" s="25">
        <f t="shared" si="164"/>
        <v>0.36458333333333354</v>
      </c>
      <c r="BK212" s="272"/>
      <c r="BL212" s="272"/>
      <c r="BM212" s="272"/>
      <c r="BN212" s="272"/>
      <c r="BO212" s="272"/>
      <c r="BP212" s="272"/>
      <c r="BQ212" s="272"/>
      <c r="BR212" s="272"/>
      <c r="BS212" s="277"/>
      <c r="BT212" s="275" t="str">
        <f t="array" ref="BT212">IF(ISBLANK(BK212:BS212),"",SUM(BK212:BS212))</f>
        <v/>
      </c>
      <c r="BV212" s="25">
        <f t="shared" si="174"/>
        <v>0.36458333333333354</v>
      </c>
      <c r="BW212" s="4">
        <f t="shared" si="175"/>
        <v>0</v>
      </c>
      <c r="BX212" s="4">
        <f t="shared" si="165"/>
        <v>0</v>
      </c>
      <c r="BY212" s="4">
        <f t="shared" si="166"/>
        <v>0</v>
      </c>
      <c r="BZ212" s="4">
        <f t="shared" si="167"/>
        <v>0</v>
      </c>
      <c r="CA212" s="4">
        <f t="shared" si="168"/>
        <v>0</v>
      </c>
      <c r="CB212" s="4">
        <f t="shared" si="169"/>
        <v>0</v>
      </c>
      <c r="CC212" s="4">
        <f t="shared" si="170"/>
        <v>0</v>
      </c>
      <c r="CD212" s="4">
        <f t="shared" si="171"/>
        <v>0</v>
      </c>
      <c r="CE212" s="4">
        <f t="shared" si="172"/>
        <v>0</v>
      </c>
      <c r="CF212" s="10">
        <f t="shared" si="173"/>
        <v>0</v>
      </c>
    </row>
    <row r="213" spans="2:84" hidden="1" x14ac:dyDescent="0.25">
      <c r="B213" s="25">
        <f t="shared" si="159"/>
        <v>0.37500000000000022</v>
      </c>
      <c r="C213" s="272"/>
      <c r="D213" s="272"/>
      <c r="E213" s="272"/>
      <c r="F213" s="272"/>
      <c r="G213" s="272"/>
      <c r="H213" s="272"/>
      <c r="I213" s="272"/>
      <c r="J213" s="272"/>
      <c r="K213" s="277"/>
      <c r="L213" s="275" t="str">
        <f t="array" ref="L213">IF(ISBLANK(C213:K213),"",SUM(C213:K213))</f>
        <v/>
      </c>
      <c r="N213" s="25">
        <f t="shared" si="160"/>
        <v>0.37500000000000022</v>
      </c>
      <c r="O213" s="272"/>
      <c r="P213" s="272"/>
      <c r="Q213" s="272"/>
      <c r="R213" s="272"/>
      <c r="S213" s="272"/>
      <c r="T213" s="272"/>
      <c r="U213" s="272"/>
      <c r="V213" s="272"/>
      <c r="W213" s="277"/>
      <c r="X213" s="275" t="str">
        <f t="array" ref="X213">IF(ISBLANK(O213:W213),"",SUM(O213:W213))</f>
        <v/>
      </c>
      <c r="Z213" s="25">
        <f t="shared" si="161"/>
        <v>0.37500000000000022</v>
      </c>
      <c r="AA213" s="272"/>
      <c r="AB213" s="272"/>
      <c r="AC213" s="272"/>
      <c r="AD213" s="272"/>
      <c r="AE213" s="272"/>
      <c r="AF213" s="272"/>
      <c r="AG213" s="272"/>
      <c r="AH213" s="272"/>
      <c r="AI213" s="277"/>
      <c r="AJ213" s="275" t="str">
        <f t="array" ref="AJ213">IF(ISBLANK(AA213:AI213),"",SUM(AA213:AI213))</f>
        <v/>
      </c>
      <c r="AL213" s="25">
        <f t="shared" si="162"/>
        <v>0.37500000000000022</v>
      </c>
      <c r="AM213" s="272"/>
      <c r="AN213" s="272"/>
      <c r="AO213" s="272"/>
      <c r="AP213" s="272"/>
      <c r="AQ213" s="272"/>
      <c r="AR213" s="272"/>
      <c r="AS213" s="272"/>
      <c r="AT213" s="272"/>
      <c r="AU213" s="277"/>
      <c r="AV213" s="275" t="str">
        <f t="array" ref="AV213">IF(ISBLANK(AM213:AU213),"",SUM(AM213:AU213))</f>
        <v/>
      </c>
      <c r="AX213" s="25">
        <f t="shared" si="163"/>
        <v>0.37500000000000022</v>
      </c>
      <c r="AY213" s="272"/>
      <c r="AZ213" s="272"/>
      <c r="BA213" s="272"/>
      <c r="BB213" s="272"/>
      <c r="BC213" s="272"/>
      <c r="BD213" s="272"/>
      <c r="BE213" s="272"/>
      <c r="BF213" s="272"/>
      <c r="BG213" s="277"/>
      <c r="BH213" s="275" t="str">
        <f t="array" ref="BH213">IF(ISBLANK(AY213:BG213),"",SUM(AY213:BG213))</f>
        <v/>
      </c>
      <c r="BJ213" s="25">
        <f t="shared" si="164"/>
        <v>0.37500000000000022</v>
      </c>
      <c r="BK213" s="272"/>
      <c r="BL213" s="272"/>
      <c r="BM213" s="272"/>
      <c r="BN213" s="272"/>
      <c r="BO213" s="272"/>
      <c r="BP213" s="272"/>
      <c r="BQ213" s="272"/>
      <c r="BR213" s="272"/>
      <c r="BS213" s="277"/>
      <c r="BT213" s="275" t="str">
        <f t="array" ref="BT213">IF(ISBLANK(BK213:BS213),"",SUM(BK213:BS213))</f>
        <v/>
      </c>
      <c r="BV213" s="25">
        <f t="shared" si="174"/>
        <v>0.37500000000000022</v>
      </c>
      <c r="BW213" s="4">
        <f t="shared" si="175"/>
        <v>0</v>
      </c>
      <c r="BX213" s="4">
        <f t="shared" si="165"/>
        <v>0</v>
      </c>
      <c r="BY213" s="4">
        <f t="shared" si="166"/>
        <v>0</v>
      </c>
      <c r="BZ213" s="4">
        <f t="shared" si="167"/>
        <v>0</v>
      </c>
      <c r="CA213" s="4">
        <f t="shared" si="168"/>
        <v>0</v>
      </c>
      <c r="CB213" s="4">
        <f t="shared" si="169"/>
        <v>0</v>
      </c>
      <c r="CC213" s="4">
        <f t="shared" si="170"/>
        <v>0</v>
      </c>
      <c r="CD213" s="4">
        <f t="shared" si="171"/>
        <v>0</v>
      </c>
      <c r="CE213" s="4">
        <f t="shared" si="172"/>
        <v>0</v>
      </c>
      <c r="CF213" s="10">
        <f t="shared" si="173"/>
        <v>0</v>
      </c>
    </row>
    <row r="214" spans="2:84" hidden="1" x14ac:dyDescent="0.25">
      <c r="B214" s="25">
        <f t="shared" si="159"/>
        <v>0.38541666666666691</v>
      </c>
      <c r="C214" s="272"/>
      <c r="D214" s="272"/>
      <c r="E214" s="272"/>
      <c r="F214" s="272"/>
      <c r="G214" s="272"/>
      <c r="H214" s="272"/>
      <c r="I214" s="272"/>
      <c r="J214" s="272"/>
      <c r="K214" s="277"/>
      <c r="L214" s="275" t="str">
        <f t="array" ref="L214">IF(ISBLANK(C214:K214),"",SUM(C214:K214))</f>
        <v/>
      </c>
      <c r="N214" s="25">
        <f t="shared" si="160"/>
        <v>0.38541666666666691</v>
      </c>
      <c r="O214" s="272"/>
      <c r="P214" s="272"/>
      <c r="Q214" s="272"/>
      <c r="R214" s="272"/>
      <c r="S214" s="272"/>
      <c r="T214" s="272"/>
      <c r="U214" s="272"/>
      <c r="V214" s="272"/>
      <c r="W214" s="277"/>
      <c r="X214" s="275" t="str">
        <f t="array" ref="X214">IF(ISBLANK(O214:W214),"",SUM(O214:W214))</f>
        <v/>
      </c>
      <c r="Z214" s="25">
        <f t="shared" si="161"/>
        <v>0.38541666666666691</v>
      </c>
      <c r="AA214" s="272"/>
      <c r="AB214" s="272"/>
      <c r="AC214" s="272"/>
      <c r="AD214" s="272"/>
      <c r="AE214" s="272"/>
      <c r="AF214" s="272"/>
      <c r="AG214" s="272"/>
      <c r="AH214" s="272"/>
      <c r="AI214" s="277"/>
      <c r="AJ214" s="275" t="str">
        <f t="array" ref="AJ214">IF(ISBLANK(AA214:AI214),"",SUM(AA214:AI214))</f>
        <v/>
      </c>
      <c r="AL214" s="25">
        <f t="shared" si="162"/>
        <v>0.38541666666666691</v>
      </c>
      <c r="AM214" s="272"/>
      <c r="AN214" s="272"/>
      <c r="AO214" s="272"/>
      <c r="AP214" s="272"/>
      <c r="AQ214" s="272"/>
      <c r="AR214" s="272"/>
      <c r="AS214" s="272"/>
      <c r="AT214" s="272"/>
      <c r="AU214" s="277"/>
      <c r="AV214" s="275" t="str">
        <f t="array" ref="AV214">IF(ISBLANK(AM214:AU214),"",SUM(AM214:AU214))</f>
        <v/>
      </c>
      <c r="AX214" s="25">
        <f t="shared" si="163"/>
        <v>0.38541666666666691</v>
      </c>
      <c r="AY214" s="272"/>
      <c r="AZ214" s="272"/>
      <c r="BA214" s="272"/>
      <c r="BB214" s="272"/>
      <c r="BC214" s="272"/>
      <c r="BD214" s="272"/>
      <c r="BE214" s="272"/>
      <c r="BF214" s="272"/>
      <c r="BG214" s="277"/>
      <c r="BH214" s="275" t="str">
        <f t="array" ref="BH214">IF(ISBLANK(AY214:BG214),"",SUM(AY214:BG214))</f>
        <v/>
      </c>
      <c r="BJ214" s="25">
        <f t="shared" si="164"/>
        <v>0.38541666666666691</v>
      </c>
      <c r="BK214" s="272"/>
      <c r="BL214" s="272"/>
      <c r="BM214" s="272"/>
      <c r="BN214" s="272"/>
      <c r="BO214" s="272"/>
      <c r="BP214" s="272"/>
      <c r="BQ214" s="272"/>
      <c r="BR214" s="272"/>
      <c r="BS214" s="277"/>
      <c r="BT214" s="275" t="str">
        <f t="array" ref="BT214">IF(ISBLANK(BK214:BS214),"",SUM(BK214:BS214))</f>
        <v/>
      </c>
      <c r="BV214" s="25">
        <f t="shared" si="174"/>
        <v>0.38541666666666691</v>
      </c>
      <c r="BW214" s="4">
        <f t="shared" si="175"/>
        <v>0</v>
      </c>
      <c r="BX214" s="4">
        <f t="shared" si="165"/>
        <v>0</v>
      </c>
      <c r="BY214" s="4">
        <f t="shared" si="166"/>
        <v>0</v>
      </c>
      <c r="BZ214" s="4">
        <f t="shared" si="167"/>
        <v>0</v>
      </c>
      <c r="CA214" s="4">
        <f t="shared" si="168"/>
        <v>0</v>
      </c>
      <c r="CB214" s="4">
        <f t="shared" si="169"/>
        <v>0</v>
      </c>
      <c r="CC214" s="4">
        <f t="shared" si="170"/>
        <v>0</v>
      </c>
      <c r="CD214" s="4">
        <f t="shared" si="171"/>
        <v>0</v>
      </c>
      <c r="CE214" s="4">
        <f t="shared" si="172"/>
        <v>0</v>
      </c>
      <c r="CF214" s="10">
        <f t="shared" si="173"/>
        <v>0</v>
      </c>
    </row>
    <row r="215" spans="2:84" hidden="1" x14ac:dyDescent="0.25">
      <c r="B215" s="25">
        <f t="shared" si="159"/>
        <v>0.39583333333333359</v>
      </c>
      <c r="C215" s="272"/>
      <c r="D215" s="272"/>
      <c r="E215" s="272"/>
      <c r="F215" s="272"/>
      <c r="G215" s="272"/>
      <c r="H215" s="272"/>
      <c r="I215" s="272"/>
      <c r="J215" s="272"/>
      <c r="K215" s="277"/>
      <c r="L215" s="275" t="str">
        <f t="array" ref="L215">IF(ISBLANK(C215:K215),"",SUM(C215:K215))</f>
        <v/>
      </c>
      <c r="N215" s="25">
        <f t="shared" si="160"/>
        <v>0.39583333333333359</v>
      </c>
      <c r="O215" s="272"/>
      <c r="P215" s="272"/>
      <c r="Q215" s="272"/>
      <c r="R215" s="272"/>
      <c r="S215" s="272"/>
      <c r="T215" s="272"/>
      <c r="U215" s="272"/>
      <c r="V215" s="272"/>
      <c r="W215" s="277"/>
      <c r="X215" s="275" t="str">
        <f t="array" ref="X215">IF(ISBLANK(O215:W215),"",SUM(O215:W215))</f>
        <v/>
      </c>
      <c r="Z215" s="25">
        <f t="shared" si="161"/>
        <v>0.39583333333333359</v>
      </c>
      <c r="AA215" s="272"/>
      <c r="AB215" s="272"/>
      <c r="AC215" s="272"/>
      <c r="AD215" s="272"/>
      <c r="AE215" s="272"/>
      <c r="AF215" s="272"/>
      <c r="AG215" s="272"/>
      <c r="AH215" s="272"/>
      <c r="AI215" s="277"/>
      <c r="AJ215" s="275" t="str">
        <f t="array" ref="AJ215">IF(ISBLANK(AA215:AI215),"",SUM(AA215:AI215))</f>
        <v/>
      </c>
      <c r="AL215" s="25">
        <f t="shared" si="162"/>
        <v>0.39583333333333359</v>
      </c>
      <c r="AM215" s="272"/>
      <c r="AN215" s="272"/>
      <c r="AO215" s="272"/>
      <c r="AP215" s="272"/>
      <c r="AQ215" s="272"/>
      <c r="AR215" s="272"/>
      <c r="AS215" s="272"/>
      <c r="AT215" s="272"/>
      <c r="AU215" s="277"/>
      <c r="AV215" s="275" t="str">
        <f t="array" ref="AV215">IF(ISBLANK(AM215:AU215),"",SUM(AM215:AU215))</f>
        <v/>
      </c>
      <c r="AX215" s="25">
        <f t="shared" si="163"/>
        <v>0.39583333333333359</v>
      </c>
      <c r="AY215" s="272"/>
      <c r="AZ215" s="272"/>
      <c r="BA215" s="272"/>
      <c r="BB215" s="272"/>
      <c r="BC215" s="272"/>
      <c r="BD215" s="272"/>
      <c r="BE215" s="272"/>
      <c r="BF215" s="272"/>
      <c r="BG215" s="277"/>
      <c r="BH215" s="275" t="str">
        <f t="array" ref="BH215">IF(ISBLANK(AY215:BG215),"",SUM(AY215:BG215))</f>
        <v/>
      </c>
      <c r="BJ215" s="25">
        <f t="shared" si="164"/>
        <v>0.39583333333333359</v>
      </c>
      <c r="BK215" s="272"/>
      <c r="BL215" s="272"/>
      <c r="BM215" s="272"/>
      <c r="BN215" s="272"/>
      <c r="BO215" s="272"/>
      <c r="BP215" s="272"/>
      <c r="BQ215" s="272"/>
      <c r="BR215" s="272"/>
      <c r="BS215" s="277"/>
      <c r="BT215" s="275" t="str">
        <f t="array" ref="BT215">IF(ISBLANK(BK215:BS215),"",SUM(BK215:BS215))</f>
        <v/>
      </c>
      <c r="BV215" s="25">
        <f t="shared" si="174"/>
        <v>0.39583333333333359</v>
      </c>
      <c r="BW215" s="4">
        <f t="shared" si="175"/>
        <v>0</v>
      </c>
      <c r="BX215" s="4">
        <f t="shared" si="165"/>
        <v>0</v>
      </c>
      <c r="BY215" s="4">
        <f t="shared" si="166"/>
        <v>0</v>
      </c>
      <c r="BZ215" s="4">
        <f t="shared" si="167"/>
        <v>0</v>
      </c>
      <c r="CA215" s="4">
        <f t="shared" si="168"/>
        <v>0</v>
      </c>
      <c r="CB215" s="4">
        <f t="shared" si="169"/>
        <v>0</v>
      </c>
      <c r="CC215" s="4">
        <f t="shared" si="170"/>
        <v>0</v>
      </c>
      <c r="CD215" s="4">
        <f t="shared" si="171"/>
        <v>0</v>
      </c>
      <c r="CE215" s="4">
        <f t="shared" si="172"/>
        <v>0</v>
      </c>
      <c r="CF215" s="10">
        <f t="shared" si="173"/>
        <v>0</v>
      </c>
    </row>
    <row r="216" spans="2:84" hidden="1" x14ac:dyDescent="0.25">
      <c r="B216" s="25">
        <f t="shared" si="159"/>
        <v>0.40625000000000028</v>
      </c>
      <c r="C216" s="272"/>
      <c r="D216" s="272"/>
      <c r="E216" s="272"/>
      <c r="F216" s="272"/>
      <c r="G216" s="272"/>
      <c r="H216" s="272"/>
      <c r="I216" s="272"/>
      <c r="J216" s="272"/>
      <c r="K216" s="277"/>
      <c r="L216" s="275" t="str">
        <f t="array" ref="L216">IF(ISBLANK(C216:K216),"",SUM(C216:K216))</f>
        <v/>
      </c>
      <c r="N216" s="25">
        <f t="shared" si="160"/>
        <v>0.40625000000000028</v>
      </c>
      <c r="O216" s="272"/>
      <c r="P216" s="272"/>
      <c r="Q216" s="272"/>
      <c r="R216" s="272"/>
      <c r="S216" s="272"/>
      <c r="T216" s="272"/>
      <c r="U216" s="272"/>
      <c r="V216" s="272"/>
      <c r="W216" s="277"/>
      <c r="X216" s="275" t="str">
        <f t="array" ref="X216">IF(ISBLANK(O216:W216),"",SUM(O216:W216))</f>
        <v/>
      </c>
      <c r="Z216" s="25">
        <f t="shared" si="161"/>
        <v>0.40625000000000028</v>
      </c>
      <c r="AA216" s="272"/>
      <c r="AB216" s="272"/>
      <c r="AC216" s="272"/>
      <c r="AD216" s="272"/>
      <c r="AE216" s="272"/>
      <c r="AF216" s="272"/>
      <c r="AG216" s="272"/>
      <c r="AH216" s="272"/>
      <c r="AI216" s="277"/>
      <c r="AJ216" s="275" t="str">
        <f t="array" ref="AJ216">IF(ISBLANK(AA216:AI216),"",SUM(AA216:AI216))</f>
        <v/>
      </c>
      <c r="AL216" s="25">
        <f t="shared" si="162"/>
        <v>0.40625000000000028</v>
      </c>
      <c r="AM216" s="272"/>
      <c r="AN216" s="272"/>
      <c r="AO216" s="272"/>
      <c r="AP216" s="272"/>
      <c r="AQ216" s="272"/>
      <c r="AR216" s="272"/>
      <c r="AS216" s="272"/>
      <c r="AT216" s="272"/>
      <c r="AU216" s="277"/>
      <c r="AV216" s="275" t="str">
        <f t="array" ref="AV216">IF(ISBLANK(AM216:AU216),"",SUM(AM216:AU216))</f>
        <v/>
      </c>
      <c r="AX216" s="25">
        <f t="shared" si="163"/>
        <v>0.40625000000000028</v>
      </c>
      <c r="AY216" s="272"/>
      <c r="AZ216" s="272"/>
      <c r="BA216" s="272"/>
      <c r="BB216" s="272"/>
      <c r="BC216" s="272"/>
      <c r="BD216" s="272"/>
      <c r="BE216" s="272"/>
      <c r="BF216" s="272"/>
      <c r="BG216" s="277"/>
      <c r="BH216" s="275" t="str">
        <f t="array" ref="BH216">IF(ISBLANK(AY216:BG216),"",SUM(AY216:BG216))</f>
        <v/>
      </c>
      <c r="BJ216" s="25">
        <f t="shared" si="164"/>
        <v>0.40625000000000028</v>
      </c>
      <c r="BK216" s="272"/>
      <c r="BL216" s="272"/>
      <c r="BM216" s="272"/>
      <c r="BN216" s="272"/>
      <c r="BO216" s="272"/>
      <c r="BP216" s="272"/>
      <c r="BQ216" s="272"/>
      <c r="BR216" s="272"/>
      <c r="BS216" s="277"/>
      <c r="BT216" s="275" t="str">
        <f t="array" ref="BT216">IF(ISBLANK(BK216:BS216),"",SUM(BK216:BS216))</f>
        <v/>
      </c>
      <c r="BV216" s="25">
        <f t="shared" si="174"/>
        <v>0.40625000000000028</v>
      </c>
      <c r="BW216" s="4">
        <f t="shared" si="175"/>
        <v>0</v>
      </c>
      <c r="BX216" s="4">
        <f t="shared" si="165"/>
        <v>0</v>
      </c>
      <c r="BY216" s="4">
        <f t="shared" si="166"/>
        <v>0</v>
      </c>
      <c r="BZ216" s="4">
        <f t="shared" si="167"/>
        <v>0</v>
      </c>
      <c r="CA216" s="4">
        <f t="shared" si="168"/>
        <v>0</v>
      </c>
      <c r="CB216" s="4">
        <f t="shared" si="169"/>
        <v>0</v>
      </c>
      <c r="CC216" s="4">
        <f t="shared" si="170"/>
        <v>0</v>
      </c>
      <c r="CD216" s="4">
        <f t="shared" si="171"/>
        <v>0</v>
      </c>
      <c r="CE216" s="4">
        <f t="shared" si="172"/>
        <v>0</v>
      </c>
      <c r="CF216" s="10">
        <f t="shared" si="173"/>
        <v>0</v>
      </c>
    </row>
    <row r="217" spans="2:84" hidden="1" x14ac:dyDescent="0.25">
      <c r="B217" s="25">
        <f t="shared" si="159"/>
        <v>0.41666666666666696</v>
      </c>
      <c r="C217" s="272"/>
      <c r="D217" s="272"/>
      <c r="E217" s="272"/>
      <c r="F217" s="272"/>
      <c r="G217" s="272"/>
      <c r="H217" s="272"/>
      <c r="I217" s="272"/>
      <c r="J217" s="272"/>
      <c r="K217" s="277"/>
      <c r="L217" s="275" t="str">
        <f t="array" ref="L217">IF(ISBLANK(C217:K217),"",SUM(C217:K217))</f>
        <v/>
      </c>
      <c r="N217" s="25">
        <f t="shared" si="160"/>
        <v>0.41666666666666696</v>
      </c>
      <c r="O217" s="272"/>
      <c r="P217" s="272"/>
      <c r="Q217" s="272"/>
      <c r="R217" s="272"/>
      <c r="S217" s="272"/>
      <c r="T217" s="272"/>
      <c r="U217" s="272"/>
      <c r="V217" s="272"/>
      <c r="W217" s="277"/>
      <c r="X217" s="275" t="str">
        <f t="array" ref="X217">IF(ISBLANK(O217:W217),"",SUM(O217:W217))</f>
        <v/>
      </c>
      <c r="Z217" s="25">
        <f t="shared" si="161"/>
        <v>0.41666666666666696</v>
      </c>
      <c r="AA217" s="272"/>
      <c r="AB217" s="272"/>
      <c r="AC217" s="272"/>
      <c r="AD217" s="272"/>
      <c r="AE217" s="272"/>
      <c r="AF217" s="272"/>
      <c r="AG217" s="272"/>
      <c r="AH217" s="272"/>
      <c r="AI217" s="277"/>
      <c r="AJ217" s="275" t="str">
        <f t="array" ref="AJ217">IF(ISBLANK(AA217:AI217),"",SUM(AA217:AI217))</f>
        <v/>
      </c>
      <c r="AL217" s="25">
        <f t="shared" si="162"/>
        <v>0.41666666666666696</v>
      </c>
      <c r="AM217" s="272"/>
      <c r="AN217" s="272"/>
      <c r="AO217" s="272"/>
      <c r="AP217" s="272"/>
      <c r="AQ217" s="272"/>
      <c r="AR217" s="272"/>
      <c r="AS217" s="272"/>
      <c r="AT217" s="272"/>
      <c r="AU217" s="277"/>
      <c r="AV217" s="275" t="str">
        <f t="array" ref="AV217">IF(ISBLANK(AM217:AU217),"",SUM(AM217:AU217))</f>
        <v/>
      </c>
      <c r="AX217" s="25">
        <f t="shared" si="163"/>
        <v>0.41666666666666696</v>
      </c>
      <c r="AY217" s="272"/>
      <c r="AZ217" s="272"/>
      <c r="BA217" s="272"/>
      <c r="BB217" s="272"/>
      <c r="BC217" s="272"/>
      <c r="BD217" s="272"/>
      <c r="BE217" s="272"/>
      <c r="BF217" s="272"/>
      <c r="BG217" s="277"/>
      <c r="BH217" s="275" t="str">
        <f t="array" ref="BH217">IF(ISBLANK(AY217:BG217),"",SUM(AY217:BG217))</f>
        <v/>
      </c>
      <c r="BJ217" s="25">
        <f t="shared" si="164"/>
        <v>0.41666666666666696</v>
      </c>
      <c r="BK217" s="272"/>
      <c r="BL217" s="272"/>
      <c r="BM217" s="272"/>
      <c r="BN217" s="272"/>
      <c r="BO217" s="272"/>
      <c r="BP217" s="272"/>
      <c r="BQ217" s="272"/>
      <c r="BR217" s="272"/>
      <c r="BS217" s="277"/>
      <c r="BT217" s="275" t="str">
        <f t="array" ref="BT217">IF(ISBLANK(BK217:BS217),"",SUM(BK217:BS217))</f>
        <v/>
      </c>
      <c r="BV217" s="25">
        <f t="shared" si="174"/>
        <v>0.41666666666666696</v>
      </c>
      <c r="BW217" s="4">
        <f t="shared" si="175"/>
        <v>0</v>
      </c>
      <c r="BX217" s="4">
        <f t="shared" si="165"/>
        <v>0</v>
      </c>
      <c r="BY217" s="4">
        <f t="shared" si="166"/>
        <v>0</v>
      </c>
      <c r="BZ217" s="4">
        <f t="shared" si="167"/>
        <v>0</v>
      </c>
      <c r="CA217" s="4">
        <f t="shared" si="168"/>
        <v>0</v>
      </c>
      <c r="CB217" s="4">
        <f t="shared" si="169"/>
        <v>0</v>
      </c>
      <c r="CC217" s="4">
        <f t="shared" si="170"/>
        <v>0</v>
      </c>
      <c r="CD217" s="4">
        <f t="shared" si="171"/>
        <v>0</v>
      </c>
      <c r="CE217" s="4">
        <f t="shared" si="172"/>
        <v>0</v>
      </c>
      <c r="CF217" s="10">
        <f t="shared" si="173"/>
        <v>0</v>
      </c>
    </row>
    <row r="218" spans="2:84" hidden="1" x14ac:dyDescent="0.25">
      <c r="B218" s="25">
        <f t="shared" si="159"/>
        <v>0.42708333333333365</v>
      </c>
      <c r="C218" s="272"/>
      <c r="D218" s="272"/>
      <c r="E218" s="272"/>
      <c r="F218" s="272"/>
      <c r="G218" s="272"/>
      <c r="H218" s="272"/>
      <c r="I218" s="272"/>
      <c r="J218" s="272"/>
      <c r="K218" s="277"/>
      <c r="L218" s="275" t="str">
        <f t="array" ref="L218">IF(ISBLANK(C218:K218),"",SUM(C218:K218))</f>
        <v/>
      </c>
      <c r="N218" s="25">
        <f t="shared" si="160"/>
        <v>0.42708333333333365</v>
      </c>
      <c r="O218" s="272"/>
      <c r="P218" s="272"/>
      <c r="Q218" s="272"/>
      <c r="R218" s="272"/>
      <c r="S218" s="272"/>
      <c r="T218" s="272"/>
      <c r="U218" s="272"/>
      <c r="V218" s="272"/>
      <c r="W218" s="277"/>
      <c r="X218" s="275" t="str">
        <f t="array" ref="X218">IF(ISBLANK(O218:W218),"",SUM(O218:W218))</f>
        <v/>
      </c>
      <c r="Z218" s="25">
        <f t="shared" si="161"/>
        <v>0.42708333333333365</v>
      </c>
      <c r="AA218" s="272"/>
      <c r="AB218" s="272"/>
      <c r="AC218" s="272"/>
      <c r="AD218" s="272"/>
      <c r="AE218" s="272"/>
      <c r="AF218" s="272"/>
      <c r="AG218" s="272"/>
      <c r="AH218" s="272"/>
      <c r="AI218" s="277"/>
      <c r="AJ218" s="275" t="str">
        <f t="array" ref="AJ218">IF(ISBLANK(AA218:AI218),"",SUM(AA218:AI218))</f>
        <v/>
      </c>
      <c r="AL218" s="25">
        <f t="shared" si="162"/>
        <v>0.42708333333333365</v>
      </c>
      <c r="AM218" s="272"/>
      <c r="AN218" s="272"/>
      <c r="AO218" s="272"/>
      <c r="AP218" s="272"/>
      <c r="AQ218" s="272"/>
      <c r="AR218" s="272"/>
      <c r="AS218" s="272"/>
      <c r="AT218" s="272"/>
      <c r="AU218" s="277"/>
      <c r="AV218" s="275" t="str">
        <f t="array" ref="AV218">IF(ISBLANK(AM218:AU218),"",SUM(AM218:AU218))</f>
        <v/>
      </c>
      <c r="AX218" s="25">
        <f t="shared" si="163"/>
        <v>0.42708333333333365</v>
      </c>
      <c r="AY218" s="272"/>
      <c r="AZ218" s="272"/>
      <c r="BA218" s="272"/>
      <c r="BB218" s="272"/>
      <c r="BC218" s="272"/>
      <c r="BD218" s="272"/>
      <c r="BE218" s="272"/>
      <c r="BF218" s="272"/>
      <c r="BG218" s="277"/>
      <c r="BH218" s="275" t="str">
        <f t="array" ref="BH218">IF(ISBLANK(AY218:BG218),"",SUM(AY218:BG218))</f>
        <v/>
      </c>
      <c r="BJ218" s="25">
        <f t="shared" si="164"/>
        <v>0.42708333333333365</v>
      </c>
      <c r="BK218" s="272"/>
      <c r="BL218" s="272"/>
      <c r="BM218" s="272"/>
      <c r="BN218" s="272"/>
      <c r="BO218" s="272"/>
      <c r="BP218" s="272"/>
      <c r="BQ218" s="272"/>
      <c r="BR218" s="272"/>
      <c r="BS218" s="277"/>
      <c r="BT218" s="275" t="str">
        <f t="array" ref="BT218">IF(ISBLANK(BK218:BS218),"",SUM(BK218:BS218))</f>
        <v/>
      </c>
      <c r="BV218" s="25">
        <f t="shared" si="174"/>
        <v>0.42708333333333365</v>
      </c>
      <c r="BW218" s="4">
        <f t="shared" si="175"/>
        <v>0</v>
      </c>
      <c r="BX218" s="4">
        <f t="shared" si="165"/>
        <v>0</v>
      </c>
      <c r="BY218" s="4">
        <f t="shared" si="166"/>
        <v>0</v>
      </c>
      <c r="BZ218" s="4">
        <f t="shared" si="167"/>
        <v>0</v>
      </c>
      <c r="CA218" s="4">
        <f t="shared" si="168"/>
        <v>0</v>
      </c>
      <c r="CB218" s="4">
        <f t="shared" si="169"/>
        <v>0</v>
      </c>
      <c r="CC218" s="4">
        <f t="shared" si="170"/>
        <v>0</v>
      </c>
      <c r="CD218" s="4">
        <f t="shared" si="171"/>
        <v>0</v>
      </c>
      <c r="CE218" s="4">
        <f t="shared" si="172"/>
        <v>0</v>
      </c>
      <c r="CF218" s="10">
        <f t="shared" si="173"/>
        <v>0</v>
      </c>
    </row>
    <row r="219" spans="2:84" hidden="1" x14ac:dyDescent="0.25">
      <c r="B219" s="25">
        <f t="shared" si="159"/>
        <v>0.43750000000000033</v>
      </c>
      <c r="C219" s="272"/>
      <c r="D219" s="272"/>
      <c r="E219" s="272"/>
      <c r="F219" s="272"/>
      <c r="G219" s="272"/>
      <c r="H219" s="272"/>
      <c r="I219" s="272"/>
      <c r="J219" s="272"/>
      <c r="K219" s="277"/>
      <c r="L219" s="275" t="str">
        <f t="array" ref="L219">IF(ISBLANK(C219:K219),"",SUM(C219:K219))</f>
        <v/>
      </c>
      <c r="N219" s="25">
        <f t="shared" si="160"/>
        <v>0.43750000000000033</v>
      </c>
      <c r="O219" s="272"/>
      <c r="P219" s="272"/>
      <c r="Q219" s="272"/>
      <c r="R219" s="272"/>
      <c r="S219" s="272"/>
      <c r="T219" s="272"/>
      <c r="U219" s="272"/>
      <c r="V219" s="272"/>
      <c r="W219" s="277"/>
      <c r="X219" s="275" t="str">
        <f t="array" ref="X219">IF(ISBLANK(O219:W219),"",SUM(O219:W219))</f>
        <v/>
      </c>
      <c r="Z219" s="25">
        <f t="shared" si="161"/>
        <v>0.43750000000000033</v>
      </c>
      <c r="AA219" s="272"/>
      <c r="AB219" s="272"/>
      <c r="AC219" s="272"/>
      <c r="AD219" s="272"/>
      <c r="AE219" s="272"/>
      <c r="AF219" s="272"/>
      <c r="AG219" s="272"/>
      <c r="AH219" s="272"/>
      <c r="AI219" s="277"/>
      <c r="AJ219" s="275" t="str">
        <f t="array" ref="AJ219">IF(ISBLANK(AA219:AI219),"",SUM(AA219:AI219))</f>
        <v/>
      </c>
      <c r="AL219" s="25">
        <f t="shared" si="162"/>
        <v>0.43750000000000033</v>
      </c>
      <c r="AM219" s="272"/>
      <c r="AN219" s="272"/>
      <c r="AO219" s="272"/>
      <c r="AP219" s="272"/>
      <c r="AQ219" s="272"/>
      <c r="AR219" s="272"/>
      <c r="AS219" s="272"/>
      <c r="AT219" s="272"/>
      <c r="AU219" s="277"/>
      <c r="AV219" s="275" t="str">
        <f t="array" ref="AV219">IF(ISBLANK(AM219:AU219),"",SUM(AM219:AU219))</f>
        <v/>
      </c>
      <c r="AX219" s="25">
        <f t="shared" si="163"/>
        <v>0.43750000000000033</v>
      </c>
      <c r="AY219" s="272"/>
      <c r="AZ219" s="272"/>
      <c r="BA219" s="272"/>
      <c r="BB219" s="272"/>
      <c r="BC219" s="272"/>
      <c r="BD219" s="272"/>
      <c r="BE219" s="272"/>
      <c r="BF219" s="272"/>
      <c r="BG219" s="277"/>
      <c r="BH219" s="275" t="str">
        <f t="array" ref="BH219">IF(ISBLANK(AY219:BG219),"",SUM(AY219:BG219))</f>
        <v/>
      </c>
      <c r="BJ219" s="25">
        <f t="shared" si="164"/>
        <v>0.43750000000000033</v>
      </c>
      <c r="BK219" s="272"/>
      <c r="BL219" s="272"/>
      <c r="BM219" s="272"/>
      <c r="BN219" s="272"/>
      <c r="BO219" s="272"/>
      <c r="BP219" s="272"/>
      <c r="BQ219" s="272"/>
      <c r="BR219" s="272"/>
      <c r="BS219" s="277"/>
      <c r="BT219" s="275" t="str">
        <f t="array" ref="BT219">IF(ISBLANK(BK219:BS219),"",SUM(BK219:BS219))</f>
        <v/>
      </c>
      <c r="BV219" s="25">
        <f t="shared" si="174"/>
        <v>0.43750000000000033</v>
      </c>
      <c r="BW219" s="4">
        <f t="shared" si="175"/>
        <v>0</v>
      </c>
      <c r="BX219" s="4">
        <f t="shared" si="165"/>
        <v>0</v>
      </c>
      <c r="BY219" s="4">
        <f t="shared" si="166"/>
        <v>0</v>
      </c>
      <c r="BZ219" s="4">
        <f t="shared" si="167"/>
        <v>0</v>
      </c>
      <c r="CA219" s="4">
        <f t="shared" si="168"/>
        <v>0</v>
      </c>
      <c r="CB219" s="4">
        <f t="shared" si="169"/>
        <v>0</v>
      </c>
      <c r="CC219" s="4">
        <f t="shared" si="170"/>
        <v>0</v>
      </c>
      <c r="CD219" s="4">
        <f t="shared" si="171"/>
        <v>0</v>
      </c>
      <c r="CE219" s="4">
        <f t="shared" si="172"/>
        <v>0</v>
      </c>
      <c r="CF219" s="10">
        <f t="shared" si="173"/>
        <v>0</v>
      </c>
    </row>
    <row r="220" spans="2:84" hidden="1" x14ac:dyDescent="0.25">
      <c r="B220" s="25">
        <f t="shared" si="159"/>
        <v>0.44791666666666702</v>
      </c>
      <c r="C220" s="272"/>
      <c r="D220" s="272"/>
      <c r="E220" s="272"/>
      <c r="F220" s="272"/>
      <c r="G220" s="272"/>
      <c r="H220" s="272"/>
      <c r="I220" s="272"/>
      <c r="J220" s="272"/>
      <c r="K220" s="277"/>
      <c r="L220" s="275" t="str">
        <f t="array" ref="L220">IF(ISBLANK(C220:K220),"",SUM(C220:K220))</f>
        <v/>
      </c>
      <c r="N220" s="25">
        <f t="shared" si="160"/>
        <v>0.44791666666666702</v>
      </c>
      <c r="O220" s="272"/>
      <c r="P220" s="272"/>
      <c r="Q220" s="272"/>
      <c r="R220" s="272"/>
      <c r="S220" s="272"/>
      <c r="T220" s="272"/>
      <c r="U220" s="272"/>
      <c r="V220" s="272"/>
      <c r="W220" s="277"/>
      <c r="X220" s="275" t="str">
        <f t="array" ref="X220">IF(ISBLANK(O220:W220),"",SUM(O220:W220))</f>
        <v/>
      </c>
      <c r="Z220" s="25">
        <f t="shared" si="161"/>
        <v>0.44791666666666702</v>
      </c>
      <c r="AA220" s="272"/>
      <c r="AB220" s="272"/>
      <c r="AC220" s="272"/>
      <c r="AD220" s="272"/>
      <c r="AE220" s="272"/>
      <c r="AF220" s="272"/>
      <c r="AG220" s="272"/>
      <c r="AH220" s="272"/>
      <c r="AI220" s="277"/>
      <c r="AJ220" s="275" t="str">
        <f t="array" ref="AJ220">IF(ISBLANK(AA220:AI220),"",SUM(AA220:AI220))</f>
        <v/>
      </c>
      <c r="AL220" s="25">
        <f t="shared" si="162"/>
        <v>0.44791666666666702</v>
      </c>
      <c r="AM220" s="272"/>
      <c r="AN220" s="272"/>
      <c r="AO220" s="272"/>
      <c r="AP220" s="272"/>
      <c r="AQ220" s="272"/>
      <c r="AR220" s="272"/>
      <c r="AS220" s="272"/>
      <c r="AT220" s="272"/>
      <c r="AU220" s="277"/>
      <c r="AV220" s="275" t="str">
        <f t="array" ref="AV220">IF(ISBLANK(AM220:AU220),"",SUM(AM220:AU220))</f>
        <v/>
      </c>
      <c r="AX220" s="25">
        <f t="shared" si="163"/>
        <v>0.44791666666666702</v>
      </c>
      <c r="AY220" s="272"/>
      <c r="AZ220" s="272"/>
      <c r="BA220" s="272"/>
      <c r="BB220" s="272"/>
      <c r="BC220" s="272"/>
      <c r="BD220" s="272"/>
      <c r="BE220" s="272"/>
      <c r="BF220" s="272"/>
      <c r="BG220" s="277"/>
      <c r="BH220" s="275" t="str">
        <f t="array" ref="BH220">IF(ISBLANK(AY220:BG220),"",SUM(AY220:BG220))</f>
        <v/>
      </c>
      <c r="BJ220" s="25">
        <f t="shared" si="164"/>
        <v>0.44791666666666702</v>
      </c>
      <c r="BK220" s="272"/>
      <c r="BL220" s="272"/>
      <c r="BM220" s="272"/>
      <c r="BN220" s="272"/>
      <c r="BO220" s="272"/>
      <c r="BP220" s="272"/>
      <c r="BQ220" s="272"/>
      <c r="BR220" s="272"/>
      <c r="BS220" s="277"/>
      <c r="BT220" s="275" t="str">
        <f t="array" ref="BT220">IF(ISBLANK(BK220:BS220),"",SUM(BK220:BS220))</f>
        <v/>
      </c>
      <c r="BV220" s="25">
        <f t="shared" si="174"/>
        <v>0.44791666666666702</v>
      </c>
      <c r="BW220" s="4">
        <f t="shared" si="175"/>
        <v>0</v>
      </c>
      <c r="BX220" s="4">
        <f t="shared" si="165"/>
        <v>0</v>
      </c>
      <c r="BY220" s="4">
        <f t="shared" si="166"/>
        <v>0</v>
      </c>
      <c r="BZ220" s="4">
        <f t="shared" si="167"/>
        <v>0</v>
      </c>
      <c r="CA220" s="4">
        <f t="shared" si="168"/>
        <v>0</v>
      </c>
      <c r="CB220" s="4">
        <f t="shared" si="169"/>
        <v>0</v>
      </c>
      <c r="CC220" s="4">
        <f t="shared" si="170"/>
        <v>0</v>
      </c>
      <c r="CD220" s="4">
        <f t="shared" si="171"/>
        <v>0</v>
      </c>
      <c r="CE220" s="4">
        <f t="shared" si="172"/>
        <v>0</v>
      </c>
      <c r="CF220" s="10">
        <f t="shared" si="173"/>
        <v>0</v>
      </c>
    </row>
    <row r="221" spans="2:84" hidden="1" x14ac:dyDescent="0.25">
      <c r="B221" s="25">
        <f t="shared" si="159"/>
        <v>0.4583333333333337</v>
      </c>
      <c r="C221" s="272"/>
      <c r="D221" s="272"/>
      <c r="E221" s="272"/>
      <c r="F221" s="272"/>
      <c r="G221" s="272"/>
      <c r="H221" s="272"/>
      <c r="I221" s="272"/>
      <c r="J221" s="272"/>
      <c r="K221" s="277"/>
      <c r="L221" s="275" t="str">
        <f t="array" ref="L221">IF(ISBLANK(C221:K221),"",SUM(C221:K221))</f>
        <v/>
      </c>
      <c r="N221" s="25">
        <f t="shared" si="160"/>
        <v>0.4583333333333337</v>
      </c>
      <c r="O221" s="272"/>
      <c r="P221" s="272"/>
      <c r="Q221" s="272"/>
      <c r="R221" s="272"/>
      <c r="S221" s="272"/>
      <c r="T221" s="272"/>
      <c r="U221" s="272"/>
      <c r="V221" s="272"/>
      <c r="W221" s="277"/>
      <c r="X221" s="275" t="str">
        <f t="array" ref="X221">IF(ISBLANK(O221:W221),"",SUM(O221:W221))</f>
        <v/>
      </c>
      <c r="Z221" s="25">
        <f t="shared" si="161"/>
        <v>0.4583333333333337</v>
      </c>
      <c r="AA221" s="272"/>
      <c r="AB221" s="272"/>
      <c r="AC221" s="272"/>
      <c r="AD221" s="272"/>
      <c r="AE221" s="272"/>
      <c r="AF221" s="272"/>
      <c r="AG221" s="272"/>
      <c r="AH221" s="272"/>
      <c r="AI221" s="277"/>
      <c r="AJ221" s="275" t="str">
        <f t="array" ref="AJ221">IF(ISBLANK(AA221:AI221),"",SUM(AA221:AI221))</f>
        <v/>
      </c>
      <c r="AL221" s="25">
        <f t="shared" si="162"/>
        <v>0.4583333333333337</v>
      </c>
      <c r="AM221" s="272"/>
      <c r="AN221" s="272"/>
      <c r="AO221" s="272"/>
      <c r="AP221" s="272"/>
      <c r="AQ221" s="272"/>
      <c r="AR221" s="272"/>
      <c r="AS221" s="272"/>
      <c r="AT221" s="272"/>
      <c r="AU221" s="277"/>
      <c r="AV221" s="275" t="str">
        <f t="array" ref="AV221">IF(ISBLANK(AM221:AU221),"",SUM(AM221:AU221))</f>
        <v/>
      </c>
      <c r="AX221" s="25">
        <f t="shared" si="163"/>
        <v>0.4583333333333337</v>
      </c>
      <c r="AY221" s="272"/>
      <c r="AZ221" s="272"/>
      <c r="BA221" s="272"/>
      <c r="BB221" s="272"/>
      <c r="BC221" s="272"/>
      <c r="BD221" s="272"/>
      <c r="BE221" s="272"/>
      <c r="BF221" s="272"/>
      <c r="BG221" s="277"/>
      <c r="BH221" s="275" t="str">
        <f t="array" ref="BH221">IF(ISBLANK(AY221:BG221),"",SUM(AY221:BG221))</f>
        <v/>
      </c>
      <c r="BJ221" s="25">
        <f t="shared" si="164"/>
        <v>0.4583333333333337</v>
      </c>
      <c r="BK221" s="272"/>
      <c r="BL221" s="272"/>
      <c r="BM221" s="272"/>
      <c r="BN221" s="272"/>
      <c r="BO221" s="272"/>
      <c r="BP221" s="272"/>
      <c r="BQ221" s="272"/>
      <c r="BR221" s="272"/>
      <c r="BS221" s="277"/>
      <c r="BT221" s="275" t="str">
        <f t="array" ref="BT221">IF(ISBLANK(BK221:BS221),"",SUM(BK221:BS221))</f>
        <v/>
      </c>
      <c r="BV221" s="25">
        <f t="shared" si="174"/>
        <v>0.4583333333333337</v>
      </c>
      <c r="BW221" s="4">
        <f t="shared" si="175"/>
        <v>0</v>
      </c>
      <c r="BX221" s="4">
        <f t="shared" si="165"/>
        <v>0</v>
      </c>
      <c r="BY221" s="4">
        <f t="shared" si="166"/>
        <v>0</v>
      </c>
      <c r="BZ221" s="4">
        <f t="shared" si="167"/>
        <v>0</v>
      </c>
      <c r="CA221" s="4">
        <f t="shared" si="168"/>
        <v>0</v>
      </c>
      <c r="CB221" s="4">
        <f t="shared" si="169"/>
        <v>0</v>
      </c>
      <c r="CC221" s="4">
        <f t="shared" si="170"/>
        <v>0</v>
      </c>
      <c r="CD221" s="4">
        <f t="shared" si="171"/>
        <v>0</v>
      </c>
      <c r="CE221" s="4">
        <f t="shared" si="172"/>
        <v>0</v>
      </c>
      <c r="CF221" s="10">
        <f t="shared" si="173"/>
        <v>0</v>
      </c>
    </row>
    <row r="222" spans="2:84" hidden="1" x14ac:dyDescent="0.25">
      <c r="B222" s="25">
        <f t="shared" si="159"/>
        <v>0.46875000000000039</v>
      </c>
      <c r="C222" s="272"/>
      <c r="D222" s="272"/>
      <c r="E222" s="272"/>
      <c r="F222" s="272"/>
      <c r="G222" s="272"/>
      <c r="H222" s="272"/>
      <c r="I222" s="272"/>
      <c r="J222" s="272"/>
      <c r="K222" s="277"/>
      <c r="L222" s="275" t="str">
        <f t="array" ref="L222">IF(ISBLANK(C222:K222),"",SUM(C222:K222))</f>
        <v/>
      </c>
      <c r="N222" s="25">
        <f t="shared" si="160"/>
        <v>0.46875000000000039</v>
      </c>
      <c r="O222" s="272"/>
      <c r="P222" s="272"/>
      <c r="Q222" s="272"/>
      <c r="R222" s="272"/>
      <c r="S222" s="272"/>
      <c r="T222" s="272"/>
      <c r="U222" s="272"/>
      <c r="V222" s="272"/>
      <c r="W222" s="277"/>
      <c r="X222" s="275" t="str">
        <f t="array" ref="X222">IF(ISBLANK(O222:W222),"",SUM(O222:W222))</f>
        <v/>
      </c>
      <c r="Z222" s="25">
        <f t="shared" si="161"/>
        <v>0.46875000000000039</v>
      </c>
      <c r="AA222" s="272"/>
      <c r="AB222" s="272"/>
      <c r="AC222" s="272"/>
      <c r="AD222" s="272"/>
      <c r="AE222" s="272"/>
      <c r="AF222" s="272"/>
      <c r="AG222" s="272"/>
      <c r="AH222" s="272"/>
      <c r="AI222" s="277"/>
      <c r="AJ222" s="275" t="str">
        <f t="array" ref="AJ222">IF(ISBLANK(AA222:AI222),"",SUM(AA222:AI222))</f>
        <v/>
      </c>
      <c r="AL222" s="25">
        <f t="shared" si="162"/>
        <v>0.46875000000000039</v>
      </c>
      <c r="AM222" s="272"/>
      <c r="AN222" s="272"/>
      <c r="AO222" s="272"/>
      <c r="AP222" s="272"/>
      <c r="AQ222" s="272"/>
      <c r="AR222" s="272"/>
      <c r="AS222" s="272"/>
      <c r="AT222" s="272"/>
      <c r="AU222" s="277"/>
      <c r="AV222" s="275" t="str">
        <f t="array" ref="AV222">IF(ISBLANK(AM222:AU222),"",SUM(AM222:AU222))</f>
        <v/>
      </c>
      <c r="AX222" s="25">
        <f t="shared" si="163"/>
        <v>0.46875000000000039</v>
      </c>
      <c r="AY222" s="272"/>
      <c r="AZ222" s="272"/>
      <c r="BA222" s="272"/>
      <c r="BB222" s="272"/>
      <c r="BC222" s="272"/>
      <c r="BD222" s="272"/>
      <c r="BE222" s="272"/>
      <c r="BF222" s="272"/>
      <c r="BG222" s="277"/>
      <c r="BH222" s="275" t="str">
        <f t="array" ref="BH222">IF(ISBLANK(AY222:BG222),"",SUM(AY222:BG222))</f>
        <v/>
      </c>
      <c r="BJ222" s="25">
        <f t="shared" si="164"/>
        <v>0.46875000000000039</v>
      </c>
      <c r="BK222" s="272"/>
      <c r="BL222" s="272"/>
      <c r="BM222" s="272"/>
      <c r="BN222" s="272"/>
      <c r="BO222" s="272"/>
      <c r="BP222" s="272"/>
      <c r="BQ222" s="272"/>
      <c r="BR222" s="272"/>
      <c r="BS222" s="277"/>
      <c r="BT222" s="275" t="str">
        <f t="array" ref="BT222">IF(ISBLANK(BK222:BS222),"",SUM(BK222:BS222))</f>
        <v/>
      </c>
      <c r="BV222" s="25">
        <f t="shared" si="174"/>
        <v>0.46875000000000039</v>
      </c>
      <c r="BW222" s="4">
        <f t="shared" si="175"/>
        <v>0</v>
      </c>
      <c r="BX222" s="4">
        <f t="shared" si="165"/>
        <v>0</v>
      </c>
      <c r="BY222" s="4">
        <f t="shared" si="166"/>
        <v>0</v>
      </c>
      <c r="BZ222" s="4">
        <f t="shared" si="167"/>
        <v>0</v>
      </c>
      <c r="CA222" s="4">
        <f t="shared" si="168"/>
        <v>0</v>
      </c>
      <c r="CB222" s="4">
        <f t="shared" si="169"/>
        <v>0</v>
      </c>
      <c r="CC222" s="4">
        <f t="shared" si="170"/>
        <v>0</v>
      </c>
      <c r="CD222" s="4">
        <f t="shared" si="171"/>
        <v>0</v>
      </c>
      <c r="CE222" s="4">
        <f t="shared" si="172"/>
        <v>0</v>
      </c>
      <c r="CF222" s="10">
        <f t="shared" si="173"/>
        <v>0</v>
      </c>
    </row>
    <row r="223" spans="2:84" hidden="1" x14ac:dyDescent="0.25">
      <c r="B223" s="25">
        <f t="shared" si="159"/>
        <v>0.47916666666666707</v>
      </c>
      <c r="C223" s="272"/>
      <c r="D223" s="272"/>
      <c r="E223" s="272"/>
      <c r="F223" s="272"/>
      <c r="G223" s="272"/>
      <c r="H223" s="272"/>
      <c r="I223" s="272"/>
      <c r="J223" s="272"/>
      <c r="K223" s="277"/>
      <c r="L223" s="275" t="str">
        <f t="array" ref="L223">IF(ISBLANK(C223:K223),"",SUM(C223:K223))</f>
        <v/>
      </c>
      <c r="N223" s="25">
        <f t="shared" si="160"/>
        <v>0.47916666666666707</v>
      </c>
      <c r="O223" s="272"/>
      <c r="P223" s="272"/>
      <c r="Q223" s="272"/>
      <c r="R223" s="272"/>
      <c r="S223" s="272"/>
      <c r="T223" s="272"/>
      <c r="U223" s="272"/>
      <c r="V223" s="272"/>
      <c r="W223" s="277"/>
      <c r="X223" s="275" t="str">
        <f t="array" ref="X223">IF(ISBLANK(O223:W223),"",SUM(O223:W223))</f>
        <v/>
      </c>
      <c r="Z223" s="25">
        <f t="shared" si="161"/>
        <v>0.47916666666666707</v>
      </c>
      <c r="AA223" s="272"/>
      <c r="AB223" s="272"/>
      <c r="AC223" s="272"/>
      <c r="AD223" s="272"/>
      <c r="AE223" s="272"/>
      <c r="AF223" s="272"/>
      <c r="AG223" s="272"/>
      <c r="AH223" s="272"/>
      <c r="AI223" s="277"/>
      <c r="AJ223" s="275" t="str">
        <f t="array" ref="AJ223">IF(ISBLANK(AA223:AI223),"",SUM(AA223:AI223))</f>
        <v/>
      </c>
      <c r="AL223" s="25">
        <f t="shared" si="162"/>
        <v>0.47916666666666707</v>
      </c>
      <c r="AM223" s="272"/>
      <c r="AN223" s="272"/>
      <c r="AO223" s="272"/>
      <c r="AP223" s="272"/>
      <c r="AQ223" s="272"/>
      <c r="AR223" s="272"/>
      <c r="AS223" s="272"/>
      <c r="AT223" s="272"/>
      <c r="AU223" s="277"/>
      <c r="AV223" s="275" t="str">
        <f t="array" ref="AV223">IF(ISBLANK(AM223:AU223),"",SUM(AM223:AU223))</f>
        <v/>
      </c>
      <c r="AX223" s="25">
        <f t="shared" si="163"/>
        <v>0.47916666666666707</v>
      </c>
      <c r="AY223" s="272"/>
      <c r="AZ223" s="272"/>
      <c r="BA223" s="272"/>
      <c r="BB223" s="272"/>
      <c r="BC223" s="272"/>
      <c r="BD223" s="272"/>
      <c r="BE223" s="272"/>
      <c r="BF223" s="272"/>
      <c r="BG223" s="277"/>
      <c r="BH223" s="275" t="str">
        <f t="array" ref="BH223">IF(ISBLANK(AY223:BG223),"",SUM(AY223:BG223))</f>
        <v/>
      </c>
      <c r="BJ223" s="25">
        <f t="shared" si="164"/>
        <v>0.47916666666666707</v>
      </c>
      <c r="BK223" s="272"/>
      <c r="BL223" s="272"/>
      <c r="BM223" s="272"/>
      <c r="BN223" s="272"/>
      <c r="BO223" s="272"/>
      <c r="BP223" s="272"/>
      <c r="BQ223" s="272"/>
      <c r="BR223" s="272"/>
      <c r="BS223" s="277"/>
      <c r="BT223" s="275" t="str">
        <f t="array" ref="BT223">IF(ISBLANK(BK223:BS223),"",SUM(BK223:BS223))</f>
        <v/>
      </c>
      <c r="BV223" s="25">
        <f t="shared" si="174"/>
        <v>0.47916666666666707</v>
      </c>
      <c r="BW223" s="4">
        <f t="shared" si="175"/>
        <v>0</v>
      </c>
      <c r="BX223" s="4">
        <f t="shared" si="165"/>
        <v>0</v>
      </c>
      <c r="BY223" s="4">
        <f t="shared" si="166"/>
        <v>0</v>
      </c>
      <c r="BZ223" s="4">
        <f t="shared" si="167"/>
        <v>0</v>
      </c>
      <c r="CA223" s="4">
        <f t="shared" si="168"/>
        <v>0</v>
      </c>
      <c r="CB223" s="4">
        <f t="shared" si="169"/>
        <v>0</v>
      </c>
      <c r="CC223" s="4">
        <f t="shared" si="170"/>
        <v>0</v>
      </c>
      <c r="CD223" s="4">
        <f t="shared" si="171"/>
        <v>0</v>
      </c>
      <c r="CE223" s="4">
        <f t="shared" si="172"/>
        <v>0</v>
      </c>
      <c r="CF223" s="10">
        <f t="shared" si="173"/>
        <v>0</v>
      </c>
    </row>
    <row r="224" spans="2:84" hidden="1" x14ac:dyDescent="0.25">
      <c r="B224" s="25">
        <f t="shared" si="159"/>
        <v>0.48958333333333376</v>
      </c>
      <c r="C224" s="272"/>
      <c r="D224" s="272"/>
      <c r="E224" s="272"/>
      <c r="F224" s="272"/>
      <c r="G224" s="272"/>
      <c r="H224" s="272"/>
      <c r="I224" s="272"/>
      <c r="J224" s="272"/>
      <c r="K224" s="277"/>
      <c r="L224" s="275" t="str">
        <f t="array" ref="L224">IF(ISBLANK(C224:K224),"",SUM(C224:K224))</f>
        <v/>
      </c>
      <c r="N224" s="25">
        <f t="shared" si="160"/>
        <v>0.48958333333333376</v>
      </c>
      <c r="O224" s="272"/>
      <c r="P224" s="272"/>
      <c r="Q224" s="272"/>
      <c r="R224" s="272"/>
      <c r="S224" s="272"/>
      <c r="T224" s="272"/>
      <c r="U224" s="272"/>
      <c r="V224" s="272"/>
      <c r="W224" s="277"/>
      <c r="X224" s="275" t="str">
        <f t="array" ref="X224">IF(ISBLANK(O224:W224),"",SUM(O224:W224))</f>
        <v/>
      </c>
      <c r="Z224" s="25">
        <f t="shared" si="161"/>
        <v>0.48958333333333376</v>
      </c>
      <c r="AA224" s="272"/>
      <c r="AB224" s="272"/>
      <c r="AC224" s="272"/>
      <c r="AD224" s="272"/>
      <c r="AE224" s="272"/>
      <c r="AF224" s="272"/>
      <c r="AG224" s="272"/>
      <c r="AH224" s="272"/>
      <c r="AI224" s="277"/>
      <c r="AJ224" s="275" t="str">
        <f t="array" ref="AJ224">IF(ISBLANK(AA224:AI224),"",SUM(AA224:AI224))</f>
        <v/>
      </c>
      <c r="AL224" s="25">
        <f t="shared" si="162"/>
        <v>0.48958333333333376</v>
      </c>
      <c r="AM224" s="272"/>
      <c r="AN224" s="272"/>
      <c r="AO224" s="272"/>
      <c r="AP224" s="272"/>
      <c r="AQ224" s="272"/>
      <c r="AR224" s="272"/>
      <c r="AS224" s="272"/>
      <c r="AT224" s="272"/>
      <c r="AU224" s="277"/>
      <c r="AV224" s="275" t="str">
        <f t="array" ref="AV224">IF(ISBLANK(AM224:AU224),"",SUM(AM224:AU224))</f>
        <v/>
      </c>
      <c r="AX224" s="25">
        <f t="shared" si="163"/>
        <v>0.48958333333333376</v>
      </c>
      <c r="AY224" s="272"/>
      <c r="AZ224" s="272"/>
      <c r="BA224" s="272"/>
      <c r="BB224" s="272"/>
      <c r="BC224" s="272"/>
      <c r="BD224" s="272"/>
      <c r="BE224" s="272"/>
      <c r="BF224" s="272"/>
      <c r="BG224" s="277"/>
      <c r="BH224" s="275" t="str">
        <f t="array" ref="BH224">IF(ISBLANK(AY224:BG224),"",SUM(AY224:BG224))</f>
        <v/>
      </c>
      <c r="BJ224" s="25">
        <f t="shared" si="164"/>
        <v>0.48958333333333376</v>
      </c>
      <c r="BK224" s="272"/>
      <c r="BL224" s="272"/>
      <c r="BM224" s="272"/>
      <c r="BN224" s="272"/>
      <c r="BO224" s="272"/>
      <c r="BP224" s="272"/>
      <c r="BQ224" s="272"/>
      <c r="BR224" s="272"/>
      <c r="BS224" s="277"/>
      <c r="BT224" s="275" t="str">
        <f t="array" ref="BT224">IF(ISBLANK(BK224:BS224),"",SUM(BK224:BS224))</f>
        <v/>
      </c>
      <c r="BV224" s="25">
        <f t="shared" si="174"/>
        <v>0.48958333333333376</v>
      </c>
      <c r="BW224" s="4">
        <f t="shared" si="175"/>
        <v>0</v>
      </c>
      <c r="BX224" s="4">
        <f t="shared" si="165"/>
        <v>0</v>
      </c>
      <c r="BY224" s="4">
        <f t="shared" si="166"/>
        <v>0</v>
      </c>
      <c r="BZ224" s="4">
        <f t="shared" si="167"/>
        <v>0</v>
      </c>
      <c r="CA224" s="4">
        <f t="shared" si="168"/>
        <v>0</v>
      </c>
      <c r="CB224" s="4">
        <f t="shared" si="169"/>
        <v>0</v>
      </c>
      <c r="CC224" s="4">
        <f t="shared" si="170"/>
        <v>0</v>
      </c>
      <c r="CD224" s="4">
        <f t="shared" si="171"/>
        <v>0</v>
      </c>
      <c r="CE224" s="4">
        <f t="shared" si="172"/>
        <v>0</v>
      </c>
      <c r="CF224" s="10">
        <f t="shared" si="173"/>
        <v>0</v>
      </c>
    </row>
    <row r="225" spans="2:84" hidden="1" x14ac:dyDescent="0.25">
      <c r="B225" s="25">
        <f t="shared" si="159"/>
        <v>0.50000000000000044</v>
      </c>
      <c r="C225" s="272"/>
      <c r="D225" s="272"/>
      <c r="E225" s="272"/>
      <c r="F225" s="272"/>
      <c r="G225" s="272"/>
      <c r="H225" s="272"/>
      <c r="I225" s="272"/>
      <c r="J225" s="272"/>
      <c r="K225" s="277"/>
      <c r="L225" s="275" t="str">
        <f t="array" ref="L225">IF(ISBLANK(C225:K225),"",SUM(C225:K225))</f>
        <v/>
      </c>
      <c r="N225" s="25">
        <f t="shared" si="160"/>
        <v>0.50000000000000044</v>
      </c>
      <c r="O225" s="272"/>
      <c r="P225" s="272"/>
      <c r="Q225" s="272"/>
      <c r="R225" s="272"/>
      <c r="S225" s="272"/>
      <c r="T225" s="272"/>
      <c r="U225" s="272"/>
      <c r="V225" s="272"/>
      <c r="W225" s="277"/>
      <c r="X225" s="275" t="str">
        <f t="array" ref="X225">IF(ISBLANK(O225:W225),"",SUM(O225:W225))</f>
        <v/>
      </c>
      <c r="Z225" s="25">
        <f t="shared" si="161"/>
        <v>0.50000000000000044</v>
      </c>
      <c r="AA225" s="272"/>
      <c r="AB225" s="272"/>
      <c r="AC225" s="272"/>
      <c r="AD225" s="272"/>
      <c r="AE225" s="272"/>
      <c r="AF225" s="272"/>
      <c r="AG225" s="272"/>
      <c r="AH225" s="272"/>
      <c r="AI225" s="277"/>
      <c r="AJ225" s="275" t="str">
        <f t="array" ref="AJ225">IF(ISBLANK(AA225:AI225),"",SUM(AA225:AI225))</f>
        <v/>
      </c>
      <c r="AL225" s="25">
        <f t="shared" si="162"/>
        <v>0.50000000000000044</v>
      </c>
      <c r="AM225" s="272"/>
      <c r="AN225" s="272"/>
      <c r="AO225" s="272"/>
      <c r="AP225" s="272"/>
      <c r="AQ225" s="272"/>
      <c r="AR225" s="272"/>
      <c r="AS225" s="272"/>
      <c r="AT225" s="272"/>
      <c r="AU225" s="277"/>
      <c r="AV225" s="275" t="str">
        <f t="array" ref="AV225">IF(ISBLANK(AM225:AU225),"",SUM(AM225:AU225))</f>
        <v/>
      </c>
      <c r="AX225" s="25">
        <f t="shared" si="163"/>
        <v>0.50000000000000044</v>
      </c>
      <c r="AY225" s="272"/>
      <c r="AZ225" s="272"/>
      <c r="BA225" s="272"/>
      <c r="BB225" s="272"/>
      <c r="BC225" s="272"/>
      <c r="BD225" s="272"/>
      <c r="BE225" s="272"/>
      <c r="BF225" s="272"/>
      <c r="BG225" s="277"/>
      <c r="BH225" s="275" t="str">
        <f t="array" ref="BH225">IF(ISBLANK(AY225:BG225),"",SUM(AY225:BG225))</f>
        <v/>
      </c>
      <c r="BJ225" s="25">
        <f t="shared" si="164"/>
        <v>0.50000000000000044</v>
      </c>
      <c r="BK225" s="272"/>
      <c r="BL225" s="272"/>
      <c r="BM225" s="272"/>
      <c r="BN225" s="272"/>
      <c r="BO225" s="272"/>
      <c r="BP225" s="272"/>
      <c r="BQ225" s="272"/>
      <c r="BR225" s="272"/>
      <c r="BS225" s="277"/>
      <c r="BT225" s="275" t="str">
        <f t="array" ref="BT225">IF(ISBLANK(BK225:BS225),"",SUM(BK225:BS225))</f>
        <v/>
      </c>
      <c r="BV225" s="25">
        <f t="shared" si="174"/>
        <v>0.50000000000000044</v>
      </c>
      <c r="BW225" s="4">
        <f t="shared" si="175"/>
        <v>0</v>
      </c>
      <c r="BX225" s="4">
        <f t="shared" si="165"/>
        <v>0</v>
      </c>
      <c r="BY225" s="4">
        <f t="shared" si="166"/>
        <v>0</v>
      </c>
      <c r="BZ225" s="4">
        <f t="shared" si="167"/>
        <v>0</v>
      </c>
      <c r="CA225" s="4">
        <f t="shared" si="168"/>
        <v>0</v>
      </c>
      <c r="CB225" s="4">
        <f t="shared" si="169"/>
        <v>0</v>
      </c>
      <c r="CC225" s="4">
        <f t="shared" si="170"/>
        <v>0</v>
      </c>
      <c r="CD225" s="4">
        <f t="shared" si="171"/>
        <v>0</v>
      </c>
      <c r="CE225" s="4">
        <f t="shared" si="172"/>
        <v>0</v>
      </c>
      <c r="CF225" s="10">
        <f t="shared" si="173"/>
        <v>0</v>
      </c>
    </row>
    <row r="226" spans="2:84" hidden="1" x14ac:dyDescent="0.25">
      <c r="B226" s="25">
        <f t="shared" si="159"/>
        <v>0.51041666666666707</v>
      </c>
      <c r="C226" s="272"/>
      <c r="D226" s="272"/>
      <c r="E226" s="272"/>
      <c r="F226" s="272"/>
      <c r="G226" s="272"/>
      <c r="H226" s="272"/>
      <c r="I226" s="272"/>
      <c r="J226" s="272"/>
      <c r="K226" s="277"/>
      <c r="L226" s="275" t="str">
        <f t="array" ref="L226">IF(ISBLANK(C226:K226),"",SUM(C226:K226))</f>
        <v/>
      </c>
      <c r="N226" s="25">
        <f t="shared" si="160"/>
        <v>0.51041666666666707</v>
      </c>
      <c r="O226" s="272"/>
      <c r="P226" s="272"/>
      <c r="Q226" s="272"/>
      <c r="R226" s="272"/>
      <c r="S226" s="272"/>
      <c r="T226" s="272"/>
      <c r="U226" s="272"/>
      <c r="V226" s="272"/>
      <c r="W226" s="277"/>
      <c r="X226" s="275" t="str">
        <f t="array" ref="X226">IF(ISBLANK(O226:W226),"",SUM(O226:W226))</f>
        <v/>
      </c>
      <c r="Z226" s="25">
        <f t="shared" si="161"/>
        <v>0.51041666666666707</v>
      </c>
      <c r="AA226" s="272"/>
      <c r="AB226" s="272"/>
      <c r="AC226" s="272"/>
      <c r="AD226" s="272"/>
      <c r="AE226" s="272"/>
      <c r="AF226" s="272"/>
      <c r="AG226" s="272"/>
      <c r="AH226" s="272"/>
      <c r="AI226" s="277"/>
      <c r="AJ226" s="275" t="str">
        <f t="array" ref="AJ226">IF(ISBLANK(AA226:AI226),"",SUM(AA226:AI226))</f>
        <v/>
      </c>
      <c r="AL226" s="25">
        <f t="shared" si="162"/>
        <v>0.51041666666666707</v>
      </c>
      <c r="AM226" s="272"/>
      <c r="AN226" s="272"/>
      <c r="AO226" s="272"/>
      <c r="AP226" s="272"/>
      <c r="AQ226" s="272"/>
      <c r="AR226" s="272"/>
      <c r="AS226" s="272"/>
      <c r="AT226" s="272"/>
      <c r="AU226" s="277"/>
      <c r="AV226" s="275" t="str">
        <f t="array" ref="AV226">IF(ISBLANK(AM226:AU226),"",SUM(AM226:AU226))</f>
        <v/>
      </c>
      <c r="AX226" s="25">
        <f t="shared" si="163"/>
        <v>0.51041666666666707</v>
      </c>
      <c r="AY226" s="272"/>
      <c r="AZ226" s="272"/>
      <c r="BA226" s="272"/>
      <c r="BB226" s="272"/>
      <c r="BC226" s="272"/>
      <c r="BD226" s="272"/>
      <c r="BE226" s="272"/>
      <c r="BF226" s="272"/>
      <c r="BG226" s="277"/>
      <c r="BH226" s="275" t="str">
        <f t="array" ref="BH226">IF(ISBLANK(AY226:BG226),"",SUM(AY226:BG226))</f>
        <v/>
      </c>
      <c r="BJ226" s="25">
        <f t="shared" si="164"/>
        <v>0.51041666666666707</v>
      </c>
      <c r="BK226" s="272"/>
      <c r="BL226" s="272"/>
      <c r="BM226" s="272"/>
      <c r="BN226" s="272"/>
      <c r="BO226" s="272"/>
      <c r="BP226" s="272"/>
      <c r="BQ226" s="272"/>
      <c r="BR226" s="272"/>
      <c r="BS226" s="277"/>
      <c r="BT226" s="275" t="str">
        <f t="array" ref="BT226">IF(ISBLANK(BK226:BS226),"",SUM(BK226:BS226))</f>
        <v/>
      </c>
      <c r="BV226" s="25">
        <f t="shared" si="174"/>
        <v>0.51041666666666707</v>
      </c>
      <c r="BW226" s="4">
        <f t="shared" si="175"/>
        <v>0</v>
      </c>
      <c r="BX226" s="4">
        <f t="shared" si="165"/>
        <v>0</v>
      </c>
      <c r="BY226" s="4">
        <f t="shared" si="166"/>
        <v>0</v>
      </c>
      <c r="BZ226" s="4">
        <f t="shared" si="167"/>
        <v>0</v>
      </c>
      <c r="CA226" s="4">
        <f t="shared" si="168"/>
        <v>0</v>
      </c>
      <c r="CB226" s="4">
        <f t="shared" si="169"/>
        <v>0</v>
      </c>
      <c r="CC226" s="4">
        <f t="shared" si="170"/>
        <v>0</v>
      </c>
      <c r="CD226" s="4">
        <f t="shared" si="171"/>
        <v>0</v>
      </c>
      <c r="CE226" s="4">
        <f t="shared" si="172"/>
        <v>0</v>
      </c>
      <c r="CF226" s="10">
        <f t="shared" si="173"/>
        <v>0</v>
      </c>
    </row>
    <row r="227" spans="2:84" hidden="1" x14ac:dyDescent="0.25">
      <c r="B227" s="25">
        <f t="shared" si="159"/>
        <v>0.5208333333333337</v>
      </c>
      <c r="C227" s="272"/>
      <c r="D227" s="272"/>
      <c r="E227" s="272"/>
      <c r="F227" s="272"/>
      <c r="G227" s="272"/>
      <c r="H227" s="272"/>
      <c r="I227" s="272"/>
      <c r="J227" s="272"/>
      <c r="K227" s="277"/>
      <c r="L227" s="275" t="str">
        <f t="array" ref="L227">IF(ISBLANK(C227:K227),"",SUM(C227:K227))</f>
        <v/>
      </c>
      <c r="N227" s="25">
        <f t="shared" si="160"/>
        <v>0.5208333333333337</v>
      </c>
      <c r="O227" s="272"/>
      <c r="P227" s="272"/>
      <c r="Q227" s="272"/>
      <c r="R227" s="272"/>
      <c r="S227" s="272"/>
      <c r="T227" s="272"/>
      <c r="U227" s="272"/>
      <c r="V227" s="272"/>
      <c r="W227" s="277"/>
      <c r="X227" s="275" t="str">
        <f t="array" ref="X227">IF(ISBLANK(O227:W227),"",SUM(O227:W227))</f>
        <v/>
      </c>
      <c r="Z227" s="25">
        <f t="shared" si="161"/>
        <v>0.5208333333333337</v>
      </c>
      <c r="AA227" s="272"/>
      <c r="AB227" s="272"/>
      <c r="AC227" s="272"/>
      <c r="AD227" s="272"/>
      <c r="AE227" s="272"/>
      <c r="AF227" s="272"/>
      <c r="AG227" s="272"/>
      <c r="AH227" s="272"/>
      <c r="AI227" s="277"/>
      <c r="AJ227" s="275" t="str">
        <f t="array" ref="AJ227">IF(ISBLANK(AA227:AI227),"",SUM(AA227:AI227))</f>
        <v/>
      </c>
      <c r="AL227" s="25">
        <f t="shared" si="162"/>
        <v>0.5208333333333337</v>
      </c>
      <c r="AM227" s="272"/>
      <c r="AN227" s="272"/>
      <c r="AO227" s="272"/>
      <c r="AP227" s="272"/>
      <c r="AQ227" s="272"/>
      <c r="AR227" s="272"/>
      <c r="AS227" s="272"/>
      <c r="AT227" s="272"/>
      <c r="AU227" s="277"/>
      <c r="AV227" s="275" t="str">
        <f t="array" ref="AV227">IF(ISBLANK(AM227:AU227),"",SUM(AM227:AU227))</f>
        <v/>
      </c>
      <c r="AX227" s="25">
        <f t="shared" si="163"/>
        <v>0.5208333333333337</v>
      </c>
      <c r="AY227" s="272"/>
      <c r="AZ227" s="272"/>
      <c r="BA227" s="272"/>
      <c r="BB227" s="272"/>
      <c r="BC227" s="272"/>
      <c r="BD227" s="272"/>
      <c r="BE227" s="272"/>
      <c r="BF227" s="272"/>
      <c r="BG227" s="277"/>
      <c r="BH227" s="275" t="str">
        <f t="array" ref="BH227">IF(ISBLANK(AY227:BG227),"",SUM(AY227:BG227))</f>
        <v/>
      </c>
      <c r="BJ227" s="25">
        <f t="shared" si="164"/>
        <v>0.5208333333333337</v>
      </c>
      <c r="BK227" s="272"/>
      <c r="BL227" s="272"/>
      <c r="BM227" s="272"/>
      <c r="BN227" s="272"/>
      <c r="BO227" s="272"/>
      <c r="BP227" s="272"/>
      <c r="BQ227" s="272"/>
      <c r="BR227" s="272"/>
      <c r="BS227" s="277"/>
      <c r="BT227" s="275" t="str">
        <f t="array" ref="BT227">IF(ISBLANK(BK227:BS227),"",SUM(BK227:BS227))</f>
        <v/>
      </c>
      <c r="BV227" s="25">
        <f t="shared" si="174"/>
        <v>0.5208333333333337</v>
      </c>
      <c r="BW227" s="4">
        <f t="shared" si="175"/>
        <v>0</v>
      </c>
      <c r="BX227" s="4">
        <f t="shared" si="165"/>
        <v>0</v>
      </c>
      <c r="BY227" s="4">
        <f t="shared" si="166"/>
        <v>0</v>
      </c>
      <c r="BZ227" s="4">
        <f t="shared" si="167"/>
        <v>0</v>
      </c>
      <c r="CA227" s="4">
        <f t="shared" si="168"/>
        <v>0</v>
      </c>
      <c r="CB227" s="4">
        <f t="shared" si="169"/>
        <v>0</v>
      </c>
      <c r="CC227" s="4">
        <f t="shared" si="170"/>
        <v>0</v>
      </c>
      <c r="CD227" s="4">
        <f t="shared" si="171"/>
        <v>0</v>
      </c>
      <c r="CE227" s="4">
        <f t="shared" si="172"/>
        <v>0</v>
      </c>
      <c r="CF227" s="10">
        <f t="shared" si="173"/>
        <v>0</v>
      </c>
    </row>
    <row r="228" spans="2:84" hidden="1" x14ac:dyDescent="0.25">
      <c r="B228" s="25">
        <f t="shared" si="159"/>
        <v>0.53125000000000033</v>
      </c>
      <c r="C228" s="272"/>
      <c r="D228" s="272"/>
      <c r="E228" s="272"/>
      <c r="F228" s="272"/>
      <c r="G228" s="272"/>
      <c r="H228" s="272"/>
      <c r="I228" s="272"/>
      <c r="J228" s="272"/>
      <c r="K228" s="277"/>
      <c r="L228" s="275" t="str">
        <f t="array" ref="L228">IF(ISBLANK(C228:K228),"",SUM(C228:K228))</f>
        <v/>
      </c>
      <c r="N228" s="25">
        <f t="shared" si="160"/>
        <v>0.53125000000000033</v>
      </c>
      <c r="O228" s="272"/>
      <c r="P228" s="272"/>
      <c r="Q228" s="272"/>
      <c r="R228" s="272"/>
      <c r="S228" s="272"/>
      <c r="T228" s="272"/>
      <c r="U228" s="272"/>
      <c r="V228" s="272"/>
      <c r="W228" s="277"/>
      <c r="X228" s="275" t="str">
        <f t="array" ref="X228">IF(ISBLANK(O228:W228),"",SUM(O228:W228))</f>
        <v/>
      </c>
      <c r="Z228" s="25">
        <f t="shared" si="161"/>
        <v>0.53125000000000033</v>
      </c>
      <c r="AA228" s="272"/>
      <c r="AB228" s="272"/>
      <c r="AC228" s="272"/>
      <c r="AD228" s="272"/>
      <c r="AE228" s="272"/>
      <c r="AF228" s="272"/>
      <c r="AG228" s="272"/>
      <c r="AH228" s="272"/>
      <c r="AI228" s="277"/>
      <c r="AJ228" s="275" t="str">
        <f t="array" ref="AJ228">IF(ISBLANK(AA228:AI228),"",SUM(AA228:AI228))</f>
        <v/>
      </c>
      <c r="AL228" s="25">
        <f t="shared" si="162"/>
        <v>0.53125000000000033</v>
      </c>
      <c r="AM228" s="272"/>
      <c r="AN228" s="272"/>
      <c r="AO228" s="272"/>
      <c r="AP228" s="272"/>
      <c r="AQ228" s="272"/>
      <c r="AR228" s="272"/>
      <c r="AS228" s="272"/>
      <c r="AT228" s="272"/>
      <c r="AU228" s="277"/>
      <c r="AV228" s="275" t="str">
        <f t="array" ref="AV228">IF(ISBLANK(AM228:AU228),"",SUM(AM228:AU228))</f>
        <v/>
      </c>
      <c r="AX228" s="25">
        <f t="shared" si="163"/>
        <v>0.53125000000000033</v>
      </c>
      <c r="AY228" s="272"/>
      <c r="AZ228" s="272"/>
      <c r="BA228" s="272"/>
      <c r="BB228" s="272"/>
      <c r="BC228" s="272"/>
      <c r="BD228" s="272"/>
      <c r="BE228" s="272"/>
      <c r="BF228" s="272"/>
      <c r="BG228" s="277"/>
      <c r="BH228" s="275" t="str">
        <f t="array" ref="BH228">IF(ISBLANK(AY228:BG228),"",SUM(AY228:BG228))</f>
        <v/>
      </c>
      <c r="BJ228" s="25">
        <f t="shared" si="164"/>
        <v>0.53125000000000033</v>
      </c>
      <c r="BK228" s="272"/>
      <c r="BL228" s="272"/>
      <c r="BM228" s="272"/>
      <c r="BN228" s="272"/>
      <c r="BO228" s="272"/>
      <c r="BP228" s="272"/>
      <c r="BQ228" s="272"/>
      <c r="BR228" s="272"/>
      <c r="BS228" s="277"/>
      <c r="BT228" s="275" t="str">
        <f t="array" ref="BT228">IF(ISBLANK(BK228:BS228),"",SUM(BK228:BS228))</f>
        <v/>
      </c>
      <c r="BV228" s="25">
        <f t="shared" si="174"/>
        <v>0.53125000000000033</v>
      </c>
      <c r="BW228" s="4">
        <f t="shared" si="175"/>
        <v>0</v>
      </c>
      <c r="BX228" s="4">
        <f t="shared" si="165"/>
        <v>0</v>
      </c>
      <c r="BY228" s="4">
        <f t="shared" si="166"/>
        <v>0</v>
      </c>
      <c r="BZ228" s="4">
        <f t="shared" si="167"/>
        <v>0</v>
      </c>
      <c r="CA228" s="4">
        <f t="shared" si="168"/>
        <v>0</v>
      </c>
      <c r="CB228" s="4">
        <f t="shared" si="169"/>
        <v>0</v>
      </c>
      <c r="CC228" s="4">
        <f t="shared" si="170"/>
        <v>0</v>
      </c>
      <c r="CD228" s="4">
        <f t="shared" si="171"/>
        <v>0</v>
      </c>
      <c r="CE228" s="4">
        <f t="shared" si="172"/>
        <v>0</v>
      </c>
      <c r="CF228" s="10">
        <f t="shared" si="173"/>
        <v>0</v>
      </c>
    </row>
    <row r="229" spans="2:84" hidden="1" x14ac:dyDescent="0.25">
      <c r="B229" s="25">
        <f t="shared" si="159"/>
        <v>0.54166666666666696</v>
      </c>
      <c r="C229" s="272"/>
      <c r="D229" s="272"/>
      <c r="E229" s="272"/>
      <c r="F229" s="272"/>
      <c r="G229" s="272"/>
      <c r="H229" s="272"/>
      <c r="I229" s="272"/>
      <c r="J229" s="272"/>
      <c r="K229" s="277"/>
      <c r="L229" s="275" t="str">
        <f t="array" ref="L229">IF(ISBLANK(C229:K229),"",SUM(C229:K229))</f>
        <v/>
      </c>
      <c r="N229" s="25">
        <f t="shared" si="160"/>
        <v>0.54166666666666696</v>
      </c>
      <c r="O229" s="272"/>
      <c r="P229" s="272"/>
      <c r="Q229" s="272"/>
      <c r="R229" s="272"/>
      <c r="S229" s="272"/>
      <c r="T229" s="272"/>
      <c r="U229" s="272"/>
      <c r="V229" s="272"/>
      <c r="W229" s="277"/>
      <c r="X229" s="275" t="str">
        <f t="array" ref="X229">IF(ISBLANK(O229:W229),"",SUM(O229:W229))</f>
        <v/>
      </c>
      <c r="Z229" s="25">
        <f t="shared" si="161"/>
        <v>0.54166666666666696</v>
      </c>
      <c r="AA229" s="272"/>
      <c r="AB229" s="272"/>
      <c r="AC229" s="272"/>
      <c r="AD229" s="272"/>
      <c r="AE229" s="272"/>
      <c r="AF229" s="272"/>
      <c r="AG229" s="272"/>
      <c r="AH229" s="272"/>
      <c r="AI229" s="277"/>
      <c r="AJ229" s="275" t="str">
        <f t="array" ref="AJ229">IF(ISBLANK(AA229:AI229),"",SUM(AA229:AI229))</f>
        <v/>
      </c>
      <c r="AL229" s="25">
        <f t="shared" si="162"/>
        <v>0.54166666666666696</v>
      </c>
      <c r="AM229" s="272"/>
      <c r="AN229" s="272"/>
      <c r="AO229" s="272"/>
      <c r="AP229" s="272"/>
      <c r="AQ229" s="272"/>
      <c r="AR229" s="272"/>
      <c r="AS229" s="272"/>
      <c r="AT229" s="272"/>
      <c r="AU229" s="277"/>
      <c r="AV229" s="275" t="str">
        <f t="array" ref="AV229">IF(ISBLANK(AM229:AU229),"",SUM(AM229:AU229))</f>
        <v/>
      </c>
      <c r="AX229" s="25">
        <f t="shared" si="163"/>
        <v>0.54166666666666696</v>
      </c>
      <c r="AY229" s="272"/>
      <c r="AZ229" s="272"/>
      <c r="BA229" s="272"/>
      <c r="BB229" s="272"/>
      <c r="BC229" s="272"/>
      <c r="BD229" s="272"/>
      <c r="BE229" s="272"/>
      <c r="BF229" s="272"/>
      <c r="BG229" s="277"/>
      <c r="BH229" s="275" t="str">
        <f t="array" ref="BH229">IF(ISBLANK(AY229:BG229),"",SUM(AY229:BG229))</f>
        <v/>
      </c>
      <c r="BJ229" s="25">
        <f t="shared" si="164"/>
        <v>0.54166666666666696</v>
      </c>
      <c r="BK229" s="272"/>
      <c r="BL229" s="272"/>
      <c r="BM229" s="272"/>
      <c r="BN229" s="272"/>
      <c r="BO229" s="272"/>
      <c r="BP229" s="272"/>
      <c r="BQ229" s="272"/>
      <c r="BR229" s="272"/>
      <c r="BS229" s="277"/>
      <c r="BT229" s="275" t="str">
        <f t="array" ref="BT229">IF(ISBLANK(BK229:BS229),"",SUM(BK229:BS229))</f>
        <v/>
      </c>
      <c r="BV229" s="25">
        <f t="shared" si="174"/>
        <v>0.54166666666666696</v>
      </c>
      <c r="BW229" s="4">
        <f t="shared" si="175"/>
        <v>0</v>
      </c>
      <c r="BX229" s="4">
        <f t="shared" si="165"/>
        <v>0</v>
      </c>
      <c r="BY229" s="4">
        <f t="shared" si="166"/>
        <v>0</v>
      </c>
      <c r="BZ229" s="4">
        <f t="shared" si="167"/>
        <v>0</v>
      </c>
      <c r="CA229" s="4">
        <f t="shared" si="168"/>
        <v>0</v>
      </c>
      <c r="CB229" s="4">
        <f t="shared" si="169"/>
        <v>0</v>
      </c>
      <c r="CC229" s="4">
        <f t="shared" si="170"/>
        <v>0</v>
      </c>
      <c r="CD229" s="4">
        <f t="shared" si="171"/>
        <v>0</v>
      </c>
      <c r="CE229" s="4">
        <f t="shared" si="172"/>
        <v>0</v>
      </c>
      <c r="CF229" s="10">
        <f t="shared" si="173"/>
        <v>0</v>
      </c>
    </row>
    <row r="230" spans="2:84" hidden="1" x14ac:dyDescent="0.25">
      <c r="B230" s="25">
        <f t="shared" si="159"/>
        <v>0.55208333333333359</v>
      </c>
      <c r="C230" s="272"/>
      <c r="D230" s="272"/>
      <c r="E230" s="272"/>
      <c r="F230" s="272"/>
      <c r="G230" s="272"/>
      <c r="H230" s="272"/>
      <c r="I230" s="272"/>
      <c r="J230" s="272"/>
      <c r="K230" s="277"/>
      <c r="L230" s="275" t="str">
        <f t="array" ref="L230">IF(ISBLANK(C230:K230),"",SUM(C230:K230))</f>
        <v/>
      </c>
      <c r="N230" s="25">
        <f t="shared" si="160"/>
        <v>0.55208333333333359</v>
      </c>
      <c r="O230" s="272"/>
      <c r="P230" s="272"/>
      <c r="Q230" s="272"/>
      <c r="R230" s="272"/>
      <c r="S230" s="272"/>
      <c r="T230" s="272"/>
      <c r="U230" s="272"/>
      <c r="V230" s="272"/>
      <c r="W230" s="277"/>
      <c r="X230" s="275" t="str">
        <f t="array" ref="X230">IF(ISBLANK(O230:W230),"",SUM(O230:W230))</f>
        <v/>
      </c>
      <c r="Z230" s="25">
        <f t="shared" si="161"/>
        <v>0.55208333333333359</v>
      </c>
      <c r="AA230" s="272"/>
      <c r="AB230" s="272"/>
      <c r="AC230" s="272"/>
      <c r="AD230" s="272"/>
      <c r="AE230" s="272"/>
      <c r="AF230" s="272"/>
      <c r="AG230" s="272"/>
      <c r="AH230" s="272"/>
      <c r="AI230" s="277"/>
      <c r="AJ230" s="275" t="str">
        <f t="array" ref="AJ230">IF(ISBLANK(AA230:AI230),"",SUM(AA230:AI230))</f>
        <v/>
      </c>
      <c r="AL230" s="25">
        <f t="shared" si="162"/>
        <v>0.55208333333333359</v>
      </c>
      <c r="AM230" s="272"/>
      <c r="AN230" s="272"/>
      <c r="AO230" s="272"/>
      <c r="AP230" s="272"/>
      <c r="AQ230" s="272"/>
      <c r="AR230" s="272"/>
      <c r="AS230" s="272"/>
      <c r="AT230" s="272"/>
      <c r="AU230" s="277"/>
      <c r="AV230" s="275" t="str">
        <f t="array" ref="AV230">IF(ISBLANK(AM230:AU230),"",SUM(AM230:AU230))</f>
        <v/>
      </c>
      <c r="AX230" s="25">
        <f t="shared" si="163"/>
        <v>0.55208333333333359</v>
      </c>
      <c r="AY230" s="272"/>
      <c r="AZ230" s="272"/>
      <c r="BA230" s="272"/>
      <c r="BB230" s="272"/>
      <c r="BC230" s="272"/>
      <c r="BD230" s="272"/>
      <c r="BE230" s="272"/>
      <c r="BF230" s="272"/>
      <c r="BG230" s="277"/>
      <c r="BH230" s="275" t="str">
        <f t="array" ref="BH230">IF(ISBLANK(AY230:BG230),"",SUM(AY230:BG230))</f>
        <v/>
      </c>
      <c r="BJ230" s="25">
        <f t="shared" si="164"/>
        <v>0.55208333333333359</v>
      </c>
      <c r="BK230" s="272"/>
      <c r="BL230" s="272"/>
      <c r="BM230" s="272"/>
      <c r="BN230" s="272"/>
      <c r="BO230" s="272"/>
      <c r="BP230" s="272"/>
      <c r="BQ230" s="272"/>
      <c r="BR230" s="272"/>
      <c r="BS230" s="277"/>
      <c r="BT230" s="275" t="str">
        <f t="array" ref="BT230">IF(ISBLANK(BK230:BS230),"",SUM(BK230:BS230))</f>
        <v/>
      </c>
      <c r="BV230" s="25">
        <f t="shared" si="174"/>
        <v>0.55208333333333359</v>
      </c>
      <c r="BW230" s="4">
        <f t="shared" si="175"/>
        <v>0</v>
      </c>
      <c r="BX230" s="4">
        <f t="shared" si="165"/>
        <v>0</v>
      </c>
      <c r="BY230" s="4">
        <f t="shared" si="166"/>
        <v>0</v>
      </c>
      <c r="BZ230" s="4">
        <f t="shared" si="167"/>
        <v>0</v>
      </c>
      <c r="CA230" s="4">
        <f t="shared" si="168"/>
        <v>0</v>
      </c>
      <c r="CB230" s="4">
        <f t="shared" si="169"/>
        <v>0</v>
      </c>
      <c r="CC230" s="4">
        <f t="shared" si="170"/>
        <v>0</v>
      </c>
      <c r="CD230" s="4">
        <f t="shared" si="171"/>
        <v>0</v>
      </c>
      <c r="CE230" s="4">
        <f t="shared" si="172"/>
        <v>0</v>
      </c>
      <c r="CF230" s="10">
        <f t="shared" si="173"/>
        <v>0</v>
      </c>
    </row>
    <row r="231" spans="2:84" hidden="1" x14ac:dyDescent="0.25">
      <c r="B231" s="25">
        <f t="shared" si="159"/>
        <v>0.56250000000000022</v>
      </c>
      <c r="C231" s="272"/>
      <c r="D231" s="272"/>
      <c r="E231" s="272"/>
      <c r="F231" s="272"/>
      <c r="G231" s="272"/>
      <c r="H231" s="272"/>
      <c r="I231" s="272"/>
      <c r="J231" s="272"/>
      <c r="K231" s="277"/>
      <c r="L231" s="275" t="str">
        <f t="array" ref="L231">IF(ISBLANK(C231:K231),"",SUM(C231:K231))</f>
        <v/>
      </c>
      <c r="N231" s="25">
        <f t="shared" si="160"/>
        <v>0.56250000000000022</v>
      </c>
      <c r="O231" s="272"/>
      <c r="P231" s="272"/>
      <c r="Q231" s="272"/>
      <c r="R231" s="272"/>
      <c r="S231" s="272"/>
      <c r="T231" s="272"/>
      <c r="U231" s="272"/>
      <c r="V231" s="272"/>
      <c r="W231" s="277"/>
      <c r="X231" s="275" t="str">
        <f t="array" ref="X231">IF(ISBLANK(O231:W231),"",SUM(O231:W231))</f>
        <v/>
      </c>
      <c r="Z231" s="25">
        <f t="shared" si="161"/>
        <v>0.56250000000000022</v>
      </c>
      <c r="AA231" s="272"/>
      <c r="AB231" s="272"/>
      <c r="AC231" s="272"/>
      <c r="AD231" s="272"/>
      <c r="AE231" s="272"/>
      <c r="AF231" s="272"/>
      <c r="AG231" s="272"/>
      <c r="AH231" s="272"/>
      <c r="AI231" s="277"/>
      <c r="AJ231" s="275" t="str">
        <f t="array" ref="AJ231">IF(ISBLANK(AA231:AI231),"",SUM(AA231:AI231))</f>
        <v/>
      </c>
      <c r="AL231" s="25">
        <f t="shared" si="162"/>
        <v>0.56250000000000022</v>
      </c>
      <c r="AM231" s="272"/>
      <c r="AN231" s="272"/>
      <c r="AO231" s="272"/>
      <c r="AP231" s="272"/>
      <c r="AQ231" s="272"/>
      <c r="AR231" s="272"/>
      <c r="AS231" s="272"/>
      <c r="AT231" s="272"/>
      <c r="AU231" s="277"/>
      <c r="AV231" s="275" t="str">
        <f t="array" ref="AV231">IF(ISBLANK(AM231:AU231),"",SUM(AM231:AU231))</f>
        <v/>
      </c>
      <c r="AX231" s="25">
        <f t="shared" si="163"/>
        <v>0.56250000000000022</v>
      </c>
      <c r="AY231" s="272"/>
      <c r="AZ231" s="272"/>
      <c r="BA231" s="272"/>
      <c r="BB231" s="272"/>
      <c r="BC231" s="272"/>
      <c r="BD231" s="272"/>
      <c r="BE231" s="272"/>
      <c r="BF231" s="272"/>
      <c r="BG231" s="277"/>
      <c r="BH231" s="275" t="str">
        <f t="array" ref="BH231">IF(ISBLANK(AY231:BG231),"",SUM(AY231:BG231))</f>
        <v/>
      </c>
      <c r="BJ231" s="25">
        <f t="shared" si="164"/>
        <v>0.56250000000000022</v>
      </c>
      <c r="BK231" s="272"/>
      <c r="BL231" s="272"/>
      <c r="BM231" s="272"/>
      <c r="BN231" s="272"/>
      <c r="BO231" s="272"/>
      <c r="BP231" s="272"/>
      <c r="BQ231" s="272"/>
      <c r="BR231" s="272"/>
      <c r="BS231" s="277"/>
      <c r="BT231" s="275" t="str">
        <f t="array" ref="BT231">IF(ISBLANK(BK231:BS231),"",SUM(BK231:BS231))</f>
        <v/>
      </c>
      <c r="BV231" s="25">
        <f t="shared" si="174"/>
        <v>0.56250000000000022</v>
      </c>
      <c r="BW231" s="4">
        <f t="shared" si="175"/>
        <v>0</v>
      </c>
      <c r="BX231" s="4">
        <f t="shared" si="165"/>
        <v>0</v>
      </c>
      <c r="BY231" s="4">
        <f t="shared" si="166"/>
        <v>0</v>
      </c>
      <c r="BZ231" s="4">
        <f t="shared" si="167"/>
        <v>0</v>
      </c>
      <c r="CA231" s="4">
        <f t="shared" si="168"/>
        <v>0</v>
      </c>
      <c r="CB231" s="4">
        <f t="shared" si="169"/>
        <v>0</v>
      </c>
      <c r="CC231" s="4">
        <f t="shared" si="170"/>
        <v>0</v>
      </c>
      <c r="CD231" s="4">
        <f t="shared" si="171"/>
        <v>0</v>
      </c>
      <c r="CE231" s="4">
        <f t="shared" si="172"/>
        <v>0</v>
      </c>
      <c r="CF231" s="10">
        <f t="shared" si="173"/>
        <v>0</v>
      </c>
    </row>
    <row r="232" spans="2:84" hidden="1" x14ac:dyDescent="0.25">
      <c r="B232" s="25">
        <f t="shared" si="159"/>
        <v>0.57291666666666685</v>
      </c>
      <c r="C232" s="272"/>
      <c r="D232" s="272"/>
      <c r="E232" s="272"/>
      <c r="F232" s="272"/>
      <c r="G232" s="272"/>
      <c r="H232" s="272"/>
      <c r="I232" s="272"/>
      <c r="J232" s="272"/>
      <c r="K232" s="277"/>
      <c r="L232" s="275" t="str">
        <f t="array" ref="L232">IF(ISBLANK(C232:K232),"",SUM(C232:K232))</f>
        <v/>
      </c>
      <c r="N232" s="25">
        <f t="shared" si="160"/>
        <v>0.57291666666666685</v>
      </c>
      <c r="O232" s="272"/>
      <c r="P232" s="272"/>
      <c r="Q232" s="272"/>
      <c r="R232" s="272"/>
      <c r="S232" s="272"/>
      <c r="T232" s="272"/>
      <c r="U232" s="272"/>
      <c r="V232" s="272"/>
      <c r="W232" s="277"/>
      <c r="X232" s="275" t="str">
        <f t="array" ref="X232">IF(ISBLANK(O232:W232),"",SUM(O232:W232))</f>
        <v/>
      </c>
      <c r="Z232" s="25">
        <f t="shared" si="161"/>
        <v>0.57291666666666685</v>
      </c>
      <c r="AA232" s="272"/>
      <c r="AB232" s="272"/>
      <c r="AC232" s="272"/>
      <c r="AD232" s="272"/>
      <c r="AE232" s="272"/>
      <c r="AF232" s="272"/>
      <c r="AG232" s="272"/>
      <c r="AH232" s="272"/>
      <c r="AI232" s="277"/>
      <c r="AJ232" s="275" t="str">
        <f t="array" ref="AJ232">IF(ISBLANK(AA232:AI232),"",SUM(AA232:AI232))</f>
        <v/>
      </c>
      <c r="AL232" s="25">
        <f t="shared" si="162"/>
        <v>0.57291666666666685</v>
      </c>
      <c r="AM232" s="272"/>
      <c r="AN232" s="272"/>
      <c r="AO232" s="272"/>
      <c r="AP232" s="272"/>
      <c r="AQ232" s="272"/>
      <c r="AR232" s="272"/>
      <c r="AS232" s="272"/>
      <c r="AT232" s="272"/>
      <c r="AU232" s="277"/>
      <c r="AV232" s="275" t="str">
        <f t="array" ref="AV232">IF(ISBLANK(AM232:AU232),"",SUM(AM232:AU232))</f>
        <v/>
      </c>
      <c r="AX232" s="25">
        <f t="shared" si="163"/>
        <v>0.57291666666666685</v>
      </c>
      <c r="AY232" s="272"/>
      <c r="AZ232" s="272"/>
      <c r="BA232" s="272"/>
      <c r="BB232" s="272"/>
      <c r="BC232" s="272"/>
      <c r="BD232" s="272"/>
      <c r="BE232" s="272"/>
      <c r="BF232" s="272"/>
      <c r="BG232" s="277"/>
      <c r="BH232" s="275" t="str">
        <f t="array" ref="BH232">IF(ISBLANK(AY232:BG232),"",SUM(AY232:BG232))</f>
        <v/>
      </c>
      <c r="BJ232" s="25">
        <f t="shared" si="164"/>
        <v>0.57291666666666685</v>
      </c>
      <c r="BK232" s="272"/>
      <c r="BL232" s="272"/>
      <c r="BM232" s="272"/>
      <c r="BN232" s="272"/>
      <c r="BO232" s="272"/>
      <c r="BP232" s="272"/>
      <c r="BQ232" s="272"/>
      <c r="BR232" s="272"/>
      <c r="BS232" s="277"/>
      <c r="BT232" s="275" t="str">
        <f t="array" ref="BT232">IF(ISBLANK(BK232:BS232),"",SUM(BK232:BS232))</f>
        <v/>
      </c>
      <c r="BV232" s="25">
        <f t="shared" si="174"/>
        <v>0.57291666666666685</v>
      </c>
      <c r="BW232" s="4">
        <f t="shared" si="175"/>
        <v>0</v>
      </c>
      <c r="BX232" s="4">
        <f t="shared" si="165"/>
        <v>0</v>
      </c>
      <c r="BY232" s="4">
        <f t="shared" si="166"/>
        <v>0</v>
      </c>
      <c r="BZ232" s="4">
        <f t="shared" si="167"/>
        <v>0</v>
      </c>
      <c r="CA232" s="4">
        <f t="shared" si="168"/>
        <v>0</v>
      </c>
      <c r="CB232" s="4">
        <f t="shared" si="169"/>
        <v>0</v>
      </c>
      <c r="CC232" s="4">
        <f t="shared" si="170"/>
        <v>0</v>
      </c>
      <c r="CD232" s="4">
        <f t="shared" si="171"/>
        <v>0</v>
      </c>
      <c r="CE232" s="4">
        <f t="shared" si="172"/>
        <v>0</v>
      </c>
      <c r="CF232" s="10">
        <f t="shared" si="173"/>
        <v>0</v>
      </c>
    </row>
    <row r="233" spans="2:84" hidden="1" x14ac:dyDescent="0.25">
      <c r="B233" s="25">
        <f t="shared" ref="B233:B252" si="176">B171</f>
        <v>0.58333333333333348</v>
      </c>
      <c r="C233" s="272"/>
      <c r="D233" s="272"/>
      <c r="E233" s="272"/>
      <c r="F233" s="272"/>
      <c r="G233" s="272"/>
      <c r="H233" s="272"/>
      <c r="I233" s="272"/>
      <c r="J233" s="272"/>
      <c r="K233" s="277"/>
      <c r="L233" s="275" t="str">
        <f t="array" ref="L233">IF(ISBLANK(C233:K233),"",SUM(C233:K233))</f>
        <v/>
      </c>
      <c r="N233" s="25">
        <f t="shared" ref="N233:N252" si="177">N171</f>
        <v>0.58333333333333348</v>
      </c>
      <c r="O233" s="272"/>
      <c r="P233" s="272"/>
      <c r="Q233" s="272"/>
      <c r="R233" s="272"/>
      <c r="S233" s="272"/>
      <c r="T233" s="272"/>
      <c r="U233" s="272"/>
      <c r="V233" s="272"/>
      <c r="W233" s="277"/>
      <c r="X233" s="275" t="str">
        <f t="array" ref="X233">IF(ISBLANK(O233:W233),"",SUM(O233:W233))</f>
        <v/>
      </c>
      <c r="Z233" s="25">
        <f t="shared" ref="Z233:Z252" si="178">Z171</f>
        <v>0.58333333333333348</v>
      </c>
      <c r="AA233" s="272"/>
      <c r="AB233" s="272"/>
      <c r="AC233" s="272"/>
      <c r="AD233" s="272"/>
      <c r="AE233" s="272"/>
      <c r="AF233" s="272"/>
      <c r="AG233" s="272"/>
      <c r="AH233" s="272"/>
      <c r="AI233" s="277"/>
      <c r="AJ233" s="275" t="str">
        <f t="array" ref="AJ233">IF(ISBLANK(AA233:AI233),"",SUM(AA233:AI233))</f>
        <v/>
      </c>
      <c r="AL233" s="25">
        <f t="shared" ref="AL233:AL252" si="179">AL171</f>
        <v>0.58333333333333348</v>
      </c>
      <c r="AM233" s="272"/>
      <c r="AN233" s="272"/>
      <c r="AO233" s="272"/>
      <c r="AP233" s="272"/>
      <c r="AQ233" s="272"/>
      <c r="AR233" s="272"/>
      <c r="AS233" s="272"/>
      <c r="AT233" s="272"/>
      <c r="AU233" s="277"/>
      <c r="AV233" s="275" t="str">
        <f t="array" ref="AV233">IF(ISBLANK(AM233:AU233),"",SUM(AM233:AU233))</f>
        <v/>
      </c>
      <c r="AX233" s="25">
        <f t="shared" ref="AX233:AX252" si="180">AX171</f>
        <v>0.58333333333333348</v>
      </c>
      <c r="AY233" s="272"/>
      <c r="AZ233" s="272"/>
      <c r="BA233" s="272"/>
      <c r="BB233" s="272"/>
      <c r="BC233" s="272"/>
      <c r="BD233" s="272"/>
      <c r="BE233" s="272"/>
      <c r="BF233" s="272"/>
      <c r="BG233" s="277"/>
      <c r="BH233" s="275" t="str">
        <f t="array" ref="BH233">IF(ISBLANK(AY233:BG233),"",SUM(AY233:BG233))</f>
        <v/>
      </c>
      <c r="BJ233" s="25">
        <f t="shared" ref="BJ233:BJ252" si="181">BJ171</f>
        <v>0.58333333333333348</v>
      </c>
      <c r="BK233" s="272"/>
      <c r="BL233" s="272"/>
      <c r="BM233" s="272"/>
      <c r="BN233" s="272"/>
      <c r="BO233" s="272"/>
      <c r="BP233" s="272"/>
      <c r="BQ233" s="272"/>
      <c r="BR233" s="272"/>
      <c r="BS233" s="277"/>
      <c r="BT233" s="275" t="str">
        <f t="array" ref="BT233">IF(ISBLANK(BK233:BS233),"",SUM(BK233:BS233))</f>
        <v/>
      </c>
      <c r="BV233" s="25">
        <f t="shared" si="174"/>
        <v>0.58333333333333348</v>
      </c>
      <c r="BW233" s="4">
        <f t="shared" si="175"/>
        <v>0</v>
      </c>
      <c r="BX233" s="4">
        <f t="shared" si="165"/>
        <v>0</v>
      </c>
      <c r="BY233" s="4">
        <f t="shared" si="166"/>
        <v>0</v>
      </c>
      <c r="BZ233" s="4">
        <f t="shared" si="167"/>
        <v>0</v>
      </c>
      <c r="CA233" s="4">
        <f t="shared" si="168"/>
        <v>0</v>
      </c>
      <c r="CB233" s="4">
        <f t="shared" si="169"/>
        <v>0</v>
      </c>
      <c r="CC233" s="4">
        <f t="shared" si="170"/>
        <v>0</v>
      </c>
      <c r="CD233" s="4">
        <f t="shared" si="171"/>
        <v>0</v>
      </c>
      <c r="CE233" s="4">
        <f t="shared" si="172"/>
        <v>0</v>
      </c>
      <c r="CF233" s="10">
        <f t="shared" si="173"/>
        <v>0</v>
      </c>
    </row>
    <row r="234" spans="2:84" hidden="1" x14ac:dyDescent="0.25">
      <c r="B234" s="25">
        <f t="shared" si="176"/>
        <v>0.59375000000000011</v>
      </c>
      <c r="C234" s="272"/>
      <c r="D234" s="272"/>
      <c r="E234" s="272"/>
      <c r="F234" s="272"/>
      <c r="G234" s="272"/>
      <c r="H234" s="272"/>
      <c r="I234" s="272"/>
      <c r="J234" s="272"/>
      <c r="K234" s="277"/>
      <c r="L234" s="275" t="str">
        <f t="array" ref="L234">IF(ISBLANK(C234:K234),"",SUM(C234:K234))</f>
        <v/>
      </c>
      <c r="N234" s="25">
        <f t="shared" si="177"/>
        <v>0.59375000000000011</v>
      </c>
      <c r="O234" s="272"/>
      <c r="P234" s="272"/>
      <c r="Q234" s="272"/>
      <c r="R234" s="272"/>
      <c r="S234" s="272"/>
      <c r="T234" s="272"/>
      <c r="U234" s="272"/>
      <c r="V234" s="272"/>
      <c r="W234" s="277"/>
      <c r="X234" s="275" t="str">
        <f t="array" ref="X234">IF(ISBLANK(O234:W234),"",SUM(O234:W234))</f>
        <v/>
      </c>
      <c r="Z234" s="25">
        <f t="shared" si="178"/>
        <v>0.59375000000000011</v>
      </c>
      <c r="AA234" s="272"/>
      <c r="AB234" s="272"/>
      <c r="AC234" s="272"/>
      <c r="AD234" s="272"/>
      <c r="AE234" s="272"/>
      <c r="AF234" s="272"/>
      <c r="AG234" s="272"/>
      <c r="AH234" s="272"/>
      <c r="AI234" s="277"/>
      <c r="AJ234" s="275" t="str">
        <f t="array" ref="AJ234">IF(ISBLANK(AA234:AI234),"",SUM(AA234:AI234))</f>
        <v/>
      </c>
      <c r="AL234" s="25">
        <f t="shared" si="179"/>
        <v>0.59375000000000011</v>
      </c>
      <c r="AM234" s="272"/>
      <c r="AN234" s="272"/>
      <c r="AO234" s="272"/>
      <c r="AP234" s="272"/>
      <c r="AQ234" s="272"/>
      <c r="AR234" s="272"/>
      <c r="AS234" s="272"/>
      <c r="AT234" s="272"/>
      <c r="AU234" s="277"/>
      <c r="AV234" s="275" t="str">
        <f t="array" ref="AV234">IF(ISBLANK(AM234:AU234),"",SUM(AM234:AU234))</f>
        <v/>
      </c>
      <c r="AX234" s="25">
        <f t="shared" si="180"/>
        <v>0.59375000000000011</v>
      </c>
      <c r="AY234" s="272"/>
      <c r="AZ234" s="272"/>
      <c r="BA234" s="272"/>
      <c r="BB234" s="272"/>
      <c r="BC234" s="272"/>
      <c r="BD234" s="272"/>
      <c r="BE234" s="272"/>
      <c r="BF234" s="272"/>
      <c r="BG234" s="277"/>
      <c r="BH234" s="275" t="str">
        <f t="array" ref="BH234">IF(ISBLANK(AY234:BG234),"",SUM(AY234:BG234))</f>
        <v/>
      </c>
      <c r="BJ234" s="25">
        <f t="shared" si="181"/>
        <v>0.59375000000000011</v>
      </c>
      <c r="BK234" s="272"/>
      <c r="BL234" s="272"/>
      <c r="BM234" s="272"/>
      <c r="BN234" s="272"/>
      <c r="BO234" s="272"/>
      <c r="BP234" s="272"/>
      <c r="BQ234" s="272"/>
      <c r="BR234" s="272"/>
      <c r="BS234" s="277"/>
      <c r="BT234" s="275" t="str">
        <f t="array" ref="BT234">IF(ISBLANK(BK234:BS234),"",SUM(BK234:BS234))</f>
        <v/>
      </c>
      <c r="BV234" s="25">
        <f t="shared" si="174"/>
        <v>0.59375000000000011</v>
      </c>
      <c r="BW234" s="4">
        <f t="shared" si="175"/>
        <v>0</v>
      </c>
      <c r="BX234" s="4">
        <f t="shared" si="165"/>
        <v>0</v>
      </c>
      <c r="BY234" s="4">
        <f t="shared" si="166"/>
        <v>0</v>
      </c>
      <c r="BZ234" s="4">
        <f t="shared" si="167"/>
        <v>0</v>
      </c>
      <c r="CA234" s="4">
        <f t="shared" si="168"/>
        <v>0</v>
      </c>
      <c r="CB234" s="4">
        <f t="shared" si="169"/>
        <v>0</v>
      </c>
      <c r="CC234" s="4">
        <f t="shared" si="170"/>
        <v>0</v>
      </c>
      <c r="CD234" s="4">
        <f t="shared" si="171"/>
        <v>0</v>
      </c>
      <c r="CE234" s="4">
        <f t="shared" si="172"/>
        <v>0</v>
      </c>
      <c r="CF234" s="10">
        <f t="shared" si="173"/>
        <v>0</v>
      </c>
    </row>
    <row r="235" spans="2:84" hidden="1" x14ac:dyDescent="0.25">
      <c r="B235" s="25">
        <f t="shared" si="176"/>
        <v>0.60416666666666674</v>
      </c>
      <c r="C235" s="272"/>
      <c r="D235" s="272"/>
      <c r="E235" s="272"/>
      <c r="F235" s="272"/>
      <c r="G235" s="272"/>
      <c r="H235" s="272"/>
      <c r="I235" s="272"/>
      <c r="J235" s="272"/>
      <c r="K235" s="277"/>
      <c r="L235" s="275" t="str">
        <f t="array" ref="L235">IF(ISBLANK(C235:K235),"",SUM(C235:K235))</f>
        <v/>
      </c>
      <c r="N235" s="25">
        <f t="shared" si="177"/>
        <v>0.60416666666666674</v>
      </c>
      <c r="O235" s="272"/>
      <c r="P235" s="272"/>
      <c r="Q235" s="272"/>
      <c r="R235" s="272"/>
      <c r="S235" s="272"/>
      <c r="T235" s="272"/>
      <c r="U235" s="272"/>
      <c r="V235" s="272"/>
      <c r="W235" s="277"/>
      <c r="X235" s="275" t="str">
        <f t="array" ref="X235">IF(ISBLANK(O235:W235),"",SUM(O235:W235))</f>
        <v/>
      </c>
      <c r="Z235" s="25">
        <f t="shared" si="178"/>
        <v>0.60416666666666674</v>
      </c>
      <c r="AA235" s="272"/>
      <c r="AB235" s="272"/>
      <c r="AC235" s="272"/>
      <c r="AD235" s="272"/>
      <c r="AE235" s="272"/>
      <c r="AF235" s="272"/>
      <c r="AG235" s="272"/>
      <c r="AH235" s="272"/>
      <c r="AI235" s="277"/>
      <c r="AJ235" s="275" t="str">
        <f t="array" ref="AJ235">IF(ISBLANK(AA235:AI235),"",SUM(AA235:AI235))</f>
        <v/>
      </c>
      <c r="AL235" s="25">
        <f t="shared" si="179"/>
        <v>0.60416666666666674</v>
      </c>
      <c r="AM235" s="272"/>
      <c r="AN235" s="272"/>
      <c r="AO235" s="272"/>
      <c r="AP235" s="272"/>
      <c r="AQ235" s="272"/>
      <c r="AR235" s="272"/>
      <c r="AS235" s="272"/>
      <c r="AT235" s="272"/>
      <c r="AU235" s="277"/>
      <c r="AV235" s="275" t="str">
        <f t="array" ref="AV235">IF(ISBLANK(AM235:AU235),"",SUM(AM235:AU235))</f>
        <v/>
      </c>
      <c r="AX235" s="25">
        <f t="shared" si="180"/>
        <v>0.60416666666666674</v>
      </c>
      <c r="AY235" s="272"/>
      <c r="AZ235" s="272"/>
      <c r="BA235" s="272"/>
      <c r="BB235" s="272"/>
      <c r="BC235" s="272"/>
      <c r="BD235" s="272"/>
      <c r="BE235" s="272"/>
      <c r="BF235" s="272"/>
      <c r="BG235" s="277"/>
      <c r="BH235" s="275" t="str">
        <f t="array" ref="BH235">IF(ISBLANK(AY235:BG235),"",SUM(AY235:BG235))</f>
        <v/>
      </c>
      <c r="BJ235" s="25">
        <f t="shared" si="181"/>
        <v>0.60416666666666674</v>
      </c>
      <c r="BK235" s="272"/>
      <c r="BL235" s="272"/>
      <c r="BM235" s="272"/>
      <c r="BN235" s="272"/>
      <c r="BO235" s="272"/>
      <c r="BP235" s="272"/>
      <c r="BQ235" s="272"/>
      <c r="BR235" s="272"/>
      <c r="BS235" s="277"/>
      <c r="BT235" s="275" t="str">
        <f t="array" ref="BT235">IF(ISBLANK(BK235:BS235),"",SUM(BK235:BS235))</f>
        <v/>
      </c>
      <c r="BV235" s="25">
        <f t="shared" si="174"/>
        <v>0.60416666666666674</v>
      </c>
      <c r="BW235" s="4">
        <f t="shared" si="175"/>
        <v>0</v>
      </c>
      <c r="BX235" s="4">
        <f t="shared" si="165"/>
        <v>0</v>
      </c>
      <c r="BY235" s="4">
        <f t="shared" si="166"/>
        <v>0</v>
      </c>
      <c r="BZ235" s="4">
        <f t="shared" si="167"/>
        <v>0</v>
      </c>
      <c r="CA235" s="4">
        <f t="shared" si="168"/>
        <v>0</v>
      </c>
      <c r="CB235" s="4">
        <f t="shared" si="169"/>
        <v>0</v>
      </c>
      <c r="CC235" s="4">
        <f t="shared" si="170"/>
        <v>0</v>
      </c>
      <c r="CD235" s="4">
        <f t="shared" si="171"/>
        <v>0</v>
      </c>
      <c r="CE235" s="4">
        <f t="shared" si="172"/>
        <v>0</v>
      </c>
      <c r="CF235" s="10">
        <f t="shared" si="173"/>
        <v>0</v>
      </c>
    </row>
    <row r="236" spans="2:84" hidden="1" x14ac:dyDescent="0.25">
      <c r="B236" s="25">
        <f t="shared" si="176"/>
        <v>0.61458333333333337</v>
      </c>
      <c r="C236" s="272"/>
      <c r="D236" s="272"/>
      <c r="E236" s="272"/>
      <c r="F236" s="272"/>
      <c r="G236" s="272"/>
      <c r="H236" s="272"/>
      <c r="I236" s="272"/>
      <c r="J236" s="272"/>
      <c r="K236" s="277"/>
      <c r="L236" s="275" t="str">
        <f t="array" ref="L236">IF(ISBLANK(C236:K236),"",SUM(C236:K236))</f>
        <v/>
      </c>
      <c r="N236" s="25">
        <f t="shared" si="177"/>
        <v>0.61458333333333337</v>
      </c>
      <c r="O236" s="272"/>
      <c r="P236" s="272"/>
      <c r="Q236" s="272"/>
      <c r="R236" s="272"/>
      <c r="S236" s="272"/>
      <c r="T236" s="272"/>
      <c r="U236" s="272"/>
      <c r="V236" s="272"/>
      <c r="W236" s="277"/>
      <c r="X236" s="275" t="str">
        <f t="array" ref="X236">IF(ISBLANK(O236:W236),"",SUM(O236:W236))</f>
        <v/>
      </c>
      <c r="Z236" s="25">
        <f t="shared" si="178"/>
        <v>0.61458333333333337</v>
      </c>
      <c r="AA236" s="272"/>
      <c r="AB236" s="272"/>
      <c r="AC236" s="272"/>
      <c r="AD236" s="272"/>
      <c r="AE236" s="272"/>
      <c r="AF236" s="272"/>
      <c r="AG236" s="272"/>
      <c r="AH236" s="272"/>
      <c r="AI236" s="277"/>
      <c r="AJ236" s="275" t="str">
        <f t="array" ref="AJ236">IF(ISBLANK(AA236:AI236),"",SUM(AA236:AI236))</f>
        <v/>
      </c>
      <c r="AL236" s="25">
        <f t="shared" si="179"/>
        <v>0.61458333333333337</v>
      </c>
      <c r="AM236" s="272"/>
      <c r="AN236" s="272"/>
      <c r="AO236" s="272"/>
      <c r="AP236" s="272"/>
      <c r="AQ236" s="272"/>
      <c r="AR236" s="272"/>
      <c r="AS236" s="272"/>
      <c r="AT236" s="272"/>
      <c r="AU236" s="277"/>
      <c r="AV236" s="275" t="str">
        <f t="array" ref="AV236">IF(ISBLANK(AM236:AU236),"",SUM(AM236:AU236))</f>
        <v/>
      </c>
      <c r="AX236" s="25">
        <f t="shared" si="180"/>
        <v>0.61458333333333337</v>
      </c>
      <c r="AY236" s="272"/>
      <c r="AZ236" s="272"/>
      <c r="BA236" s="272"/>
      <c r="BB236" s="272"/>
      <c r="BC236" s="272"/>
      <c r="BD236" s="272"/>
      <c r="BE236" s="272"/>
      <c r="BF236" s="272"/>
      <c r="BG236" s="277"/>
      <c r="BH236" s="275" t="str">
        <f t="array" ref="BH236">IF(ISBLANK(AY236:BG236),"",SUM(AY236:BG236))</f>
        <v/>
      </c>
      <c r="BJ236" s="25">
        <f t="shared" si="181"/>
        <v>0.61458333333333337</v>
      </c>
      <c r="BK236" s="272"/>
      <c r="BL236" s="272"/>
      <c r="BM236" s="272"/>
      <c r="BN236" s="272"/>
      <c r="BO236" s="272"/>
      <c r="BP236" s="272"/>
      <c r="BQ236" s="272"/>
      <c r="BR236" s="272"/>
      <c r="BS236" s="277"/>
      <c r="BT236" s="275" t="str">
        <f t="array" ref="BT236">IF(ISBLANK(BK236:BS236),"",SUM(BK236:BS236))</f>
        <v/>
      </c>
      <c r="BV236" s="25">
        <f t="shared" si="174"/>
        <v>0.61458333333333337</v>
      </c>
      <c r="BW236" s="4">
        <f t="shared" si="175"/>
        <v>0</v>
      </c>
      <c r="BX236" s="4">
        <f t="shared" si="165"/>
        <v>0</v>
      </c>
      <c r="BY236" s="4">
        <f t="shared" si="166"/>
        <v>0</v>
      </c>
      <c r="BZ236" s="4">
        <f t="shared" si="167"/>
        <v>0</v>
      </c>
      <c r="CA236" s="4">
        <f t="shared" si="168"/>
        <v>0</v>
      </c>
      <c r="CB236" s="4">
        <f t="shared" si="169"/>
        <v>0</v>
      </c>
      <c r="CC236" s="4">
        <f t="shared" si="170"/>
        <v>0</v>
      </c>
      <c r="CD236" s="4">
        <f t="shared" si="171"/>
        <v>0</v>
      </c>
      <c r="CE236" s="4">
        <f t="shared" si="172"/>
        <v>0</v>
      </c>
      <c r="CF236" s="10">
        <f t="shared" si="173"/>
        <v>0</v>
      </c>
    </row>
    <row r="237" spans="2:84" hidden="1" x14ac:dyDescent="0.25">
      <c r="B237" s="25">
        <f t="shared" si="176"/>
        <v>0.625</v>
      </c>
      <c r="C237" s="272"/>
      <c r="D237" s="272"/>
      <c r="E237" s="272"/>
      <c r="F237" s="272"/>
      <c r="G237" s="272"/>
      <c r="H237" s="272"/>
      <c r="I237" s="272"/>
      <c r="J237" s="272"/>
      <c r="K237" s="277"/>
      <c r="L237" s="275" t="str">
        <f t="array" ref="L237">IF(ISBLANK(C237:K237),"",SUM(C237:K237))</f>
        <v/>
      </c>
      <c r="N237" s="25">
        <f t="shared" si="177"/>
        <v>0.625</v>
      </c>
      <c r="O237" s="272"/>
      <c r="P237" s="272"/>
      <c r="Q237" s="272"/>
      <c r="R237" s="272"/>
      <c r="S237" s="272"/>
      <c r="T237" s="272"/>
      <c r="U237" s="272"/>
      <c r="V237" s="272"/>
      <c r="W237" s="277"/>
      <c r="X237" s="275" t="str">
        <f t="array" ref="X237">IF(ISBLANK(O237:W237),"",SUM(O237:W237))</f>
        <v/>
      </c>
      <c r="Z237" s="25">
        <f t="shared" si="178"/>
        <v>0.625</v>
      </c>
      <c r="AA237" s="272"/>
      <c r="AB237" s="272"/>
      <c r="AC237" s="272"/>
      <c r="AD237" s="272"/>
      <c r="AE237" s="272"/>
      <c r="AF237" s="272"/>
      <c r="AG237" s="272"/>
      <c r="AH237" s="272"/>
      <c r="AI237" s="277"/>
      <c r="AJ237" s="275" t="str">
        <f t="array" ref="AJ237">IF(ISBLANK(AA237:AI237),"",SUM(AA237:AI237))</f>
        <v/>
      </c>
      <c r="AL237" s="25">
        <f t="shared" si="179"/>
        <v>0.625</v>
      </c>
      <c r="AM237" s="272"/>
      <c r="AN237" s="272"/>
      <c r="AO237" s="272"/>
      <c r="AP237" s="272"/>
      <c r="AQ237" s="272"/>
      <c r="AR237" s="272"/>
      <c r="AS237" s="272"/>
      <c r="AT237" s="272"/>
      <c r="AU237" s="277"/>
      <c r="AV237" s="275" t="str">
        <f t="array" ref="AV237">IF(ISBLANK(AM237:AU237),"",SUM(AM237:AU237))</f>
        <v/>
      </c>
      <c r="AX237" s="25">
        <f t="shared" si="180"/>
        <v>0.625</v>
      </c>
      <c r="AY237" s="272"/>
      <c r="AZ237" s="272"/>
      <c r="BA237" s="272"/>
      <c r="BB237" s="272"/>
      <c r="BC237" s="272"/>
      <c r="BD237" s="272"/>
      <c r="BE237" s="272"/>
      <c r="BF237" s="272"/>
      <c r="BG237" s="277"/>
      <c r="BH237" s="275" t="str">
        <f t="array" ref="BH237">IF(ISBLANK(AY237:BG237),"",SUM(AY237:BG237))</f>
        <v/>
      </c>
      <c r="BJ237" s="25">
        <f t="shared" si="181"/>
        <v>0.625</v>
      </c>
      <c r="BK237" s="272"/>
      <c r="BL237" s="272"/>
      <c r="BM237" s="272"/>
      <c r="BN237" s="272"/>
      <c r="BO237" s="272"/>
      <c r="BP237" s="272"/>
      <c r="BQ237" s="272"/>
      <c r="BR237" s="272"/>
      <c r="BS237" s="277"/>
      <c r="BT237" s="275" t="str">
        <f t="array" ref="BT237">IF(ISBLANK(BK237:BS237),"",SUM(BK237:BS237))</f>
        <v/>
      </c>
      <c r="BV237" s="25">
        <f t="shared" si="174"/>
        <v>0.625</v>
      </c>
      <c r="BW237" s="4">
        <f t="shared" si="175"/>
        <v>0</v>
      </c>
      <c r="BX237" s="4">
        <f t="shared" si="165"/>
        <v>0</v>
      </c>
      <c r="BY237" s="4">
        <f t="shared" si="166"/>
        <v>0</v>
      </c>
      <c r="BZ237" s="4">
        <f t="shared" si="167"/>
        <v>0</v>
      </c>
      <c r="CA237" s="4">
        <f t="shared" si="168"/>
        <v>0</v>
      </c>
      <c r="CB237" s="4">
        <f t="shared" si="169"/>
        <v>0</v>
      </c>
      <c r="CC237" s="4">
        <f t="shared" si="170"/>
        <v>0</v>
      </c>
      <c r="CD237" s="4">
        <f t="shared" si="171"/>
        <v>0</v>
      </c>
      <c r="CE237" s="4">
        <f t="shared" si="172"/>
        <v>0</v>
      </c>
      <c r="CF237" s="10">
        <f t="shared" si="173"/>
        <v>0</v>
      </c>
    </row>
    <row r="238" spans="2:84" hidden="1" x14ac:dyDescent="0.25">
      <c r="B238" s="25">
        <f t="shared" si="176"/>
        <v>0.63541666666666663</v>
      </c>
      <c r="C238" s="272"/>
      <c r="D238" s="272"/>
      <c r="E238" s="272"/>
      <c r="F238" s="272"/>
      <c r="G238" s="272"/>
      <c r="H238" s="272"/>
      <c r="I238" s="272"/>
      <c r="J238" s="272"/>
      <c r="K238" s="277"/>
      <c r="L238" s="275" t="str">
        <f t="array" ref="L238">IF(ISBLANK(C238:K238),"",SUM(C238:K238))</f>
        <v/>
      </c>
      <c r="N238" s="25">
        <f t="shared" si="177"/>
        <v>0.63541666666666663</v>
      </c>
      <c r="O238" s="272"/>
      <c r="P238" s="272"/>
      <c r="Q238" s="272"/>
      <c r="R238" s="272"/>
      <c r="S238" s="272"/>
      <c r="T238" s="272"/>
      <c r="U238" s="272"/>
      <c r="V238" s="272"/>
      <c r="W238" s="277"/>
      <c r="X238" s="275" t="str">
        <f t="array" ref="X238">IF(ISBLANK(O238:W238),"",SUM(O238:W238))</f>
        <v/>
      </c>
      <c r="Z238" s="25">
        <f t="shared" si="178"/>
        <v>0.63541666666666663</v>
      </c>
      <c r="AA238" s="272"/>
      <c r="AB238" s="272"/>
      <c r="AC238" s="272"/>
      <c r="AD238" s="272"/>
      <c r="AE238" s="272"/>
      <c r="AF238" s="272"/>
      <c r="AG238" s="272"/>
      <c r="AH238" s="272"/>
      <c r="AI238" s="277"/>
      <c r="AJ238" s="275" t="str">
        <f t="array" ref="AJ238">IF(ISBLANK(AA238:AI238),"",SUM(AA238:AI238))</f>
        <v/>
      </c>
      <c r="AL238" s="25">
        <f t="shared" si="179"/>
        <v>0.63541666666666663</v>
      </c>
      <c r="AM238" s="272"/>
      <c r="AN238" s="272"/>
      <c r="AO238" s="272"/>
      <c r="AP238" s="272"/>
      <c r="AQ238" s="272"/>
      <c r="AR238" s="272"/>
      <c r="AS238" s="272"/>
      <c r="AT238" s="272"/>
      <c r="AU238" s="277"/>
      <c r="AV238" s="275" t="str">
        <f t="array" ref="AV238">IF(ISBLANK(AM238:AU238),"",SUM(AM238:AU238))</f>
        <v/>
      </c>
      <c r="AX238" s="25">
        <f t="shared" si="180"/>
        <v>0.63541666666666663</v>
      </c>
      <c r="AY238" s="272"/>
      <c r="AZ238" s="272"/>
      <c r="BA238" s="272"/>
      <c r="BB238" s="272"/>
      <c r="BC238" s="272"/>
      <c r="BD238" s="272"/>
      <c r="BE238" s="272"/>
      <c r="BF238" s="272"/>
      <c r="BG238" s="277"/>
      <c r="BH238" s="275" t="str">
        <f t="array" ref="BH238">IF(ISBLANK(AY238:BG238),"",SUM(AY238:BG238))</f>
        <v/>
      </c>
      <c r="BJ238" s="25">
        <f t="shared" si="181"/>
        <v>0.63541666666666663</v>
      </c>
      <c r="BK238" s="272"/>
      <c r="BL238" s="272"/>
      <c r="BM238" s="272"/>
      <c r="BN238" s="272"/>
      <c r="BO238" s="272"/>
      <c r="BP238" s="272"/>
      <c r="BQ238" s="272"/>
      <c r="BR238" s="272"/>
      <c r="BS238" s="277"/>
      <c r="BT238" s="275" t="str">
        <f t="array" ref="BT238">IF(ISBLANK(BK238:BS238),"",SUM(BK238:BS238))</f>
        <v/>
      </c>
      <c r="BV238" s="25">
        <f t="shared" si="174"/>
        <v>0.63541666666666663</v>
      </c>
      <c r="BW238" s="4">
        <f t="shared" si="175"/>
        <v>0</v>
      </c>
      <c r="BX238" s="4">
        <f t="shared" si="165"/>
        <v>0</v>
      </c>
      <c r="BY238" s="4">
        <f t="shared" si="166"/>
        <v>0</v>
      </c>
      <c r="BZ238" s="4">
        <f t="shared" si="167"/>
        <v>0</v>
      </c>
      <c r="CA238" s="4">
        <f t="shared" si="168"/>
        <v>0</v>
      </c>
      <c r="CB238" s="4">
        <f t="shared" si="169"/>
        <v>0</v>
      </c>
      <c r="CC238" s="4">
        <f t="shared" si="170"/>
        <v>0</v>
      </c>
      <c r="CD238" s="4">
        <f t="shared" si="171"/>
        <v>0</v>
      </c>
      <c r="CE238" s="4">
        <f t="shared" si="172"/>
        <v>0</v>
      </c>
      <c r="CF238" s="10">
        <f t="shared" si="173"/>
        <v>0</v>
      </c>
    </row>
    <row r="239" spans="2:84" hidden="1" x14ac:dyDescent="0.25">
      <c r="B239" s="25">
        <f t="shared" si="176"/>
        <v>0.64583333333333326</v>
      </c>
      <c r="C239" s="272"/>
      <c r="D239" s="272"/>
      <c r="E239" s="272"/>
      <c r="F239" s="272"/>
      <c r="G239" s="272"/>
      <c r="H239" s="272"/>
      <c r="I239" s="272"/>
      <c r="J239" s="272"/>
      <c r="K239" s="277"/>
      <c r="L239" s="275" t="str">
        <f t="array" ref="L239">IF(ISBLANK(C239:K239),"",SUM(C239:K239))</f>
        <v/>
      </c>
      <c r="N239" s="25">
        <f t="shared" si="177"/>
        <v>0.64583333333333326</v>
      </c>
      <c r="O239" s="272"/>
      <c r="P239" s="272"/>
      <c r="Q239" s="272"/>
      <c r="R239" s="272"/>
      <c r="S239" s="272"/>
      <c r="T239" s="272"/>
      <c r="U239" s="272"/>
      <c r="V239" s="272"/>
      <c r="W239" s="277"/>
      <c r="X239" s="275" t="str">
        <f t="array" ref="X239">IF(ISBLANK(O239:W239),"",SUM(O239:W239))</f>
        <v/>
      </c>
      <c r="Z239" s="25">
        <f t="shared" si="178"/>
        <v>0.64583333333333326</v>
      </c>
      <c r="AA239" s="272"/>
      <c r="AB239" s="272"/>
      <c r="AC239" s="272"/>
      <c r="AD239" s="272"/>
      <c r="AE239" s="272"/>
      <c r="AF239" s="272"/>
      <c r="AG239" s="272"/>
      <c r="AH239" s="272"/>
      <c r="AI239" s="277"/>
      <c r="AJ239" s="275" t="str">
        <f t="array" ref="AJ239">IF(ISBLANK(AA239:AI239),"",SUM(AA239:AI239))</f>
        <v/>
      </c>
      <c r="AL239" s="25">
        <f t="shared" si="179"/>
        <v>0.64583333333333326</v>
      </c>
      <c r="AM239" s="272"/>
      <c r="AN239" s="272"/>
      <c r="AO239" s="272"/>
      <c r="AP239" s="272"/>
      <c r="AQ239" s="272"/>
      <c r="AR239" s="272"/>
      <c r="AS239" s="272"/>
      <c r="AT239" s="272"/>
      <c r="AU239" s="277"/>
      <c r="AV239" s="275" t="str">
        <f t="array" ref="AV239">IF(ISBLANK(AM239:AU239),"",SUM(AM239:AU239))</f>
        <v/>
      </c>
      <c r="AX239" s="25">
        <f t="shared" si="180"/>
        <v>0.64583333333333326</v>
      </c>
      <c r="AY239" s="272"/>
      <c r="AZ239" s="272"/>
      <c r="BA239" s="272"/>
      <c r="BB239" s="272"/>
      <c r="BC239" s="272"/>
      <c r="BD239" s="272"/>
      <c r="BE239" s="272"/>
      <c r="BF239" s="272"/>
      <c r="BG239" s="277"/>
      <c r="BH239" s="275" t="str">
        <f t="array" ref="BH239">IF(ISBLANK(AY239:BG239),"",SUM(AY239:BG239))</f>
        <v/>
      </c>
      <c r="BJ239" s="25">
        <f t="shared" si="181"/>
        <v>0.64583333333333326</v>
      </c>
      <c r="BK239" s="272"/>
      <c r="BL239" s="272"/>
      <c r="BM239" s="272"/>
      <c r="BN239" s="272"/>
      <c r="BO239" s="272"/>
      <c r="BP239" s="272"/>
      <c r="BQ239" s="272"/>
      <c r="BR239" s="272"/>
      <c r="BS239" s="277"/>
      <c r="BT239" s="275" t="str">
        <f t="array" ref="BT239">IF(ISBLANK(BK239:BS239),"",SUM(BK239:BS239))</f>
        <v/>
      </c>
      <c r="BV239" s="25">
        <f t="shared" si="174"/>
        <v>0.64583333333333326</v>
      </c>
      <c r="BW239" s="4">
        <f t="shared" si="175"/>
        <v>0</v>
      </c>
      <c r="BX239" s="4">
        <f t="shared" si="165"/>
        <v>0</v>
      </c>
      <c r="BY239" s="4">
        <f t="shared" si="166"/>
        <v>0</v>
      </c>
      <c r="BZ239" s="4">
        <f t="shared" si="167"/>
        <v>0</v>
      </c>
      <c r="CA239" s="4">
        <f t="shared" si="168"/>
        <v>0</v>
      </c>
      <c r="CB239" s="4">
        <f t="shared" si="169"/>
        <v>0</v>
      </c>
      <c r="CC239" s="4">
        <f t="shared" si="170"/>
        <v>0</v>
      </c>
      <c r="CD239" s="4">
        <f t="shared" si="171"/>
        <v>0</v>
      </c>
      <c r="CE239" s="4">
        <f t="shared" si="172"/>
        <v>0</v>
      </c>
      <c r="CF239" s="10">
        <f t="shared" si="173"/>
        <v>0</v>
      </c>
    </row>
    <row r="240" spans="2:84" hidden="1" x14ac:dyDescent="0.25">
      <c r="B240" s="25">
        <f t="shared" si="176"/>
        <v>0.65624999999999989</v>
      </c>
      <c r="C240" s="272"/>
      <c r="D240" s="272"/>
      <c r="E240" s="272"/>
      <c r="F240" s="272"/>
      <c r="G240" s="272"/>
      <c r="H240" s="272"/>
      <c r="I240" s="272"/>
      <c r="J240" s="272"/>
      <c r="K240" s="277"/>
      <c r="L240" s="275" t="str">
        <f t="array" ref="L240">IF(ISBLANK(C240:K240),"",SUM(C240:K240))</f>
        <v/>
      </c>
      <c r="N240" s="25">
        <f t="shared" si="177"/>
        <v>0.65624999999999989</v>
      </c>
      <c r="O240" s="272"/>
      <c r="P240" s="272"/>
      <c r="Q240" s="272"/>
      <c r="R240" s="272"/>
      <c r="S240" s="272"/>
      <c r="T240" s="272"/>
      <c r="U240" s="272"/>
      <c r="V240" s="272"/>
      <c r="W240" s="277"/>
      <c r="X240" s="275" t="str">
        <f t="array" ref="X240">IF(ISBLANK(O240:W240),"",SUM(O240:W240))</f>
        <v/>
      </c>
      <c r="Z240" s="25">
        <f t="shared" si="178"/>
        <v>0.65624999999999989</v>
      </c>
      <c r="AA240" s="272"/>
      <c r="AB240" s="272"/>
      <c r="AC240" s="272"/>
      <c r="AD240" s="272"/>
      <c r="AE240" s="272"/>
      <c r="AF240" s="272"/>
      <c r="AG240" s="272"/>
      <c r="AH240" s="272"/>
      <c r="AI240" s="277"/>
      <c r="AJ240" s="275" t="str">
        <f t="array" ref="AJ240">IF(ISBLANK(AA240:AI240),"",SUM(AA240:AI240))</f>
        <v/>
      </c>
      <c r="AL240" s="25">
        <f t="shared" si="179"/>
        <v>0.65624999999999989</v>
      </c>
      <c r="AM240" s="272"/>
      <c r="AN240" s="272"/>
      <c r="AO240" s="272"/>
      <c r="AP240" s="272"/>
      <c r="AQ240" s="272"/>
      <c r="AR240" s="272"/>
      <c r="AS240" s="272"/>
      <c r="AT240" s="272"/>
      <c r="AU240" s="277"/>
      <c r="AV240" s="275" t="str">
        <f t="array" ref="AV240">IF(ISBLANK(AM240:AU240),"",SUM(AM240:AU240))</f>
        <v/>
      </c>
      <c r="AX240" s="25">
        <f t="shared" si="180"/>
        <v>0.65624999999999989</v>
      </c>
      <c r="AY240" s="272"/>
      <c r="AZ240" s="272"/>
      <c r="BA240" s="272"/>
      <c r="BB240" s="272"/>
      <c r="BC240" s="272"/>
      <c r="BD240" s="272"/>
      <c r="BE240" s="272"/>
      <c r="BF240" s="272"/>
      <c r="BG240" s="277"/>
      <c r="BH240" s="275" t="str">
        <f t="array" ref="BH240">IF(ISBLANK(AY240:BG240),"",SUM(AY240:BG240))</f>
        <v/>
      </c>
      <c r="BJ240" s="25">
        <f t="shared" si="181"/>
        <v>0.65624999999999989</v>
      </c>
      <c r="BK240" s="272"/>
      <c r="BL240" s="272"/>
      <c r="BM240" s="272"/>
      <c r="BN240" s="272"/>
      <c r="BO240" s="272"/>
      <c r="BP240" s="272"/>
      <c r="BQ240" s="272"/>
      <c r="BR240" s="272"/>
      <c r="BS240" s="277"/>
      <c r="BT240" s="275" t="str">
        <f t="array" ref="BT240">IF(ISBLANK(BK240:BS240),"",SUM(BK240:BS240))</f>
        <v/>
      </c>
      <c r="BV240" s="25">
        <f t="shared" si="174"/>
        <v>0.65624999999999989</v>
      </c>
      <c r="BW240" s="4">
        <f t="shared" si="175"/>
        <v>0</v>
      </c>
      <c r="BX240" s="4">
        <f t="shared" si="165"/>
        <v>0</v>
      </c>
      <c r="BY240" s="4">
        <f t="shared" si="166"/>
        <v>0</v>
      </c>
      <c r="BZ240" s="4">
        <f t="shared" si="167"/>
        <v>0</v>
      </c>
      <c r="CA240" s="4">
        <f t="shared" si="168"/>
        <v>0</v>
      </c>
      <c r="CB240" s="4">
        <f t="shared" si="169"/>
        <v>0</v>
      </c>
      <c r="CC240" s="4">
        <f t="shared" si="170"/>
        <v>0</v>
      </c>
      <c r="CD240" s="4">
        <f t="shared" si="171"/>
        <v>0</v>
      </c>
      <c r="CE240" s="4">
        <f t="shared" si="172"/>
        <v>0</v>
      </c>
      <c r="CF240" s="10">
        <f t="shared" si="173"/>
        <v>0</v>
      </c>
    </row>
    <row r="241" spans="2:84" hidden="1" x14ac:dyDescent="0.25">
      <c r="B241" s="25">
        <f t="shared" si="176"/>
        <v>0.66666666666666652</v>
      </c>
      <c r="C241" s="272"/>
      <c r="D241" s="272"/>
      <c r="E241" s="272"/>
      <c r="F241" s="272"/>
      <c r="G241" s="272"/>
      <c r="H241" s="272"/>
      <c r="I241" s="272"/>
      <c r="J241" s="272"/>
      <c r="K241" s="277"/>
      <c r="L241" s="275" t="str">
        <f t="array" ref="L241">IF(ISBLANK(C241:K241),"",SUM(C241:K241))</f>
        <v/>
      </c>
      <c r="N241" s="25">
        <f t="shared" si="177"/>
        <v>0.66666666666666652</v>
      </c>
      <c r="O241" s="272"/>
      <c r="P241" s="272"/>
      <c r="Q241" s="272"/>
      <c r="R241" s="272"/>
      <c r="S241" s="272"/>
      <c r="T241" s="272"/>
      <c r="U241" s="272"/>
      <c r="V241" s="272"/>
      <c r="W241" s="277"/>
      <c r="X241" s="275" t="str">
        <f t="array" ref="X241">IF(ISBLANK(O241:W241),"",SUM(O241:W241))</f>
        <v/>
      </c>
      <c r="Z241" s="25">
        <f t="shared" si="178"/>
        <v>0.66666666666666652</v>
      </c>
      <c r="AA241" s="272"/>
      <c r="AB241" s="272"/>
      <c r="AC241" s="272"/>
      <c r="AD241" s="272"/>
      <c r="AE241" s="272"/>
      <c r="AF241" s="272"/>
      <c r="AG241" s="272"/>
      <c r="AH241" s="272"/>
      <c r="AI241" s="277"/>
      <c r="AJ241" s="275" t="str">
        <f t="array" ref="AJ241">IF(ISBLANK(AA241:AI241),"",SUM(AA241:AI241))</f>
        <v/>
      </c>
      <c r="AL241" s="25">
        <f t="shared" si="179"/>
        <v>0.66666666666666652</v>
      </c>
      <c r="AM241" s="272"/>
      <c r="AN241" s="272"/>
      <c r="AO241" s="272"/>
      <c r="AP241" s="272"/>
      <c r="AQ241" s="272"/>
      <c r="AR241" s="272"/>
      <c r="AS241" s="272"/>
      <c r="AT241" s="272"/>
      <c r="AU241" s="277"/>
      <c r="AV241" s="275" t="str">
        <f t="array" ref="AV241">IF(ISBLANK(AM241:AU241),"",SUM(AM241:AU241))</f>
        <v/>
      </c>
      <c r="AX241" s="25">
        <f t="shared" si="180"/>
        <v>0.66666666666666652</v>
      </c>
      <c r="AY241" s="272"/>
      <c r="AZ241" s="272"/>
      <c r="BA241" s="272"/>
      <c r="BB241" s="272"/>
      <c r="BC241" s="272"/>
      <c r="BD241" s="272"/>
      <c r="BE241" s="272"/>
      <c r="BF241" s="272"/>
      <c r="BG241" s="277"/>
      <c r="BH241" s="275" t="str">
        <f t="array" ref="BH241">IF(ISBLANK(AY241:BG241),"",SUM(AY241:BG241))</f>
        <v/>
      </c>
      <c r="BJ241" s="25">
        <f t="shared" si="181"/>
        <v>0.66666666666666652</v>
      </c>
      <c r="BK241" s="272"/>
      <c r="BL241" s="272"/>
      <c r="BM241" s="272"/>
      <c r="BN241" s="272"/>
      <c r="BO241" s="272"/>
      <c r="BP241" s="272"/>
      <c r="BQ241" s="272"/>
      <c r="BR241" s="272"/>
      <c r="BS241" s="277"/>
      <c r="BT241" s="275" t="str">
        <f t="array" ref="BT241">IF(ISBLANK(BK241:BS241),"",SUM(BK241:BS241))</f>
        <v/>
      </c>
      <c r="BV241" s="25">
        <f t="shared" si="174"/>
        <v>0.66666666666666652</v>
      </c>
      <c r="BW241" s="4">
        <f t="shared" si="175"/>
        <v>0</v>
      </c>
      <c r="BX241" s="4">
        <f t="shared" si="165"/>
        <v>0</v>
      </c>
      <c r="BY241" s="4">
        <f t="shared" si="166"/>
        <v>0</v>
      </c>
      <c r="BZ241" s="4">
        <f t="shared" si="167"/>
        <v>0</v>
      </c>
      <c r="CA241" s="4">
        <f t="shared" si="168"/>
        <v>0</v>
      </c>
      <c r="CB241" s="4">
        <f t="shared" si="169"/>
        <v>0</v>
      </c>
      <c r="CC241" s="4">
        <f t="shared" si="170"/>
        <v>0</v>
      </c>
      <c r="CD241" s="4">
        <f t="shared" si="171"/>
        <v>0</v>
      </c>
      <c r="CE241" s="4">
        <f t="shared" si="172"/>
        <v>0</v>
      </c>
      <c r="CF241" s="10">
        <f t="shared" si="173"/>
        <v>0</v>
      </c>
    </row>
    <row r="242" spans="2:84" hidden="1" x14ac:dyDescent="0.25">
      <c r="B242" s="25">
        <f t="shared" si="176"/>
        <v>0.67708333333333315</v>
      </c>
      <c r="C242" s="272"/>
      <c r="D242" s="272"/>
      <c r="E242" s="272"/>
      <c r="F242" s="272"/>
      <c r="G242" s="272"/>
      <c r="H242" s="272"/>
      <c r="I242" s="272"/>
      <c r="J242" s="272"/>
      <c r="K242" s="277"/>
      <c r="L242" s="275" t="str">
        <f t="array" ref="L242">IF(ISBLANK(C242:K242),"",SUM(C242:K242))</f>
        <v/>
      </c>
      <c r="N242" s="25">
        <f t="shared" si="177"/>
        <v>0.67708333333333315</v>
      </c>
      <c r="O242" s="272"/>
      <c r="P242" s="272"/>
      <c r="Q242" s="272"/>
      <c r="R242" s="272"/>
      <c r="S242" s="272"/>
      <c r="T242" s="272"/>
      <c r="U242" s="272"/>
      <c r="V242" s="272"/>
      <c r="W242" s="277"/>
      <c r="X242" s="275" t="str">
        <f t="array" ref="X242">IF(ISBLANK(O242:W242),"",SUM(O242:W242))</f>
        <v/>
      </c>
      <c r="Z242" s="25">
        <f t="shared" si="178"/>
        <v>0.67708333333333315</v>
      </c>
      <c r="AA242" s="272"/>
      <c r="AB242" s="272"/>
      <c r="AC242" s="272"/>
      <c r="AD242" s="272"/>
      <c r="AE242" s="272"/>
      <c r="AF242" s="272"/>
      <c r="AG242" s="272"/>
      <c r="AH242" s="272"/>
      <c r="AI242" s="277"/>
      <c r="AJ242" s="275" t="str">
        <f t="array" ref="AJ242">IF(ISBLANK(AA242:AI242),"",SUM(AA242:AI242))</f>
        <v/>
      </c>
      <c r="AL242" s="25">
        <f t="shared" si="179"/>
        <v>0.67708333333333315</v>
      </c>
      <c r="AM242" s="272"/>
      <c r="AN242" s="272"/>
      <c r="AO242" s="272"/>
      <c r="AP242" s="272"/>
      <c r="AQ242" s="272"/>
      <c r="AR242" s="272"/>
      <c r="AS242" s="272"/>
      <c r="AT242" s="272"/>
      <c r="AU242" s="277"/>
      <c r="AV242" s="275" t="str">
        <f t="array" ref="AV242">IF(ISBLANK(AM242:AU242),"",SUM(AM242:AU242))</f>
        <v/>
      </c>
      <c r="AX242" s="25">
        <f t="shared" si="180"/>
        <v>0.67708333333333315</v>
      </c>
      <c r="AY242" s="272"/>
      <c r="AZ242" s="272"/>
      <c r="BA242" s="272"/>
      <c r="BB242" s="272"/>
      <c r="BC242" s="272"/>
      <c r="BD242" s="272"/>
      <c r="BE242" s="272"/>
      <c r="BF242" s="272"/>
      <c r="BG242" s="277"/>
      <c r="BH242" s="275" t="str">
        <f t="array" ref="BH242">IF(ISBLANK(AY242:BG242),"",SUM(AY242:BG242))</f>
        <v/>
      </c>
      <c r="BJ242" s="25">
        <f t="shared" si="181"/>
        <v>0.67708333333333315</v>
      </c>
      <c r="BK242" s="272"/>
      <c r="BL242" s="272"/>
      <c r="BM242" s="272"/>
      <c r="BN242" s="272"/>
      <c r="BO242" s="272"/>
      <c r="BP242" s="272"/>
      <c r="BQ242" s="272"/>
      <c r="BR242" s="272"/>
      <c r="BS242" s="277"/>
      <c r="BT242" s="275" t="str">
        <f t="array" ref="BT242">IF(ISBLANK(BK242:BS242),"",SUM(BK242:BS242))</f>
        <v/>
      </c>
      <c r="BV242" s="25">
        <f t="shared" si="174"/>
        <v>0.67708333333333315</v>
      </c>
      <c r="BW242" s="4">
        <f t="shared" si="175"/>
        <v>0</v>
      </c>
      <c r="BX242" s="4">
        <f t="shared" si="165"/>
        <v>0</v>
      </c>
      <c r="BY242" s="4">
        <f t="shared" si="166"/>
        <v>0</v>
      </c>
      <c r="BZ242" s="4">
        <f t="shared" si="167"/>
        <v>0</v>
      </c>
      <c r="CA242" s="4">
        <f t="shared" si="168"/>
        <v>0</v>
      </c>
      <c r="CB242" s="4">
        <f t="shared" si="169"/>
        <v>0</v>
      </c>
      <c r="CC242" s="4">
        <f t="shared" si="170"/>
        <v>0</v>
      </c>
      <c r="CD242" s="4">
        <f t="shared" si="171"/>
        <v>0</v>
      </c>
      <c r="CE242" s="4">
        <f t="shared" si="172"/>
        <v>0</v>
      </c>
      <c r="CF242" s="10">
        <f t="shared" si="173"/>
        <v>0</v>
      </c>
    </row>
    <row r="243" spans="2:84" hidden="1" x14ac:dyDescent="0.25">
      <c r="B243" s="25">
        <f t="shared" si="176"/>
        <v>0.68749999999999978</v>
      </c>
      <c r="C243" s="272"/>
      <c r="D243" s="272"/>
      <c r="E243" s="272"/>
      <c r="F243" s="272"/>
      <c r="G243" s="272"/>
      <c r="H243" s="272"/>
      <c r="I243" s="272"/>
      <c r="J243" s="272"/>
      <c r="K243" s="277"/>
      <c r="L243" s="275" t="str">
        <f t="array" ref="L243">IF(ISBLANK(C243:K243),"",SUM(C243:K243))</f>
        <v/>
      </c>
      <c r="N243" s="25">
        <f t="shared" si="177"/>
        <v>0.68749999999999978</v>
      </c>
      <c r="O243" s="272"/>
      <c r="P243" s="272"/>
      <c r="Q243" s="272"/>
      <c r="R243" s="272"/>
      <c r="S243" s="272"/>
      <c r="T243" s="272"/>
      <c r="U243" s="272"/>
      <c r="V243" s="272"/>
      <c r="W243" s="277"/>
      <c r="X243" s="275" t="str">
        <f t="array" ref="X243">IF(ISBLANK(O243:W243),"",SUM(O243:W243))</f>
        <v/>
      </c>
      <c r="Z243" s="25">
        <f t="shared" si="178"/>
        <v>0.68749999999999978</v>
      </c>
      <c r="AA243" s="272"/>
      <c r="AB243" s="272"/>
      <c r="AC243" s="272"/>
      <c r="AD243" s="272"/>
      <c r="AE243" s="272"/>
      <c r="AF243" s="272"/>
      <c r="AG243" s="272"/>
      <c r="AH243" s="272"/>
      <c r="AI243" s="277"/>
      <c r="AJ243" s="275" t="str">
        <f t="array" ref="AJ243">IF(ISBLANK(AA243:AI243),"",SUM(AA243:AI243))</f>
        <v/>
      </c>
      <c r="AL243" s="25">
        <f t="shared" si="179"/>
        <v>0.68749999999999978</v>
      </c>
      <c r="AM243" s="272"/>
      <c r="AN243" s="272"/>
      <c r="AO243" s="272"/>
      <c r="AP243" s="272"/>
      <c r="AQ243" s="272"/>
      <c r="AR243" s="272"/>
      <c r="AS243" s="272"/>
      <c r="AT243" s="272"/>
      <c r="AU243" s="277"/>
      <c r="AV243" s="275" t="str">
        <f t="array" ref="AV243">IF(ISBLANK(AM243:AU243),"",SUM(AM243:AU243))</f>
        <v/>
      </c>
      <c r="AX243" s="25">
        <f t="shared" si="180"/>
        <v>0.68749999999999978</v>
      </c>
      <c r="AY243" s="272"/>
      <c r="AZ243" s="272"/>
      <c r="BA243" s="272"/>
      <c r="BB243" s="272"/>
      <c r="BC243" s="272"/>
      <c r="BD243" s="272"/>
      <c r="BE243" s="272"/>
      <c r="BF243" s="272"/>
      <c r="BG243" s="277"/>
      <c r="BH243" s="275" t="str">
        <f t="array" ref="BH243">IF(ISBLANK(AY243:BG243),"",SUM(AY243:BG243))</f>
        <v/>
      </c>
      <c r="BJ243" s="25">
        <f t="shared" si="181"/>
        <v>0.68749999999999978</v>
      </c>
      <c r="BK243" s="272"/>
      <c r="BL243" s="272"/>
      <c r="BM243" s="272"/>
      <c r="BN243" s="272"/>
      <c r="BO243" s="272"/>
      <c r="BP243" s="272"/>
      <c r="BQ243" s="272"/>
      <c r="BR243" s="272"/>
      <c r="BS243" s="277"/>
      <c r="BT243" s="275" t="str">
        <f t="array" ref="BT243">IF(ISBLANK(BK243:BS243),"",SUM(BK243:BS243))</f>
        <v/>
      </c>
      <c r="BV243" s="25">
        <f t="shared" si="174"/>
        <v>0.68749999999999978</v>
      </c>
      <c r="BW243" s="4">
        <f t="shared" si="175"/>
        <v>0</v>
      </c>
      <c r="BX243" s="4">
        <f t="shared" si="165"/>
        <v>0</v>
      </c>
      <c r="BY243" s="4">
        <f t="shared" si="166"/>
        <v>0</v>
      </c>
      <c r="BZ243" s="4">
        <f t="shared" si="167"/>
        <v>0</v>
      </c>
      <c r="CA243" s="4">
        <f t="shared" si="168"/>
        <v>0</v>
      </c>
      <c r="CB243" s="4">
        <f t="shared" si="169"/>
        <v>0</v>
      </c>
      <c r="CC243" s="4">
        <f t="shared" si="170"/>
        <v>0</v>
      </c>
      <c r="CD243" s="4">
        <f t="shared" si="171"/>
        <v>0</v>
      </c>
      <c r="CE243" s="4">
        <f t="shared" si="172"/>
        <v>0</v>
      </c>
      <c r="CF243" s="10">
        <f t="shared" si="173"/>
        <v>0</v>
      </c>
    </row>
    <row r="244" spans="2:84" hidden="1" x14ac:dyDescent="0.25">
      <c r="B244" s="25">
        <f t="shared" si="176"/>
        <v>0.69791666666666641</v>
      </c>
      <c r="C244" s="272"/>
      <c r="D244" s="272"/>
      <c r="E244" s="272"/>
      <c r="F244" s="272"/>
      <c r="G244" s="272"/>
      <c r="H244" s="272"/>
      <c r="I244" s="272"/>
      <c r="J244" s="272"/>
      <c r="K244" s="277"/>
      <c r="L244" s="275" t="str">
        <f t="array" ref="L244">IF(ISBLANK(C244:K244),"",SUM(C244:K244))</f>
        <v/>
      </c>
      <c r="N244" s="25">
        <f t="shared" si="177"/>
        <v>0.69791666666666641</v>
      </c>
      <c r="O244" s="272"/>
      <c r="P244" s="272"/>
      <c r="Q244" s="272"/>
      <c r="R244" s="272"/>
      <c r="S244" s="272"/>
      <c r="T244" s="272"/>
      <c r="U244" s="272"/>
      <c r="V244" s="272"/>
      <c r="W244" s="277"/>
      <c r="X244" s="275" t="str">
        <f t="array" ref="X244">IF(ISBLANK(O244:W244),"",SUM(O244:W244))</f>
        <v/>
      </c>
      <c r="Z244" s="25">
        <f t="shared" si="178"/>
        <v>0.69791666666666641</v>
      </c>
      <c r="AA244" s="272"/>
      <c r="AB244" s="272"/>
      <c r="AC244" s="272"/>
      <c r="AD244" s="272"/>
      <c r="AE244" s="272"/>
      <c r="AF244" s="272"/>
      <c r="AG244" s="272"/>
      <c r="AH244" s="272"/>
      <c r="AI244" s="277"/>
      <c r="AJ244" s="275" t="str">
        <f t="array" ref="AJ244">IF(ISBLANK(AA244:AI244),"",SUM(AA244:AI244))</f>
        <v/>
      </c>
      <c r="AL244" s="25">
        <f t="shared" si="179"/>
        <v>0.69791666666666641</v>
      </c>
      <c r="AM244" s="272"/>
      <c r="AN244" s="272"/>
      <c r="AO244" s="272"/>
      <c r="AP244" s="272"/>
      <c r="AQ244" s="272"/>
      <c r="AR244" s="272"/>
      <c r="AS244" s="272"/>
      <c r="AT244" s="272"/>
      <c r="AU244" s="277"/>
      <c r="AV244" s="275" t="str">
        <f t="array" ref="AV244">IF(ISBLANK(AM244:AU244),"",SUM(AM244:AU244))</f>
        <v/>
      </c>
      <c r="AX244" s="25">
        <f t="shared" si="180"/>
        <v>0.69791666666666641</v>
      </c>
      <c r="AY244" s="272"/>
      <c r="AZ244" s="272"/>
      <c r="BA244" s="272"/>
      <c r="BB244" s="272"/>
      <c r="BC244" s="272"/>
      <c r="BD244" s="272"/>
      <c r="BE244" s="272"/>
      <c r="BF244" s="272"/>
      <c r="BG244" s="277"/>
      <c r="BH244" s="275" t="str">
        <f t="array" ref="BH244">IF(ISBLANK(AY244:BG244),"",SUM(AY244:BG244))</f>
        <v/>
      </c>
      <c r="BJ244" s="25">
        <f t="shared" si="181"/>
        <v>0.69791666666666641</v>
      </c>
      <c r="BK244" s="272"/>
      <c r="BL244" s="272"/>
      <c r="BM244" s="272"/>
      <c r="BN244" s="272"/>
      <c r="BO244" s="272"/>
      <c r="BP244" s="272"/>
      <c r="BQ244" s="272"/>
      <c r="BR244" s="272"/>
      <c r="BS244" s="277"/>
      <c r="BT244" s="275" t="str">
        <f t="array" ref="BT244">IF(ISBLANK(BK244:BS244),"",SUM(BK244:BS244))</f>
        <v/>
      </c>
      <c r="BV244" s="25">
        <f t="shared" si="174"/>
        <v>0.69791666666666641</v>
      </c>
      <c r="BW244" s="4">
        <f t="shared" si="175"/>
        <v>0</v>
      </c>
      <c r="BX244" s="4">
        <f t="shared" si="165"/>
        <v>0</v>
      </c>
      <c r="BY244" s="4">
        <f t="shared" si="166"/>
        <v>0</v>
      </c>
      <c r="BZ244" s="4">
        <f t="shared" si="167"/>
        <v>0</v>
      </c>
      <c r="CA244" s="4">
        <f t="shared" si="168"/>
        <v>0</v>
      </c>
      <c r="CB244" s="4">
        <f t="shared" si="169"/>
        <v>0</v>
      </c>
      <c r="CC244" s="4">
        <f t="shared" si="170"/>
        <v>0</v>
      </c>
      <c r="CD244" s="4">
        <f t="shared" si="171"/>
        <v>0</v>
      </c>
      <c r="CE244" s="4">
        <f t="shared" si="172"/>
        <v>0</v>
      </c>
      <c r="CF244" s="10">
        <f t="shared" si="173"/>
        <v>0</v>
      </c>
    </row>
    <row r="245" spans="2:84" hidden="1" x14ac:dyDescent="0.25">
      <c r="B245" s="25">
        <f t="shared" si="176"/>
        <v>0.70833333333333304</v>
      </c>
      <c r="C245" s="272"/>
      <c r="D245" s="272"/>
      <c r="E245" s="272"/>
      <c r="F245" s="272"/>
      <c r="G245" s="272"/>
      <c r="H245" s="272"/>
      <c r="I245" s="272"/>
      <c r="J245" s="272"/>
      <c r="K245" s="277"/>
      <c r="L245" s="275" t="str">
        <f t="array" ref="L245">IF(ISBLANK(C245:K245),"",SUM(C245:K245))</f>
        <v/>
      </c>
      <c r="N245" s="25">
        <f t="shared" si="177"/>
        <v>0.70833333333333304</v>
      </c>
      <c r="O245" s="272"/>
      <c r="P245" s="272"/>
      <c r="Q245" s="272"/>
      <c r="R245" s="272"/>
      <c r="S245" s="272"/>
      <c r="T245" s="272"/>
      <c r="U245" s="272"/>
      <c r="V245" s="272"/>
      <c r="W245" s="277"/>
      <c r="X245" s="275" t="str">
        <f t="array" ref="X245">IF(ISBLANK(O245:W245),"",SUM(O245:W245))</f>
        <v/>
      </c>
      <c r="Z245" s="25">
        <f t="shared" si="178"/>
        <v>0.70833333333333304</v>
      </c>
      <c r="AA245" s="272"/>
      <c r="AB245" s="272"/>
      <c r="AC245" s="272"/>
      <c r="AD245" s="272"/>
      <c r="AE245" s="272"/>
      <c r="AF245" s="272"/>
      <c r="AG245" s="272"/>
      <c r="AH245" s="272"/>
      <c r="AI245" s="277"/>
      <c r="AJ245" s="275" t="str">
        <f t="array" ref="AJ245">IF(ISBLANK(AA245:AI245),"",SUM(AA245:AI245))</f>
        <v/>
      </c>
      <c r="AL245" s="25">
        <f t="shared" si="179"/>
        <v>0.70833333333333304</v>
      </c>
      <c r="AM245" s="272"/>
      <c r="AN245" s="272"/>
      <c r="AO245" s="272"/>
      <c r="AP245" s="272"/>
      <c r="AQ245" s="272"/>
      <c r="AR245" s="272"/>
      <c r="AS245" s="272"/>
      <c r="AT245" s="272"/>
      <c r="AU245" s="277"/>
      <c r="AV245" s="275" t="str">
        <f t="array" ref="AV245">IF(ISBLANK(AM245:AU245),"",SUM(AM245:AU245))</f>
        <v/>
      </c>
      <c r="AX245" s="25">
        <f t="shared" si="180"/>
        <v>0.70833333333333304</v>
      </c>
      <c r="AY245" s="272"/>
      <c r="AZ245" s="272"/>
      <c r="BA245" s="272"/>
      <c r="BB245" s="272"/>
      <c r="BC245" s="272"/>
      <c r="BD245" s="272"/>
      <c r="BE245" s="272"/>
      <c r="BF245" s="272"/>
      <c r="BG245" s="277"/>
      <c r="BH245" s="275" t="str">
        <f t="array" ref="BH245">IF(ISBLANK(AY245:BG245),"",SUM(AY245:BG245))</f>
        <v/>
      </c>
      <c r="BJ245" s="25">
        <f t="shared" si="181"/>
        <v>0.70833333333333304</v>
      </c>
      <c r="BK245" s="272"/>
      <c r="BL245" s="272"/>
      <c r="BM245" s="272"/>
      <c r="BN245" s="272"/>
      <c r="BO245" s="272"/>
      <c r="BP245" s="272"/>
      <c r="BQ245" s="272"/>
      <c r="BR245" s="272"/>
      <c r="BS245" s="277"/>
      <c r="BT245" s="275" t="str">
        <f t="array" ref="BT245">IF(ISBLANK(BK245:BS245),"",SUM(BK245:BS245))</f>
        <v/>
      </c>
      <c r="BV245" s="25">
        <f t="shared" si="174"/>
        <v>0.70833333333333304</v>
      </c>
      <c r="BW245" s="4">
        <f t="shared" si="175"/>
        <v>0</v>
      </c>
      <c r="BX245" s="4">
        <f t="shared" si="165"/>
        <v>0</v>
      </c>
      <c r="BY245" s="4">
        <f t="shared" si="166"/>
        <v>0</v>
      </c>
      <c r="BZ245" s="4">
        <f t="shared" si="167"/>
        <v>0</v>
      </c>
      <c r="CA245" s="4">
        <f t="shared" si="168"/>
        <v>0</v>
      </c>
      <c r="CB245" s="4">
        <f t="shared" si="169"/>
        <v>0</v>
      </c>
      <c r="CC245" s="4">
        <f t="shared" si="170"/>
        <v>0</v>
      </c>
      <c r="CD245" s="4">
        <f t="shared" si="171"/>
        <v>0</v>
      </c>
      <c r="CE245" s="4">
        <f t="shared" si="172"/>
        <v>0</v>
      </c>
      <c r="CF245" s="10">
        <f t="shared" si="173"/>
        <v>0</v>
      </c>
    </row>
    <row r="246" spans="2:84" hidden="1" x14ac:dyDescent="0.25">
      <c r="B246" s="25">
        <f t="shared" si="176"/>
        <v>0.71874999999999967</v>
      </c>
      <c r="C246" s="272"/>
      <c r="D246" s="272"/>
      <c r="E246" s="272"/>
      <c r="F246" s="272"/>
      <c r="G246" s="272"/>
      <c r="H246" s="272"/>
      <c r="I246" s="272"/>
      <c r="J246" s="272"/>
      <c r="K246" s="277"/>
      <c r="L246" s="275" t="str">
        <f t="array" ref="L246">IF(ISBLANK(C246:K246),"",SUM(C246:K246))</f>
        <v/>
      </c>
      <c r="N246" s="25">
        <f t="shared" si="177"/>
        <v>0.71874999999999967</v>
      </c>
      <c r="O246" s="272"/>
      <c r="P246" s="272"/>
      <c r="Q246" s="272"/>
      <c r="R246" s="272"/>
      <c r="S246" s="272"/>
      <c r="T246" s="272"/>
      <c r="U246" s="272"/>
      <c r="V246" s="272"/>
      <c r="W246" s="277"/>
      <c r="X246" s="275" t="str">
        <f t="array" ref="X246">IF(ISBLANK(O246:W246),"",SUM(O246:W246))</f>
        <v/>
      </c>
      <c r="Z246" s="25">
        <f t="shared" si="178"/>
        <v>0.71874999999999967</v>
      </c>
      <c r="AA246" s="272"/>
      <c r="AB246" s="272"/>
      <c r="AC246" s="272"/>
      <c r="AD246" s="272"/>
      <c r="AE246" s="272"/>
      <c r="AF246" s="272"/>
      <c r="AG246" s="272"/>
      <c r="AH246" s="272"/>
      <c r="AI246" s="277"/>
      <c r="AJ246" s="275" t="str">
        <f t="array" ref="AJ246">IF(ISBLANK(AA246:AI246),"",SUM(AA246:AI246))</f>
        <v/>
      </c>
      <c r="AL246" s="25">
        <f t="shared" si="179"/>
        <v>0.71874999999999967</v>
      </c>
      <c r="AM246" s="272"/>
      <c r="AN246" s="272"/>
      <c r="AO246" s="272"/>
      <c r="AP246" s="272"/>
      <c r="AQ246" s="272"/>
      <c r="AR246" s="272"/>
      <c r="AS246" s="272"/>
      <c r="AT246" s="272"/>
      <c r="AU246" s="277"/>
      <c r="AV246" s="275" t="str">
        <f t="array" ref="AV246">IF(ISBLANK(AM246:AU246),"",SUM(AM246:AU246))</f>
        <v/>
      </c>
      <c r="AX246" s="25">
        <f t="shared" si="180"/>
        <v>0.71874999999999967</v>
      </c>
      <c r="AY246" s="272"/>
      <c r="AZ246" s="272"/>
      <c r="BA246" s="272"/>
      <c r="BB246" s="272"/>
      <c r="BC246" s="272"/>
      <c r="BD246" s="272"/>
      <c r="BE246" s="272"/>
      <c r="BF246" s="272"/>
      <c r="BG246" s="277"/>
      <c r="BH246" s="275" t="str">
        <f t="array" ref="BH246">IF(ISBLANK(AY246:BG246),"",SUM(AY246:BG246))</f>
        <v/>
      </c>
      <c r="BJ246" s="25">
        <f t="shared" si="181"/>
        <v>0.71874999999999967</v>
      </c>
      <c r="BK246" s="272"/>
      <c r="BL246" s="272"/>
      <c r="BM246" s="272"/>
      <c r="BN246" s="272"/>
      <c r="BO246" s="272"/>
      <c r="BP246" s="272"/>
      <c r="BQ246" s="272"/>
      <c r="BR246" s="272"/>
      <c r="BS246" s="277"/>
      <c r="BT246" s="275" t="str">
        <f t="array" ref="BT246">IF(ISBLANK(BK246:BS246),"",SUM(BK246:BS246))</f>
        <v/>
      </c>
      <c r="BV246" s="25">
        <f t="shared" si="174"/>
        <v>0.71874999999999967</v>
      </c>
      <c r="BW246" s="4">
        <f t="shared" si="175"/>
        <v>0</v>
      </c>
      <c r="BX246" s="4">
        <f t="shared" si="165"/>
        <v>0</v>
      </c>
      <c r="BY246" s="4">
        <f t="shared" si="166"/>
        <v>0</v>
      </c>
      <c r="BZ246" s="4">
        <f t="shared" si="167"/>
        <v>0</v>
      </c>
      <c r="CA246" s="4">
        <f t="shared" si="168"/>
        <v>0</v>
      </c>
      <c r="CB246" s="4">
        <f t="shared" si="169"/>
        <v>0</v>
      </c>
      <c r="CC246" s="4">
        <f t="shared" si="170"/>
        <v>0</v>
      </c>
      <c r="CD246" s="4">
        <f t="shared" si="171"/>
        <v>0</v>
      </c>
      <c r="CE246" s="4">
        <f t="shared" si="172"/>
        <v>0</v>
      </c>
      <c r="CF246" s="10">
        <f t="shared" si="173"/>
        <v>0</v>
      </c>
    </row>
    <row r="247" spans="2:84" hidden="1" x14ac:dyDescent="0.25">
      <c r="B247" s="25">
        <f t="shared" si="176"/>
        <v>0.7291666666666663</v>
      </c>
      <c r="C247" s="272"/>
      <c r="D247" s="272"/>
      <c r="E247" s="272"/>
      <c r="F247" s="272"/>
      <c r="G247" s="272"/>
      <c r="H247" s="272"/>
      <c r="I247" s="272"/>
      <c r="J247" s="272"/>
      <c r="K247" s="277"/>
      <c r="L247" s="275" t="str">
        <f t="array" ref="L247">IF(ISBLANK(C247:K247),"",SUM(C247:K247))</f>
        <v/>
      </c>
      <c r="N247" s="25">
        <f t="shared" si="177"/>
        <v>0.7291666666666663</v>
      </c>
      <c r="O247" s="272"/>
      <c r="P247" s="272"/>
      <c r="Q247" s="272"/>
      <c r="R247" s="272"/>
      <c r="S247" s="272"/>
      <c r="T247" s="272"/>
      <c r="U247" s="272"/>
      <c r="V247" s="272"/>
      <c r="W247" s="277"/>
      <c r="X247" s="275" t="str">
        <f t="array" ref="X247">IF(ISBLANK(O247:W247),"",SUM(O247:W247))</f>
        <v/>
      </c>
      <c r="Z247" s="25">
        <f t="shared" si="178"/>
        <v>0.7291666666666663</v>
      </c>
      <c r="AA247" s="272"/>
      <c r="AB247" s="272"/>
      <c r="AC247" s="272"/>
      <c r="AD247" s="272"/>
      <c r="AE247" s="272"/>
      <c r="AF247" s="272"/>
      <c r="AG247" s="272"/>
      <c r="AH247" s="272"/>
      <c r="AI247" s="277"/>
      <c r="AJ247" s="275" t="str">
        <f t="array" ref="AJ247">IF(ISBLANK(AA247:AI247),"",SUM(AA247:AI247))</f>
        <v/>
      </c>
      <c r="AL247" s="25">
        <f t="shared" si="179"/>
        <v>0.7291666666666663</v>
      </c>
      <c r="AM247" s="272"/>
      <c r="AN247" s="272"/>
      <c r="AO247" s="272"/>
      <c r="AP247" s="272"/>
      <c r="AQ247" s="272"/>
      <c r="AR247" s="272"/>
      <c r="AS247" s="272"/>
      <c r="AT247" s="272"/>
      <c r="AU247" s="277"/>
      <c r="AV247" s="275" t="str">
        <f t="array" ref="AV247">IF(ISBLANK(AM247:AU247),"",SUM(AM247:AU247))</f>
        <v/>
      </c>
      <c r="AX247" s="25">
        <f t="shared" si="180"/>
        <v>0.7291666666666663</v>
      </c>
      <c r="AY247" s="272"/>
      <c r="AZ247" s="272"/>
      <c r="BA247" s="272"/>
      <c r="BB247" s="272"/>
      <c r="BC247" s="272"/>
      <c r="BD247" s="272"/>
      <c r="BE247" s="272"/>
      <c r="BF247" s="272"/>
      <c r="BG247" s="277"/>
      <c r="BH247" s="275" t="str">
        <f t="array" ref="BH247">IF(ISBLANK(AY247:BG247),"",SUM(AY247:BG247))</f>
        <v/>
      </c>
      <c r="BJ247" s="25">
        <f t="shared" si="181"/>
        <v>0.7291666666666663</v>
      </c>
      <c r="BK247" s="272"/>
      <c r="BL247" s="272"/>
      <c r="BM247" s="272"/>
      <c r="BN247" s="272"/>
      <c r="BO247" s="272"/>
      <c r="BP247" s="272"/>
      <c r="BQ247" s="272"/>
      <c r="BR247" s="272"/>
      <c r="BS247" s="277"/>
      <c r="BT247" s="275" t="str">
        <f t="array" ref="BT247">IF(ISBLANK(BK247:BS247),"",SUM(BK247:BS247))</f>
        <v/>
      </c>
      <c r="BV247" s="25">
        <f t="shared" si="174"/>
        <v>0.7291666666666663</v>
      </c>
      <c r="BW247" s="4">
        <f t="shared" si="175"/>
        <v>0</v>
      </c>
      <c r="BX247" s="4">
        <f t="shared" si="165"/>
        <v>0</v>
      </c>
      <c r="BY247" s="4">
        <f t="shared" si="166"/>
        <v>0</v>
      </c>
      <c r="BZ247" s="4">
        <f t="shared" si="167"/>
        <v>0</v>
      </c>
      <c r="CA247" s="4">
        <f t="shared" si="168"/>
        <v>0</v>
      </c>
      <c r="CB247" s="4">
        <f t="shared" si="169"/>
        <v>0</v>
      </c>
      <c r="CC247" s="4">
        <f t="shared" si="170"/>
        <v>0</v>
      </c>
      <c r="CD247" s="4">
        <f t="shared" si="171"/>
        <v>0</v>
      </c>
      <c r="CE247" s="4">
        <f t="shared" si="172"/>
        <v>0</v>
      </c>
      <c r="CF247" s="10">
        <f t="shared" si="173"/>
        <v>0</v>
      </c>
    </row>
    <row r="248" spans="2:84" hidden="1" x14ac:dyDescent="0.25">
      <c r="B248" s="25">
        <f t="shared" si="176"/>
        <v>0.73958333333333293</v>
      </c>
      <c r="C248" s="272"/>
      <c r="D248" s="272"/>
      <c r="E248" s="272"/>
      <c r="F248" s="272"/>
      <c r="G248" s="272"/>
      <c r="H248" s="272"/>
      <c r="I248" s="272"/>
      <c r="J248" s="272"/>
      <c r="K248" s="277"/>
      <c r="L248" s="275" t="str">
        <f t="array" ref="L248">IF(ISBLANK(C248:K248),"",SUM(C248:K248))</f>
        <v/>
      </c>
      <c r="N248" s="25">
        <f t="shared" si="177"/>
        <v>0.73958333333333293</v>
      </c>
      <c r="O248" s="272"/>
      <c r="P248" s="272"/>
      <c r="Q248" s="272"/>
      <c r="R248" s="272"/>
      <c r="S248" s="272"/>
      <c r="T248" s="272"/>
      <c r="U248" s="272"/>
      <c r="V248" s="272"/>
      <c r="W248" s="277"/>
      <c r="X248" s="275" t="str">
        <f t="array" ref="X248">IF(ISBLANK(O248:W248),"",SUM(O248:W248))</f>
        <v/>
      </c>
      <c r="Z248" s="25">
        <f t="shared" si="178"/>
        <v>0.73958333333333293</v>
      </c>
      <c r="AA248" s="272"/>
      <c r="AB248" s="272"/>
      <c r="AC248" s="272"/>
      <c r="AD248" s="272"/>
      <c r="AE248" s="272"/>
      <c r="AF248" s="272"/>
      <c r="AG248" s="272"/>
      <c r="AH248" s="272"/>
      <c r="AI248" s="277"/>
      <c r="AJ248" s="275" t="str">
        <f t="array" ref="AJ248">IF(ISBLANK(AA248:AI248),"",SUM(AA248:AI248))</f>
        <v/>
      </c>
      <c r="AL248" s="25">
        <f t="shared" si="179"/>
        <v>0.73958333333333293</v>
      </c>
      <c r="AM248" s="272"/>
      <c r="AN248" s="272"/>
      <c r="AO248" s="272"/>
      <c r="AP248" s="272"/>
      <c r="AQ248" s="272"/>
      <c r="AR248" s="272"/>
      <c r="AS248" s="272"/>
      <c r="AT248" s="272"/>
      <c r="AU248" s="277"/>
      <c r="AV248" s="275" t="str">
        <f t="array" ref="AV248">IF(ISBLANK(AM248:AU248),"",SUM(AM248:AU248))</f>
        <v/>
      </c>
      <c r="AX248" s="25">
        <f t="shared" si="180"/>
        <v>0.73958333333333293</v>
      </c>
      <c r="AY248" s="272"/>
      <c r="AZ248" s="272"/>
      <c r="BA248" s="272"/>
      <c r="BB248" s="272"/>
      <c r="BC248" s="272"/>
      <c r="BD248" s="272"/>
      <c r="BE248" s="272"/>
      <c r="BF248" s="272"/>
      <c r="BG248" s="277"/>
      <c r="BH248" s="275" t="str">
        <f t="array" ref="BH248">IF(ISBLANK(AY248:BG248),"",SUM(AY248:BG248))</f>
        <v/>
      </c>
      <c r="BJ248" s="25">
        <f t="shared" si="181"/>
        <v>0.73958333333333293</v>
      </c>
      <c r="BK248" s="272"/>
      <c r="BL248" s="272"/>
      <c r="BM248" s="272"/>
      <c r="BN248" s="272"/>
      <c r="BO248" s="272"/>
      <c r="BP248" s="272"/>
      <c r="BQ248" s="272"/>
      <c r="BR248" s="272"/>
      <c r="BS248" s="277"/>
      <c r="BT248" s="275" t="str">
        <f t="array" ref="BT248">IF(ISBLANK(BK248:BS248),"",SUM(BK248:BS248))</f>
        <v/>
      </c>
      <c r="BV248" s="25">
        <f t="shared" si="174"/>
        <v>0.73958333333333293</v>
      </c>
      <c r="BW248" s="4">
        <f t="shared" si="175"/>
        <v>0</v>
      </c>
      <c r="BX248" s="4">
        <f t="shared" si="165"/>
        <v>0</v>
      </c>
      <c r="BY248" s="4">
        <f t="shared" si="166"/>
        <v>0</v>
      </c>
      <c r="BZ248" s="4">
        <f t="shared" si="167"/>
        <v>0</v>
      </c>
      <c r="CA248" s="4">
        <f t="shared" si="168"/>
        <v>0</v>
      </c>
      <c r="CB248" s="4">
        <f t="shared" si="169"/>
        <v>0</v>
      </c>
      <c r="CC248" s="4">
        <f t="shared" si="170"/>
        <v>0</v>
      </c>
      <c r="CD248" s="4">
        <f t="shared" si="171"/>
        <v>0</v>
      </c>
      <c r="CE248" s="4">
        <f t="shared" si="172"/>
        <v>0</v>
      </c>
      <c r="CF248" s="10">
        <f t="shared" si="173"/>
        <v>0</v>
      </c>
    </row>
    <row r="249" spans="2:84" hidden="1" x14ac:dyDescent="0.25">
      <c r="B249" s="25">
        <f t="shared" si="176"/>
        <v>0.74999999999999956</v>
      </c>
      <c r="C249" s="272"/>
      <c r="D249" s="272"/>
      <c r="E249" s="272"/>
      <c r="F249" s="272"/>
      <c r="G249" s="272"/>
      <c r="H249" s="272"/>
      <c r="I249" s="272"/>
      <c r="J249" s="272"/>
      <c r="K249" s="277"/>
      <c r="L249" s="275" t="str">
        <f t="array" ref="L249">IF(ISBLANK(C249:K249),"",SUM(C249:K249))</f>
        <v/>
      </c>
      <c r="N249" s="25">
        <f t="shared" si="177"/>
        <v>0.74999999999999956</v>
      </c>
      <c r="O249" s="272"/>
      <c r="P249" s="272"/>
      <c r="Q249" s="272"/>
      <c r="R249" s="272"/>
      <c r="S249" s="272"/>
      <c r="T249" s="272"/>
      <c r="U249" s="272"/>
      <c r="V249" s="272"/>
      <c r="W249" s="277"/>
      <c r="X249" s="275" t="str">
        <f t="array" ref="X249">IF(ISBLANK(O249:W249),"",SUM(O249:W249))</f>
        <v/>
      </c>
      <c r="Z249" s="25">
        <f t="shared" si="178"/>
        <v>0.74999999999999956</v>
      </c>
      <c r="AA249" s="272"/>
      <c r="AB249" s="272"/>
      <c r="AC249" s="272"/>
      <c r="AD249" s="272"/>
      <c r="AE249" s="272"/>
      <c r="AF249" s="272"/>
      <c r="AG249" s="272"/>
      <c r="AH249" s="272"/>
      <c r="AI249" s="277"/>
      <c r="AJ249" s="275" t="str">
        <f t="array" ref="AJ249">IF(ISBLANK(AA249:AI249),"",SUM(AA249:AI249))</f>
        <v/>
      </c>
      <c r="AL249" s="25">
        <f t="shared" si="179"/>
        <v>0.74999999999999956</v>
      </c>
      <c r="AM249" s="272"/>
      <c r="AN249" s="272"/>
      <c r="AO249" s="272"/>
      <c r="AP249" s="272"/>
      <c r="AQ249" s="272"/>
      <c r="AR249" s="272"/>
      <c r="AS249" s="272"/>
      <c r="AT249" s="272"/>
      <c r="AU249" s="277"/>
      <c r="AV249" s="275" t="str">
        <f t="array" ref="AV249">IF(ISBLANK(AM249:AU249),"",SUM(AM249:AU249))</f>
        <v/>
      </c>
      <c r="AX249" s="25">
        <f t="shared" si="180"/>
        <v>0.74999999999999956</v>
      </c>
      <c r="AY249" s="272"/>
      <c r="AZ249" s="272"/>
      <c r="BA249" s="272"/>
      <c r="BB249" s="272"/>
      <c r="BC249" s="272"/>
      <c r="BD249" s="272"/>
      <c r="BE249" s="272"/>
      <c r="BF249" s="272"/>
      <c r="BG249" s="277"/>
      <c r="BH249" s="275" t="str">
        <f t="array" ref="BH249">IF(ISBLANK(AY249:BG249),"",SUM(AY249:BG249))</f>
        <v/>
      </c>
      <c r="BJ249" s="25">
        <f t="shared" si="181"/>
        <v>0.74999999999999956</v>
      </c>
      <c r="BK249" s="272"/>
      <c r="BL249" s="272"/>
      <c r="BM249" s="272"/>
      <c r="BN249" s="272"/>
      <c r="BO249" s="272"/>
      <c r="BP249" s="272"/>
      <c r="BQ249" s="272"/>
      <c r="BR249" s="272"/>
      <c r="BS249" s="277"/>
      <c r="BT249" s="275" t="str">
        <f t="array" ref="BT249">IF(ISBLANK(BK249:BS249),"",SUM(BK249:BS249))</f>
        <v/>
      </c>
      <c r="BV249" s="25">
        <f t="shared" si="174"/>
        <v>0.74999999999999956</v>
      </c>
      <c r="BW249" s="4">
        <f t="shared" si="175"/>
        <v>0</v>
      </c>
      <c r="BX249" s="4">
        <f t="shared" si="165"/>
        <v>0</v>
      </c>
      <c r="BY249" s="4">
        <f t="shared" si="166"/>
        <v>0</v>
      </c>
      <c r="BZ249" s="4">
        <f t="shared" si="167"/>
        <v>0</v>
      </c>
      <c r="CA249" s="4">
        <f t="shared" si="168"/>
        <v>0</v>
      </c>
      <c r="CB249" s="4">
        <f t="shared" si="169"/>
        <v>0</v>
      </c>
      <c r="CC249" s="4">
        <f t="shared" si="170"/>
        <v>0</v>
      </c>
      <c r="CD249" s="4">
        <f t="shared" si="171"/>
        <v>0</v>
      </c>
      <c r="CE249" s="4">
        <f t="shared" si="172"/>
        <v>0</v>
      </c>
      <c r="CF249" s="10">
        <f>IF(BW249="","",SUM(BW249:CE249))</f>
        <v>0</v>
      </c>
    </row>
    <row r="250" spans="2:84" hidden="1" x14ac:dyDescent="0.25">
      <c r="B250" s="25">
        <f t="shared" si="176"/>
        <v>0.76041666666666619</v>
      </c>
      <c r="C250" s="272"/>
      <c r="D250" s="272"/>
      <c r="E250" s="272"/>
      <c r="F250" s="272"/>
      <c r="G250" s="272"/>
      <c r="H250" s="272"/>
      <c r="I250" s="272"/>
      <c r="J250" s="272"/>
      <c r="K250" s="277"/>
      <c r="L250" s="275" t="str">
        <f t="array" ref="L250">IF(ISBLANK(C250:K250),"",SUM(C250:K250))</f>
        <v/>
      </c>
      <c r="N250" s="25">
        <f t="shared" si="177"/>
        <v>0.76041666666666619</v>
      </c>
      <c r="O250" s="272"/>
      <c r="P250" s="272"/>
      <c r="Q250" s="272"/>
      <c r="R250" s="272"/>
      <c r="S250" s="272"/>
      <c r="T250" s="272"/>
      <c r="U250" s="272"/>
      <c r="V250" s="272"/>
      <c r="W250" s="277"/>
      <c r="X250" s="275" t="str">
        <f t="array" ref="X250">IF(ISBLANK(O250:W250),"",SUM(O250:W250))</f>
        <v/>
      </c>
      <c r="Z250" s="25">
        <f t="shared" si="178"/>
        <v>0.76041666666666619</v>
      </c>
      <c r="AA250" s="272"/>
      <c r="AB250" s="272"/>
      <c r="AC250" s="272"/>
      <c r="AD250" s="272"/>
      <c r="AE250" s="272"/>
      <c r="AF250" s="272"/>
      <c r="AG250" s="272"/>
      <c r="AH250" s="272"/>
      <c r="AI250" s="277"/>
      <c r="AJ250" s="275" t="str">
        <f t="array" ref="AJ250">IF(ISBLANK(AA250:AI250),"",SUM(AA250:AI250))</f>
        <v/>
      </c>
      <c r="AL250" s="25">
        <f t="shared" si="179"/>
        <v>0.76041666666666619</v>
      </c>
      <c r="AM250" s="272"/>
      <c r="AN250" s="272"/>
      <c r="AO250" s="272"/>
      <c r="AP250" s="272"/>
      <c r="AQ250" s="272"/>
      <c r="AR250" s="272"/>
      <c r="AS250" s="272"/>
      <c r="AT250" s="272"/>
      <c r="AU250" s="277"/>
      <c r="AV250" s="275" t="str">
        <f t="array" ref="AV250">IF(ISBLANK(AM250:AU250),"",SUM(AM250:AU250))</f>
        <v/>
      </c>
      <c r="AX250" s="25">
        <f t="shared" si="180"/>
        <v>0.76041666666666619</v>
      </c>
      <c r="AY250" s="272"/>
      <c r="AZ250" s="272"/>
      <c r="BA250" s="272"/>
      <c r="BB250" s="272"/>
      <c r="BC250" s="272"/>
      <c r="BD250" s="272"/>
      <c r="BE250" s="272"/>
      <c r="BF250" s="272"/>
      <c r="BG250" s="277"/>
      <c r="BH250" s="275" t="str">
        <f t="array" ref="BH250">IF(ISBLANK(AY250:BG250),"",SUM(AY250:BG250))</f>
        <v/>
      </c>
      <c r="BJ250" s="25">
        <f t="shared" si="181"/>
        <v>0.76041666666666619</v>
      </c>
      <c r="BK250" s="272"/>
      <c r="BL250" s="272"/>
      <c r="BM250" s="272"/>
      <c r="BN250" s="272"/>
      <c r="BO250" s="272"/>
      <c r="BP250" s="272"/>
      <c r="BQ250" s="272"/>
      <c r="BR250" s="272"/>
      <c r="BS250" s="277"/>
      <c r="BT250" s="275" t="str">
        <f t="array" ref="BT250">IF(ISBLANK(BK250:BS250),"",SUM(BK250:BS250))</f>
        <v/>
      </c>
      <c r="BV250" s="25">
        <f t="shared" si="174"/>
        <v>0.76041666666666619</v>
      </c>
      <c r="BW250" s="4">
        <f t="shared" si="175"/>
        <v>0</v>
      </c>
      <c r="BX250" s="4">
        <f t="shared" si="165"/>
        <v>0</v>
      </c>
      <c r="BY250" s="4">
        <f t="shared" si="166"/>
        <v>0</v>
      </c>
      <c r="BZ250" s="4">
        <f t="shared" si="167"/>
        <v>0</v>
      </c>
      <c r="CA250" s="4">
        <f t="shared" si="168"/>
        <v>0</v>
      </c>
      <c r="CB250" s="4">
        <f t="shared" si="169"/>
        <v>0</v>
      </c>
      <c r="CC250" s="4">
        <f t="shared" si="170"/>
        <v>0</v>
      </c>
      <c r="CD250" s="4">
        <f t="shared" si="171"/>
        <v>0</v>
      </c>
      <c r="CE250" s="4">
        <f t="shared" si="172"/>
        <v>0</v>
      </c>
      <c r="CF250" s="10">
        <f t="shared" ref="CF250:CF252" si="182">IF(BW250="","",SUM(BW250:CE250))</f>
        <v>0</v>
      </c>
    </row>
    <row r="251" spans="2:84" hidden="1" x14ac:dyDescent="0.25">
      <c r="B251" s="25">
        <f t="shared" si="176"/>
        <v>0.77083333333333282</v>
      </c>
      <c r="C251" s="272"/>
      <c r="D251" s="272"/>
      <c r="E251" s="272"/>
      <c r="F251" s="272"/>
      <c r="G251" s="272"/>
      <c r="H251" s="272"/>
      <c r="I251" s="272"/>
      <c r="J251" s="272"/>
      <c r="K251" s="277"/>
      <c r="L251" s="275" t="str">
        <f t="array" ref="L251">IF(ISBLANK(C251:K251),"",SUM(C251:K251))</f>
        <v/>
      </c>
      <c r="N251" s="25">
        <f t="shared" si="177"/>
        <v>0.77083333333333282</v>
      </c>
      <c r="O251" s="272"/>
      <c r="P251" s="272"/>
      <c r="Q251" s="272"/>
      <c r="R251" s="272"/>
      <c r="S251" s="272"/>
      <c r="T251" s="272"/>
      <c r="U251" s="272"/>
      <c r="V251" s="272"/>
      <c r="W251" s="277"/>
      <c r="X251" s="275" t="str">
        <f t="array" ref="X251">IF(ISBLANK(O251:W251),"",SUM(O251:W251))</f>
        <v/>
      </c>
      <c r="Z251" s="25">
        <f t="shared" si="178"/>
        <v>0.77083333333333282</v>
      </c>
      <c r="AA251" s="272"/>
      <c r="AB251" s="272"/>
      <c r="AC251" s="272"/>
      <c r="AD251" s="272"/>
      <c r="AE251" s="272"/>
      <c r="AF251" s="272"/>
      <c r="AG251" s="272"/>
      <c r="AH251" s="272"/>
      <c r="AI251" s="277"/>
      <c r="AJ251" s="275" t="str">
        <f t="array" ref="AJ251">IF(ISBLANK(AA251:AI251),"",SUM(AA251:AI251))</f>
        <v/>
      </c>
      <c r="AL251" s="25">
        <f t="shared" si="179"/>
        <v>0.77083333333333282</v>
      </c>
      <c r="AM251" s="272"/>
      <c r="AN251" s="272"/>
      <c r="AO251" s="272"/>
      <c r="AP251" s="272"/>
      <c r="AQ251" s="272"/>
      <c r="AR251" s="272"/>
      <c r="AS251" s="272"/>
      <c r="AT251" s="272"/>
      <c r="AU251" s="277"/>
      <c r="AV251" s="275" t="str">
        <f t="array" ref="AV251">IF(ISBLANK(AM251:AU251),"",SUM(AM251:AU251))</f>
        <v/>
      </c>
      <c r="AX251" s="25">
        <f t="shared" si="180"/>
        <v>0.77083333333333282</v>
      </c>
      <c r="AY251" s="272"/>
      <c r="AZ251" s="272"/>
      <c r="BA251" s="272"/>
      <c r="BB251" s="272"/>
      <c r="BC251" s="272"/>
      <c r="BD251" s="272"/>
      <c r="BE251" s="272"/>
      <c r="BF251" s="272"/>
      <c r="BG251" s="277"/>
      <c r="BH251" s="275" t="str">
        <f t="array" ref="BH251">IF(ISBLANK(AY251:BG251),"",SUM(AY251:BG251))</f>
        <v/>
      </c>
      <c r="BJ251" s="25">
        <f t="shared" si="181"/>
        <v>0.77083333333333282</v>
      </c>
      <c r="BK251" s="272"/>
      <c r="BL251" s="272"/>
      <c r="BM251" s="272"/>
      <c r="BN251" s="272"/>
      <c r="BO251" s="272"/>
      <c r="BP251" s="272"/>
      <c r="BQ251" s="272"/>
      <c r="BR251" s="272"/>
      <c r="BS251" s="277"/>
      <c r="BT251" s="275" t="str">
        <f t="array" ref="BT251">IF(ISBLANK(BK251:BS251),"",SUM(BK251:BS251))</f>
        <v/>
      </c>
      <c r="BV251" s="25">
        <f t="shared" si="174"/>
        <v>0.77083333333333282</v>
      </c>
      <c r="BW251" s="4">
        <f t="shared" si="175"/>
        <v>0</v>
      </c>
      <c r="BX251" s="4">
        <f t="shared" si="165"/>
        <v>0</v>
      </c>
      <c r="BY251" s="4">
        <f t="shared" si="166"/>
        <v>0</v>
      </c>
      <c r="BZ251" s="4">
        <f t="shared" si="167"/>
        <v>0</v>
      </c>
      <c r="CA251" s="4">
        <f t="shared" si="168"/>
        <v>0</v>
      </c>
      <c r="CB251" s="4">
        <f t="shared" si="169"/>
        <v>0</v>
      </c>
      <c r="CC251" s="4">
        <f t="shared" si="170"/>
        <v>0</v>
      </c>
      <c r="CD251" s="4">
        <f t="shared" si="171"/>
        <v>0</v>
      </c>
      <c r="CE251" s="4">
        <f t="shared" si="172"/>
        <v>0</v>
      </c>
      <c r="CF251" s="10">
        <f t="shared" si="182"/>
        <v>0</v>
      </c>
    </row>
    <row r="252" spans="2:84" hidden="1" x14ac:dyDescent="0.25">
      <c r="B252" s="25">
        <f t="shared" si="176"/>
        <v>0.78124999999999944</v>
      </c>
      <c r="C252" s="274"/>
      <c r="D252" s="274"/>
      <c r="E252" s="274"/>
      <c r="F252" s="274"/>
      <c r="G252" s="274"/>
      <c r="H252" s="274"/>
      <c r="I252" s="274"/>
      <c r="J252" s="274"/>
      <c r="K252" s="278"/>
      <c r="L252" s="275" t="str">
        <f t="array" ref="L252">IF(ISBLANK(C252:K252),"",SUM(C252:K252))</f>
        <v/>
      </c>
      <c r="N252" s="25">
        <f t="shared" si="177"/>
        <v>0.78124999999999944</v>
      </c>
      <c r="O252" s="274"/>
      <c r="P252" s="274"/>
      <c r="Q252" s="274"/>
      <c r="R252" s="274"/>
      <c r="S252" s="274"/>
      <c r="T252" s="274"/>
      <c r="U252" s="274"/>
      <c r="V252" s="274"/>
      <c r="W252" s="278"/>
      <c r="X252" s="275" t="str">
        <f t="array" ref="X252">IF(ISBLANK(O252:W252),"",SUM(O252:W252))</f>
        <v/>
      </c>
      <c r="Z252" s="25">
        <f t="shared" si="178"/>
        <v>0.78124999999999944</v>
      </c>
      <c r="AA252" s="274"/>
      <c r="AB252" s="274"/>
      <c r="AC252" s="274"/>
      <c r="AD252" s="274"/>
      <c r="AE252" s="274"/>
      <c r="AF252" s="274"/>
      <c r="AG252" s="274"/>
      <c r="AH252" s="274"/>
      <c r="AI252" s="278"/>
      <c r="AJ252" s="275" t="str">
        <f t="array" ref="AJ252">IF(ISBLANK(AA252:AI252),"",SUM(AA252:AI252))</f>
        <v/>
      </c>
      <c r="AL252" s="25">
        <f t="shared" si="179"/>
        <v>0.78124999999999944</v>
      </c>
      <c r="AM252" s="274"/>
      <c r="AN252" s="274"/>
      <c r="AO252" s="274"/>
      <c r="AP252" s="274"/>
      <c r="AQ252" s="274"/>
      <c r="AR252" s="274"/>
      <c r="AS252" s="274"/>
      <c r="AT252" s="274"/>
      <c r="AU252" s="278"/>
      <c r="AV252" s="275" t="str">
        <f t="array" ref="AV252">IF(ISBLANK(AM252:AU252),"",SUM(AM252:AU252))</f>
        <v/>
      </c>
      <c r="AX252" s="25">
        <f t="shared" si="180"/>
        <v>0.78124999999999944</v>
      </c>
      <c r="AY252" s="274"/>
      <c r="AZ252" s="274"/>
      <c r="BA252" s="274"/>
      <c r="BB252" s="274"/>
      <c r="BC252" s="274"/>
      <c r="BD252" s="274"/>
      <c r="BE252" s="274"/>
      <c r="BF252" s="274"/>
      <c r="BG252" s="278"/>
      <c r="BH252" s="275" t="str">
        <f t="array" ref="BH252">IF(ISBLANK(AY252:BG252),"",SUM(AY252:BG252))</f>
        <v/>
      </c>
      <c r="BJ252" s="25">
        <f t="shared" si="181"/>
        <v>0.78124999999999944</v>
      </c>
      <c r="BK252" s="274"/>
      <c r="BL252" s="274"/>
      <c r="BM252" s="274"/>
      <c r="BN252" s="274"/>
      <c r="BO252" s="274"/>
      <c r="BP252" s="274"/>
      <c r="BQ252" s="274"/>
      <c r="BR252" s="274"/>
      <c r="BS252" s="278"/>
      <c r="BT252" s="275" t="str">
        <f t="array" ref="BT252">IF(ISBLANK(BK252:BS252),"",SUM(BK252:BS252))</f>
        <v/>
      </c>
      <c r="BV252" s="25">
        <f t="shared" si="174"/>
        <v>0.78124999999999944</v>
      </c>
      <c r="BW252" s="4">
        <f t="shared" si="175"/>
        <v>0</v>
      </c>
      <c r="BX252" s="4">
        <f t="shared" si="165"/>
        <v>0</v>
      </c>
      <c r="BY252" s="4">
        <f t="shared" si="166"/>
        <v>0</v>
      </c>
      <c r="BZ252" s="4">
        <f t="shared" si="167"/>
        <v>0</v>
      </c>
      <c r="CA252" s="4">
        <f t="shared" si="168"/>
        <v>0</v>
      </c>
      <c r="CB252" s="4">
        <f t="shared" si="169"/>
        <v>0</v>
      </c>
      <c r="CC252" s="4">
        <f t="shared" si="170"/>
        <v>0</v>
      </c>
      <c r="CD252" s="4">
        <f t="shared" si="171"/>
        <v>0</v>
      </c>
      <c r="CE252" s="4">
        <f t="shared" si="172"/>
        <v>0</v>
      </c>
      <c r="CF252" s="10">
        <f t="shared" si="182"/>
        <v>0</v>
      </c>
    </row>
    <row r="253" spans="2:84" hidden="1" x14ac:dyDescent="0.25">
      <c r="B253" s="26" t="s">
        <v>19</v>
      </c>
      <c r="C253" s="275">
        <f t="shared" ref="C253:L253" si="183">SUM(C201:C252)</f>
        <v>0</v>
      </c>
      <c r="D253" s="275">
        <f t="shared" si="183"/>
        <v>0</v>
      </c>
      <c r="E253" s="275">
        <f t="shared" si="183"/>
        <v>0</v>
      </c>
      <c r="F253" s="275">
        <f t="shared" si="183"/>
        <v>0</v>
      </c>
      <c r="G253" s="275">
        <f t="shared" si="183"/>
        <v>0</v>
      </c>
      <c r="H253" s="275">
        <f t="shared" si="183"/>
        <v>0</v>
      </c>
      <c r="I253" s="275">
        <f t="shared" si="183"/>
        <v>0</v>
      </c>
      <c r="J253" s="275">
        <f t="shared" si="183"/>
        <v>0</v>
      </c>
      <c r="K253" s="275">
        <f t="shared" si="183"/>
        <v>0</v>
      </c>
      <c r="L253" s="276">
        <f t="shared" si="183"/>
        <v>0</v>
      </c>
      <c r="N253" s="26" t="s">
        <v>19</v>
      </c>
      <c r="O253" s="275">
        <f t="shared" ref="O253:X253" si="184">SUM(O201:O252)</f>
        <v>0</v>
      </c>
      <c r="P253" s="275">
        <f t="shared" si="184"/>
        <v>0</v>
      </c>
      <c r="Q253" s="275">
        <f t="shared" si="184"/>
        <v>0</v>
      </c>
      <c r="R253" s="275">
        <f t="shared" si="184"/>
        <v>0</v>
      </c>
      <c r="S253" s="275">
        <f t="shared" si="184"/>
        <v>0</v>
      </c>
      <c r="T253" s="275">
        <f t="shared" si="184"/>
        <v>0</v>
      </c>
      <c r="U253" s="275">
        <f t="shared" si="184"/>
        <v>0</v>
      </c>
      <c r="V253" s="275">
        <f t="shared" si="184"/>
        <v>0</v>
      </c>
      <c r="W253" s="275">
        <f t="shared" si="184"/>
        <v>0</v>
      </c>
      <c r="X253" s="276">
        <f t="shared" si="184"/>
        <v>0</v>
      </c>
      <c r="Z253" s="26" t="s">
        <v>19</v>
      </c>
      <c r="AA253" s="275">
        <f t="shared" ref="AA253:AJ253" si="185">SUM(AA201:AA252)</f>
        <v>0</v>
      </c>
      <c r="AB253" s="275">
        <f t="shared" si="185"/>
        <v>0</v>
      </c>
      <c r="AC253" s="275">
        <f t="shared" si="185"/>
        <v>0</v>
      </c>
      <c r="AD253" s="275">
        <f t="shared" si="185"/>
        <v>0</v>
      </c>
      <c r="AE253" s="275">
        <f t="shared" si="185"/>
        <v>0</v>
      </c>
      <c r="AF253" s="275">
        <f t="shared" si="185"/>
        <v>0</v>
      </c>
      <c r="AG253" s="275">
        <f t="shared" si="185"/>
        <v>0</v>
      </c>
      <c r="AH253" s="275">
        <f t="shared" si="185"/>
        <v>0</v>
      </c>
      <c r="AI253" s="275">
        <f t="shared" si="185"/>
        <v>0</v>
      </c>
      <c r="AJ253" s="276">
        <f t="shared" si="185"/>
        <v>0</v>
      </c>
      <c r="AL253" s="26" t="s">
        <v>19</v>
      </c>
      <c r="AM253" s="275">
        <f t="shared" ref="AM253:AV253" si="186">SUM(AM201:AM252)</f>
        <v>0</v>
      </c>
      <c r="AN253" s="275">
        <f t="shared" si="186"/>
        <v>0</v>
      </c>
      <c r="AO253" s="275">
        <f t="shared" si="186"/>
        <v>0</v>
      </c>
      <c r="AP253" s="275">
        <f t="shared" si="186"/>
        <v>0</v>
      </c>
      <c r="AQ253" s="275">
        <f t="shared" si="186"/>
        <v>0</v>
      </c>
      <c r="AR253" s="275">
        <f t="shared" si="186"/>
        <v>0</v>
      </c>
      <c r="AS253" s="275">
        <f t="shared" si="186"/>
        <v>0</v>
      </c>
      <c r="AT253" s="275">
        <f t="shared" si="186"/>
        <v>0</v>
      </c>
      <c r="AU253" s="275">
        <f t="shared" si="186"/>
        <v>0</v>
      </c>
      <c r="AV253" s="276">
        <f t="shared" si="186"/>
        <v>0</v>
      </c>
      <c r="AX253" s="26" t="s">
        <v>19</v>
      </c>
      <c r="AY253" s="275">
        <f t="shared" ref="AY253:BH253" si="187">SUM(AY201:AY252)</f>
        <v>0</v>
      </c>
      <c r="AZ253" s="275">
        <f t="shared" si="187"/>
        <v>0</v>
      </c>
      <c r="BA253" s="275">
        <f t="shared" si="187"/>
        <v>0</v>
      </c>
      <c r="BB253" s="275">
        <f t="shared" si="187"/>
        <v>0</v>
      </c>
      <c r="BC253" s="275">
        <f t="shared" si="187"/>
        <v>0</v>
      </c>
      <c r="BD253" s="275">
        <f t="shared" si="187"/>
        <v>0</v>
      </c>
      <c r="BE253" s="275">
        <f t="shared" si="187"/>
        <v>0</v>
      </c>
      <c r="BF253" s="275">
        <f t="shared" si="187"/>
        <v>0</v>
      </c>
      <c r="BG253" s="275">
        <f t="shared" si="187"/>
        <v>0</v>
      </c>
      <c r="BH253" s="276">
        <f t="shared" si="187"/>
        <v>0</v>
      </c>
      <c r="BJ253" s="26" t="s">
        <v>19</v>
      </c>
      <c r="BK253" s="275">
        <f t="shared" ref="BK253:BT253" si="188">SUM(BK201:BK252)</f>
        <v>0</v>
      </c>
      <c r="BL253" s="275">
        <f t="shared" si="188"/>
        <v>0</v>
      </c>
      <c r="BM253" s="275">
        <f t="shared" si="188"/>
        <v>0</v>
      </c>
      <c r="BN253" s="275">
        <f t="shared" si="188"/>
        <v>0</v>
      </c>
      <c r="BO253" s="275">
        <f t="shared" si="188"/>
        <v>0</v>
      </c>
      <c r="BP253" s="275">
        <f t="shared" si="188"/>
        <v>0</v>
      </c>
      <c r="BQ253" s="275">
        <f t="shared" si="188"/>
        <v>0</v>
      </c>
      <c r="BR253" s="275">
        <f t="shared" si="188"/>
        <v>0</v>
      </c>
      <c r="BS253" s="275">
        <f t="shared" si="188"/>
        <v>0</v>
      </c>
      <c r="BT253" s="276">
        <f t="shared" si="188"/>
        <v>0</v>
      </c>
      <c r="BV253" s="26" t="s">
        <v>19</v>
      </c>
      <c r="BW253" s="10">
        <f t="shared" ref="BW253:CF253" si="189">SUM(BW201:BW252)</f>
        <v>0</v>
      </c>
      <c r="BX253" s="10">
        <f t="shared" si="189"/>
        <v>0</v>
      </c>
      <c r="BY253" s="10">
        <f t="shared" si="189"/>
        <v>0</v>
      </c>
      <c r="BZ253" s="10">
        <f t="shared" si="189"/>
        <v>0</v>
      </c>
      <c r="CA253" s="10">
        <f t="shared" si="189"/>
        <v>0</v>
      </c>
      <c r="CB253" s="10">
        <f t="shared" si="189"/>
        <v>0</v>
      </c>
      <c r="CC253" s="10">
        <f t="shared" si="189"/>
        <v>0</v>
      </c>
      <c r="CD253" s="10">
        <f t="shared" si="189"/>
        <v>0</v>
      </c>
      <c r="CE253" s="10">
        <f t="shared" si="189"/>
        <v>0</v>
      </c>
      <c r="CF253" s="13">
        <f t="shared" si="189"/>
        <v>0</v>
      </c>
    </row>
    <row r="254" spans="2:84" hidden="1" x14ac:dyDescent="0.25"/>
    <row r="255" spans="2:84" hidden="1" x14ac:dyDescent="0.25"/>
    <row r="256" spans="2:84" hidden="1" x14ac:dyDescent="0.25"/>
    <row r="257" spans="2:84" ht="31.5" hidden="1" x14ac:dyDescent="0.5">
      <c r="C257" s="31" t="str">
        <f>IF(config!C18&lt;&gt;"", "ORIGIN: "&amp;config!C18&amp;" ("&amp;config!F18&amp;")", "eee")</f>
        <v>eee</v>
      </c>
      <c r="D257" s="32"/>
      <c r="E257" s="32"/>
      <c r="F257" s="32"/>
      <c r="G257" s="32"/>
      <c r="H257" s="32"/>
      <c r="I257" s="32"/>
      <c r="J257" s="33"/>
      <c r="K257" s="33"/>
      <c r="L257" s="33"/>
    </row>
    <row r="258" spans="2:84" ht="15" hidden="1" customHeight="1" x14ac:dyDescent="0.4">
      <c r="C258" s="179"/>
      <c r="D258" s="179"/>
      <c r="E258" s="179"/>
      <c r="F258" s="179"/>
      <c r="G258" s="179"/>
      <c r="H258" s="179"/>
      <c r="I258" s="179"/>
      <c r="J258" s="179"/>
      <c r="K258" s="179"/>
      <c r="L258" s="179"/>
    </row>
    <row r="259" spans="2:84" s="21" customFormat="1" ht="26.25" hidden="1" x14ac:dyDescent="0.4">
      <c r="B259" s="20"/>
      <c r="C259" s="260" t="str">
        <f>config!$AH8&amp;"E"</f>
        <v>E</v>
      </c>
      <c r="D259" s="271" t="s">
        <v>145</v>
      </c>
      <c r="E259" s="254" t="str">
        <f>E11</f>
        <v>A←</v>
      </c>
      <c r="F259" s="143"/>
      <c r="G259" s="143"/>
      <c r="H259" s="143"/>
      <c r="I259" s="143"/>
      <c r="J259" s="143"/>
      <c r="K259" s="143"/>
      <c r="L259" s="143"/>
      <c r="O259" s="260" t="str">
        <f>C259</f>
        <v>E</v>
      </c>
      <c r="P259" s="271" t="s">
        <v>145</v>
      </c>
      <c r="Q259" s="255" t="str">
        <f>Q11</f>
        <v>B↗</v>
      </c>
      <c r="R259" s="143"/>
      <c r="S259" s="143"/>
      <c r="T259" s="143"/>
      <c r="U259" s="143"/>
      <c r="V259" s="143"/>
      <c r="W259" s="143"/>
      <c r="X259" s="143"/>
      <c r="Z259" s="20"/>
      <c r="AA259" s="260" t="str">
        <f>C259</f>
        <v>E</v>
      </c>
      <c r="AB259" s="271" t="s">
        <v>145</v>
      </c>
      <c r="AC259" s="258" t="str">
        <f>AC11</f>
        <v>C↓</v>
      </c>
      <c r="AD259" s="143"/>
      <c r="AE259" s="143"/>
      <c r="AF259" s="143"/>
      <c r="AG259" s="143"/>
      <c r="AH259" s="143"/>
      <c r="AI259" s="143"/>
      <c r="AJ259" s="143"/>
      <c r="AL259" s="20"/>
      <c r="AM259" s="260" t="str">
        <f>C259</f>
        <v>E</v>
      </c>
      <c r="AN259" s="271" t="s">
        <v>145</v>
      </c>
      <c r="AO259" s="262" t="str">
        <f>AO11</f>
        <v>D</v>
      </c>
      <c r="AP259" s="143"/>
      <c r="AQ259" s="143"/>
      <c r="AR259" s="143"/>
      <c r="AS259" s="143"/>
      <c r="AT259" s="143"/>
      <c r="AU259" s="143"/>
      <c r="AV259" s="143"/>
      <c r="AX259" s="20"/>
      <c r="AY259" s="260" t="str">
        <f>C259</f>
        <v>E</v>
      </c>
      <c r="AZ259" s="271" t="s">
        <v>145</v>
      </c>
      <c r="BA259" s="264" t="str">
        <f>BA11</f>
        <v>E</v>
      </c>
      <c r="BB259" s="143"/>
      <c r="BC259" s="143"/>
      <c r="BD259" s="143"/>
      <c r="BE259" s="143"/>
      <c r="BF259" s="143"/>
      <c r="BG259" s="143"/>
      <c r="BH259" s="143"/>
      <c r="BJ259" s="20"/>
      <c r="BK259" s="260" t="str">
        <f>C259</f>
        <v>E</v>
      </c>
      <c r="BL259" s="271" t="s">
        <v>145</v>
      </c>
      <c r="BM259" s="267" t="str">
        <f>BM11</f>
        <v>F</v>
      </c>
      <c r="BN259" s="143"/>
      <c r="BO259" s="143"/>
      <c r="BP259" s="143"/>
      <c r="BQ259" s="143"/>
      <c r="BR259" s="143"/>
      <c r="BS259" s="143"/>
      <c r="BT259" s="143"/>
      <c r="BV259" s="22"/>
      <c r="BW259" s="264" t="str">
        <f>"ENTERING FROM "&amp;C259</f>
        <v>ENTERING FROM E</v>
      </c>
      <c r="BX259" s="217"/>
      <c r="BY259" s="217"/>
      <c r="BZ259" s="217"/>
      <c r="CA259" s="217"/>
      <c r="CB259" s="217"/>
      <c r="CC259" s="217"/>
      <c r="CD259" s="217"/>
      <c r="CE259" s="217"/>
      <c r="CF259" s="217"/>
    </row>
    <row r="260" spans="2:84" s="12" customFormat="1" ht="15.75" hidden="1" x14ac:dyDescent="0.25">
      <c r="B260" s="30"/>
      <c r="C260" s="224" t="str">
        <f>IF(config!C18&lt;&gt;"",config!C18&amp;" to "&amp;config!C14,"")</f>
        <v/>
      </c>
      <c r="D260" s="224"/>
      <c r="E260" s="224"/>
      <c r="F260" s="224"/>
      <c r="G260" s="224"/>
      <c r="H260" s="224"/>
      <c r="I260" s="224"/>
      <c r="J260" s="224"/>
      <c r="K260" s="224"/>
      <c r="L260" s="224"/>
      <c r="O260" s="224" t="str">
        <f>IF(config!C18&lt;&gt;"",config!C18&amp;" to "&amp;config!C15,"")</f>
        <v/>
      </c>
      <c r="P260" s="224"/>
      <c r="Q260" s="224"/>
      <c r="R260" s="224"/>
      <c r="S260" s="224"/>
      <c r="T260" s="224"/>
      <c r="U260" s="224"/>
      <c r="V260" s="224"/>
      <c r="W260" s="224"/>
      <c r="X260" s="224"/>
      <c r="Z260" s="30"/>
      <c r="AA260" s="224" t="str">
        <f>IF(config!C18&lt;&gt;"",config!C18&amp;" to "&amp;config!C16,"")</f>
        <v/>
      </c>
      <c r="AB260" s="224"/>
      <c r="AC260" s="224"/>
      <c r="AD260" s="224"/>
      <c r="AE260" s="224"/>
      <c r="AF260" s="224"/>
      <c r="AG260" s="224"/>
      <c r="AH260" s="224"/>
      <c r="AI260" s="224"/>
      <c r="AJ260" s="224"/>
      <c r="AL260" s="30"/>
      <c r="AM260" s="224" t="str">
        <f>IF(config!C18&lt;&gt;"",config!C18&amp;" to "&amp;config!C17,"")</f>
        <v/>
      </c>
      <c r="AN260" s="224"/>
      <c r="AO260" s="224"/>
      <c r="AP260" s="224"/>
      <c r="AQ260" s="224"/>
      <c r="AR260" s="224"/>
      <c r="AS260" s="224"/>
      <c r="AT260" s="224"/>
      <c r="AU260" s="224"/>
      <c r="AV260" s="224"/>
      <c r="AX260" s="30"/>
      <c r="AY260" s="224" t="str">
        <f>IF(config!C18&lt;&gt;"",config!C18&amp;" to "&amp;config!C18,"")</f>
        <v/>
      </c>
      <c r="AZ260" s="224"/>
      <c r="BA260" s="224"/>
      <c r="BB260" s="224"/>
      <c r="BC260" s="224"/>
      <c r="BD260" s="224"/>
      <c r="BE260" s="224"/>
      <c r="BF260" s="224"/>
      <c r="BG260" s="224"/>
      <c r="BH260" s="224"/>
      <c r="BJ260" s="30"/>
      <c r="BK260" s="224" t="str">
        <f>IF(config!C18&lt;&gt;"",config!C18&amp;" to "&amp;config!C19,"")</f>
        <v/>
      </c>
      <c r="BL260" s="224"/>
      <c r="BM260" s="224"/>
      <c r="BN260" s="224"/>
      <c r="BO260" s="224"/>
      <c r="BP260" s="224"/>
      <c r="BQ260" s="224"/>
      <c r="BR260" s="224"/>
      <c r="BS260" s="224"/>
      <c r="BT260" s="224"/>
      <c r="BV260" s="225"/>
      <c r="BW260" s="218">
        <f>config!C18</f>
        <v>0</v>
      </c>
      <c r="BX260" s="226"/>
      <c r="BY260" s="226"/>
      <c r="BZ260" s="226"/>
      <c r="CA260" s="226"/>
      <c r="CB260" s="226"/>
      <c r="CC260" s="226"/>
      <c r="CD260" s="226"/>
      <c r="CE260" s="226"/>
      <c r="CF260" s="226"/>
    </row>
    <row r="261" spans="2:84" hidden="1" x14ac:dyDescent="0.25">
      <c r="BB261" s="2"/>
      <c r="BN261" s="2"/>
      <c r="BV261" s="2"/>
    </row>
    <row r="262" spans="2:84" s="1" customFormat="1" ht="50.1" hidden="1" customHeight="1" x14ac:dyDescent="0.25">
      <c r="B262" s="2"/>
      <c r="C262" s="273" t="str">
        <f t="shared" ref="C262:K262" si="190">C200</f>
        <v>CAR</v>
      </c>
      <c r="D262" s="273" t="str">
        <f t="shared" si="190"/>
        <v>LGV1</v>
      </c>
      <c r="E262" s="273" t="str">
        <f t="shared" si="190"/>
        <v>LGV2</v>
      </c>
      <c r="F262" s="273" t="str">
        <f t="shared" si="190"/>
        <v>MGV</v>
      </c>
      <c r="G262" s="273" t="str">
        <f t="shared" si="190"/>
        <v>HGV1</v>
      </c>
      <c r="H262" s="273" t="str">
        <f t="shared" si="190"/>
        <v>HGV2</v>
      </c>
      <c r="I262" s="273" t="str">
        <f t="shared" si="190"/>
        <v>PSV</v>
      </c>
      <c r="J262" s="273" t="str">
        <f t="shared" si="190"/>
        <v>MB</v>
      </c>
      <c r="K262" s="273" t="str">
        <f t="shared" si="190"/>
        <v>CYC</v>
      </c>
      <c r="L262" s="140"/>
      <c r="N262" s="2"/>
      <c r="O262" s="273" t="str">
        <f t="shared" ref="O262:W262" si="191">O200</f>
        <v>CAR</v>
      </c>
      <c r="P262" s="273" t="str">
        <f t="shared" si="191"/>
        <v>LGV1</v>
      </c>
      <c r="Q262" s="273" t="str">
        <f t="shared" si="191"/>
        <v>LGV2</v>
      </c>
      <c r="R262" s="273" t="str">
        <f t="shared" si="191"/>
        <v>MGV</v>
      </c>
      <c r="S262" s="273" t="str">
        <f t="shared" si="191"/>
        <v>HGV1</v>
      </c>
      <c r="T262" s="273" t="str">
        <f t="shared" si="191"/>
        <v>HGV2</v>
      </c>
      <c r="U262" s="273" t="str">
        <f t="shared" si="191"/>
        <v>PSV</v>
      </c>
      <c r="V262" s="273" t="str">
        <f t="shared" si="191"/>
        <v>MB</v>
      </c>
      <c r="W262" s="273" t="str">
        <f t="shared" si="191"/>
        <v>CYC</v>
      </c>
      <c r="X262" s="140"/>
      <c r="Z262" s="2"/>
      <c r="AA262" s="273" t="str">
        <f t="shared" ref="AA262:AI262" si="192">AA200</f>
        <v>CAR</v>
      </c>
      <c r="AB262" s="273" t="str">
        <f t="shared" si="192"/>
        <v>LGV1</v>
      </c>
      <c r="AC262" s="273" t="str">
        <f t="shared" si="192"/>
        <v>LGV2</v>
      </c>
      <c r="AD262" s="273" t="str">
        <f t="shared" si="192"/>
        <v>MGV</v>
      </c>
      <c r="AE262" s="273" t="str">
        <f t="shared" si="192"/>
        <v>HGV1</v>
      </c>
      <c r="AF262" s="273" t="str">
        <f t="shared" si="192"/>
        <v>HGV2</v>
      </c>
      <c r="AG262" s="273" t="str">
        <f t="shared" si="192"/>
        <v>PSV</v>
      </c>
      <c r="AH262" s="273" t="str">
        <f t="shared" si="192"/>
        <v>MB</v>
      </c>
      <c r="AI262" s="273" t="str">
        <f t="shared" si="192"/>
        <v>CYC</v>
      </c>
      <c r="AJ262" s="140"/>
      <c r="AL262" s="2"/>
      <c r="AM262" s="273" t="str">
        <f t="shared" ref="AM262:AU262" si="193">AM200</f>
        <v>CAR</v>
      </c>
      <c r="AN262" s="273" t="str">
        <f t="shared" si="193"/>
        <v>LGV1</v>
      </c>
      <c r="AO262" s="273" t="str">
        <f t="shared" si="193"/>
        <v>LGV2</v>
      </c>
      <c r="AP262" s="273" t="str">
        <f t="shared" si="193"/>
        <v>MGV</v>
      </c>
      <c r="AQ262" s="273" t="str">
        <f t="shared" si="193"/>
        <v>HGV1</v>
      </c>
      <c r="AR262" s="273" t="str">
        <f t="shared" si="193"/>
        <v>HGV2</v>
      </c>
      <c r="AS262" s="273" t="str">
        <f t="shared" si="193"/>
        <v>PSV</v>
      </c>
      <c r="AT262" s="273" t="str">
        <f t="shared" si="193"/>
        <v>MB</v>
      </c>
      <c r="AU262" s="273" t="str">
        <f t="shared" si="193"/>
        <v>CYC</v>
      </c>
      <c r="AV262" s="140"/>
      <c r="AX262" s="2"/>
      <c r="AY262" s="273" t="str">
        <f t="shared" ref="AY262:BG262" si="194">AY200</f>
        <v>CAR</v>
      </c>
      <c r="AZ262" s="273" t="str">
        <f t="shared" si="194"/>
        <v>LGV1</v>
      </c>
      <c r="BA262" s="273" t="str">
        <f t="shared" si="194"/>
        <v>LGV2</v>
      </c>
      <c r="BB262" s="273" t="str">
        <f t="shared" si="194"/>
        <v>MGV</v>
      </c>
      <c r="BC262" s="273" t="str">
        <f t="shared" si="194"/>
        <v>HGV1</v>
      </c>
      <c r="BD262" s="273" t="str">
        <f t="shared" si="194"/>
        <v>HGV2</v>
      </c>
      <c r="BE262" s="273" t="str">
        <f t="shared" si="194"/>
        <v>PSV</v>
      </c>
      <c r="BF262" s="273" t="str">
        <f t="shared" si="194"/>
        <v>MB</v>
      </c>
      <c r="BG262" s="273" t="str">
        <f t="shared" si="194"/>
        <v>CYC</v>
      </c>
      <c r="BH262" s="140"/>
      <c r="BJ262" s="2"/>
      <c r="BK262" s="273" t="str">
        <f t="shared" ref="BK262:BS262" si="195">BK200</f>
        <v>CAR</v>
      </c>
      <c r="BL262" s="273" t="str">
        <f t="shared" si="195"/>
        <v>LGV1</v>
      </c>
      <c r="BM262" s="273" t="str">
        <f t="shared" si="195"/>
        <v>LGV2</v>
      </c>
      <c r="BN262" s="273" t="str">
        <f t="shared" si="195"/>
        <v>MGV</v>
      </c>
      <c r="BO262" s="273" t="str">
        <f t="shared" si="195"/>
        <v>HGV1</v>
      </c>
      <c r="BP262" s="273" t="str">
        <f t="shared" si="195"/>
        <v>HGV2</v>
      </c>
      <c r="BQ262" s="273" t="str">
        <f t="shared" si="195"/>
        <v>PSV</v>
      </c>
      <c r="BR262" s="273" t="str">
        <f t="shared" si="195"/>
        <v>MB</v>
      </c>
      <c r="BS262" s="273" t="str">
        <f t="shared" si="195"/>
        <v>CYC</v>
      </c>
      <c r="BT262" s="140"/>
      <c r="BV262" s="2"/>
      <c r="BW262" s="136" t="str">
        <f>BK262</f>
        <v>CAR</v>
      </c>
      <c r="BX262" s="136" t="str">
        <f t="shared" ref="BX262" si="196">BL262</f>
        <v>LGV1</v>
      </c>
      <c r="BY262" s="136" t="str">
        <f t="shared" ref="BY262" si="197">BM262</f>
        <v>LGV2</v>
      </c>
      <c r="BZ262" s="136" t="str">
        <f t="shared" ref="BZ262" si="198">BN262</f>
        <v>MGV</v>
      </c>
      <c r="CA262" s="136" t="str">
        <f t="shared" ref="CA262" si="199">BO262</f>
        <v>HGV1</v>
      </c>
      <c r="CB262" s="136" t="str">
        <f t="shared" ref="CB262" si="200">BP262</f>
        <v>HGV2</v>
      </c>
      <c r="CC262" s="136" t="str">
        <f t="shared" ref="CC262" si="201">BQ262</f>
        <v>PSV</v>
      </c>
      <c r="CD262" s="136" t="str">
        <f t="shared" ref="CD262" si="202">BR262</f>
        <v>MB</v>
      </c>
      <c r="CE262" s="136" t="str">
        <f t="shared" ref="CE262" si="203">BS262</f>
        <v>CYC</v>
      </c>
      <c r="CF262" s="141"/>
    </row>
    <row r="263" spans="2:84" hidden="1" x14ac:dyDescent="0.25">
      <c r="B263" s="25">
        <f t="shared" ref="B263:B294" si="204">B201</f>
        <v>0.25</v>
      </c>
      <c r="C263" s="272"/>
      <c r="D263" s="272"/>
      <c r="E263" s="272"/>
      <c r="F263" s="272"/>
      <c r="G263" s="272"/>
      <c r="H263" s="272"/>
      <c r="I263" s="272"/>
      <c r="J263" s="272"/>
      <c r="K263" s="277"/>
      <c r="L263" s="275" t="str">
        <f t="array" ref="L263">IF(ISBLANK(C263:K263),"",SUM(C263:K263))</f>
        <v/>
      </c>
      <c r="N263" s="25">
        <f t="shared" ref="N263:N294" si="205">N201</f>
        <v>0.25</v>
      </c>
      <c r="O263" s="272"/>
      <c r="P263" s="272"/>
      <c r="Q263" s="272"/>
      <c r="R263" s="272"/>
      <c r="S263" s="272"/>
      <c r="T263" s="272"/>
      <c r="U263" s="272"/>
      <c r="V263" s="272"/>
      <c r="W263" s="277"/>
      <c r="X263" s="275" t="str">
        <f t="array" ref="X263">IF(ISBLANK(O263:W263),"",SUM(O263:W263))</f>
        <v/>
      </c>
      <c r="Z263" s="25">
        <f t="shared" ref="Z263:Z294" si="206">Z201</f>
        <v>0.25</v>
      </c>
      <c r="AA263" s="272"/>
      <c r="AB263" s="272"/>
      <c r="AC263" s="272"/>
      <c r="AD263" s="272"/>
      <c r="AE263" s="272"/>
      <c r="AF263" s="272"/>
      <c r="AG263" s="272"/>
      <c r="AH263" s="272"/>
      <c r="AI263" s="277"/>
      <c r="AJ263" s="275" t="str">
        <f t="array" ref="AJ263">IF(ISBLANK(AA263:AI263),"",SUM(AA263:AI263))</f>
        <v/>
      </c>
      <c r="AL263" s="25">
        <f t="shared" ref="AL263:AL294" si="207">AL201</f>
        <v>0.25</v>
      </c>
      <c r="AM263" s="272"/>
      <c r="AN263" s="272"/>
      <c r="AO263" s="272"/>
      <c r="AP263" s="272"/>
      <c r="AQ263" s="272"/>
      <c r="AR263" s="272"/>
      <c r="AS263" s="272"/>
      <c r="AT263" s="272"/>
      <c r="AU263" s="277"/>
      <c r="AV263" s="275" t="str">
        <f t="array" ref="AV263">IF(ISBLANK(AM263:AU263),"",SUM(AM263:AU263))</f>
        <v/>
      </c>
      <c r="AX263" s="25">
        <f t="shared" ref="AX263:AX294" si="208">AX201</f>
        <v>0.25</v>
      </c>
      <c r="AY263" s="272"/>
      <c r="AZ263" s="272"/>
      <c r="BA263" s="272"/>
      <c r="BB263" s="272"/>
      <c r="BC263" s="272"/>
      <c r="BD263" s="272"/>
      <c r="BE263" s="272"/>
      <c r="BF263" s="272"/>
      <c r="BG263" s="277"/>
      <c r="BH263" s="275" t="str">
        <f t="array" ref="BH263">IF(ISBLANK(AY263:BG263),"",SUM(AY263:BG263))</f>
        <v/>
      </c>
      <c r="BJ263" s="25">
        <f t="shared" ref="BJ263:BJ294" si="209">BJ201</f>
        <v>0.25</v>
      </c>
      <c r="BK263" s="272"/>
      <c r="BL263" s="272"/>
      <c r="BM263" s="272"/>
      <c r="BN263" s="272"/>
      <c r="BO263" s="272"/>
      <c r="BP263" s="272"/>
      <c r="BQ263" s="272"/>
      <c r="BR263" s="272"/>
      <c r="BS263" s="277"/>
      <c r="BT263" s="275" t="str">
        <f t="array" ref="BT263">IF(ISBLANK(BK263:BS263),"",SUM(BK263:BS263))</f>
        <v/>
      </c>
      <c r="BV263" s="25">
        <f>BJ263</f>
        <v>0.25</v>
      </c>
      <c r="BW263" s="4">
        <f>SUM(C263,O263,AA263,AM263,AY263,BK263)</f>
        <v>0</v>
      </c>
      <c r="BX263" s="4">
        <f t="shared" ref="BX263:BX314" si="210">SUM(D263,P263,AB263,AN263,AZ263,BL263)</f>
        <v>0</v>
      </c>
      <c r="BY263" s="4">
        <f t="shared" ref="BY263:BY314" si="211">SUM(E263,Q263,AC263,AO263,BA263,BM263)</f>
        <v>0</v>
      </c>
      <c r="BZ263" s="4">
        <f t="shared" ref="BZ263:BZ314" si="212">SUM(F263,R263,AD263,AP263,BB263,BN263)</f>
        <v>0</v>
      </c>
      <c r="CA263" s="4">
        <f t="shared" ref="CA263:CA314" si="213">SUM(G263,S263,AE263,AQ263,BC263,BO263)</f>
        <v>0</v>
      </c>
      <c r="CB263" s="4">
        <f t="shared" ref="CB263:CB314" si="214">SUM(H263,T263,AF263,AR263,BD263,BP263)</f>
        <v>0</v>
      </c>
      <c r="CC263" s="4">
        <f t="shared" ref="CC263:CC314" si="215">SUM(I263,U263,AG263,AS263,BE263,BQ263)</f>
        <v>0</v>
      </c>
      <c r="CD263" s="4">
        <f t="shared" ref="CD263:CD314" si="216">SUM(J263,V263,AH263,AT263,BF263,BR263)</f>
        <v>0</v>
      </c>
      <c r="CE263" s="4">
        <f t="shared" ref="CE263:CE314" si="217">SUM(K263,W263,AI263,AU263,BG263,BS263)</f>
        <v>0</v>
      </c>
      <c r="CF263" s="10">
        <f t="shared" ref="CF263:CF310" si="218">IF(BW263="","",SUM(BW263:CE263))</f>
        <v>0</v>
      </c>
    </row>
    <row r="264" spans="2:84" hidden="1" x14ac:dyDescent="0.25">
      <c r="B264" s="25">
        <f t="shared" si="204"/>
        <v>0.26041666666666669</v>
      </c>
      <c r="C264" s="272"/>
      <c r="D264" s="272"/>
      <c r="E264" s="272"/>
      <c r="F264" s="272"/>
      <c r="G264" s="272"/>
      <c r="H264" s="272"/>
      <c r="I264" s="272"/>
      <c r="J264" s="272"/>
      <c r="K264" s="277"/>
      <c r="L264" s="275" t="str">
        <f t="array" ref="L264">IF(ISBLANK(C264:K264),"",SUM(C264:K264))</f>
        <v/>
      </c>
      <c r="N264" s="25">
        <f t="shared" si="205"/>
        <v>0.26041666666666669</v>
      </c>
      <c r="O264" s="272"/>
      <c r="P264" s="272"/>
      <c r="Q264" s="272"/>
      <c r="R264" s="272"/>
      <c r="S264" s="272"/>
      <c r="T264" s="272"/>
      <c r="U264" s="272"/>
      <c r="V264" s="272"/>
      <c r="W264" s="277"/>
      <c r="X264" s="275" t="str">
        <f t="array" ref="X264">IF(ISBLANK(O264:W264),"",SUM(O264:W264))</f>
        <v/>
      </c>
      <c r="Z264" s="25">
        <f t="shared" si="206"/>
        <v>0.26041666666666669</v>
      </c>
      <c r="AA264" s="272"/>
      <c r="AB264" s="272"/>
      <c r="AC264" s="272"/>
      <c r="AD264" s="272"/>
      <c r="AE264" s="272"/>
      <c r="AF264" s="272"/>
      <c r="AG264" s="272"/>
      <c r="AH264" s="272"/>
      <c r="AI264" s="277"/>
      <c r="AJ264" s="275" t="str">
        <f t="array" ref="AJ264">IF(ISBLANK(AA264:AI264),"",SUM(AA264:AI264))</f>
        <v/>
      </c>
      <c r="AL264" s="25">
        <f t="shared" si="207"/>
        <v>0.26041666666666669</v>
      </c>
      <c r="AM264" s="272"/>
      <c r="AN264" s="272"/>
      <c r="AO264" s="272"/>
      <c r="AP264" s="272"/>
      <c r="AQ264" s="272"/>
      <c r="AR264" s="272"/>
      <c r="AS264" s="272"/>
      <c r="AT264" s="272"/>
      <c r="AU264" s="277"/>
      <c r="AV264" s="275" t="str">
        <f t="array" ref="AV264">IF(ISBLANK(AM264:AU264),"",SUM(AM264:AU264))</f>
        <v/>
      </c>
      <c r="AX264" s="25">
        <f t="shared" si="208"/>
        <v>0.26041666666666669</v>
      </c>
      <c r="AY264" s="272"/>
      <c r="AZ264" s="272"/>
      <c r="BA264" s="272"/>
      <c r="BB264" s="272"/>
      <c r="BC264" s="272"/>
      <c r="BD264" s="272"/>
      <c r="BE264" s="272"/>
      <c r="BF264" s="272"/>
      <c r="BG264" s="277"/>
      <c r="BH264" s="275" t="str">
        <f t="array" ref="BH264">IF(ISBLANK(AY264:BG264),"",SUM(AY264:BG264))</f>
        <v/>
      </c>
      <c r="BJ264" s="25">
        <f t="shared" si="209"/>
        <v>0.26041666666666669</v>
      </c>
      <c r="BK264" s="272"/>
      <c r="BL264" s="272"/>
      <c r="BM264" s="272"/>
      <c r="BN264" s="272"/>
      <c r="BO264" s="272"/>
      <c r="BP264" s="272"/>
      <c r="BQ264" s="272"/>
      <c r="BR264" s="272"/>
      <c r="BS264" s="277"/>
      <c r="BT264" s="275" t="str">
        <f t="array" ref="BT264">IF(ISBLANK(BK264:BS264),"",SUM(BK264:BS264))</f>
        <v/>
      </c>
      <c r="BV264" s="25">
        <f t="shared" ref="BV264:BV314" si="219">BJ264</f>
        <v>0.26041666666666669</v>
      </c>
      <c r="BW264" s="4">
        <f t="shared" ref="BW264:BW314" si="220">SUM(C264,O264,AA264,AM264,AY264,BK264)</f>
        <v>0</v>
      </c>
      <c r="BX264" s="4">
        <f t="shared" si="210"/>
        <v>0</v>
      </c>
      <c r="BY264" s="4">
        <f t="shared" si="211"/>
        <v>0</v>
      </c>
      <c r="BZ264" s="4">
        <f t="shared" si="212"/>
        <v>0</v>
      </c>
      <c r="CA264" s="4">
        <f t="shared" si="213"/>
        <v>0</v>
      </c>
      <c r="CB264" s="4">
        <f t="shared" si="214"/>
        <v>0</v>
      </c>
      <c r="CC264" s="4">
        <f t="shared" si="215"/>
        <v>0</v>
      </c>
      <c r="CD264" s="4">
        <f t="shared" si="216"/>
        <v>0</v>
      </c>
      <c r="CE264" s="4">
        <f t="shared" si="217"/>
        <v>0</v>
      </c>
      <c r="CF264" s="10">
        <f t="shared" si="218"/>
        <v>0</v>
      </c>
    </row>
    <row r="265" spans="2:84" hidden="1" x14ac:dyDescent="0.25">
      <c r="B265" s="25">
        <f t="shared" si="204"/>
        <v>0.27083333333333337</v>
      </c>
      <c r="C265" s="272"/>
      <c r="D265" s="272"/>
      <c r="E265" s="272"/>
      <c r="F265" s="272"/>
      <c r="G265" s="272"/>
      <c r="H265" s="272"/>
      <c r="I265" s="272"/>
      <c r="J265" s="272"/>
      <c r="K265" s="277"/>
      <c r="L265" s="275" t="str">
        <f t="array" ref="L265">IF(ISBLANK(C265:K265),"",SUM(C265:K265))</f>
        <v/>
      </c>
      <c r="N265" s="25">
        <f t="shared" si="205"/>
        <v>0.27083333333333337</v>
      </c>
      <c r="O265" s="272"/>
      <c r="P265" s="272"/>
      <c r="Q265" s="272"/>
      <c r="R265" s="272"/>
      <c r="S265" s="272"/>
      <c r="T265" s="272"/>
      <c r="U265" s="272"/>
      <c r="V265" s="272"/>
      <c r="W265" s="277"/>
      <c r="X265" s="275" t="str">
        <f t="array" ref="X265">IF(ISBLANK(O265:W265),"",SUM(O265:W265))</f>
        <v/>
      </c>
      <c r="Z265" s="25">
        <f t="shared" si="206"/>
        <v>0.27083333333333337</v>
      </c>
      <c r="AA265" s="272"/>
      <c r="AB265" s="272"/>
      <c r="AC265" s="272"/>
      <c r="AD265" s="272"/>
      <c r="AE265" s="272"/>
      <c r="AF265" s="272"/>
      <c r="AG265" s="272"/>
      <c r="AH265" s="272"/>
      <c r="AI265" s="277"/>
      <c r="AJ265" s="275" t="str">
        <f t="array" ref="AJ265">IF(ISBLANK(AA265:AI265),"",SUM(AA265:AI265))</f>
        <v/>
      </c>
      <c r="AL265" s="25">
        <f t="shared" si="207"/>
        <v>0.27083333333333337</v>
      </c>
      <c r="AM265" s="272"/>
      <c r="AN265" s="272"/>
      <c r="AO265" s="272"/>
      <c r="AP265" s="272"/>
      <c r="AQ265" s="272"/>
      <c r="AR265" s="272"/>
      <c r="AS265" s="272"/>
      <c r="AT265" s="272"/>
      <c r="AU265" s="277"/>
      <c r="AV265" s="275" t="str">
        <f t="array" ref="AV265">IF(ISBLANK(AM265:AU265),"",SUM(AM265:AU265))</f>
        <v/>
      </c>
      <c r="AX265" s="25">
        <f t="shared" si="208"/>
        <v>0.27083333333333337</v>
      </c>
      <c r="AY265" s="272"/>
      <c r="AZ265" s="272"/>
      <c r="BA265" s="272"/>
      <c r="BB265" s="272"/>
      <c r="BC265" s="272"/>
      <c r="BD265" s="272"/>
      <c r="BE265" s="272"/>
      <c r="BF265" s="272"/>
      <c r="BG265" s="277"/>
      <c r="BH265" s="275" t="str">
        <f t="array" ref="BH265">IF(ISBLANK(AY265:BG265),"",SUM(AY265:BG265))</f>
        <v/>
      </c>
      <c r="BJ265" s="25">
        <f t="shared" si="209"/>
        <v>0.27083333333333337</v>
      </c>
      <c r="BK265" s="272"/>
      <c r="BL265" s="272"/>
      <c r="BM265" s="272"/>
      <c r="BN265" s="272"/>
      <c r="BO265" s="272"/>
      <c r="BP265" s="272"/>
      <c r="BQ265" s="272"/>
      <c r="BR265" s="272"/>
      <c r="BS265" s="277"/>
      <c r="BT265" s="275" t="str">
        <f t="array" ref="BT265">IF(ISBLANK(BK265:BS265),"",SUM(BK265:BS265))</f>
        <v/>
      </c>
      <c r="BV265" s="25">
        <f t="shared" si="219"/>
        <v>0.27083333333333337</v>
      </c>
      <c r="BW265" s="4">
        <f t="shared" si="220"/>
        <v>0</v>
      </c>
      <c r="BX265" s="4">
        <f t="shared" si="210"/>
        <v>0</v>
      </c>
      <c r="BY265" s="4">
        <f t="shared" si="211"/>
        <v>0</v>
      </c>
      <c r="BZ265" s="4">
        <f t="shared" si="212"/>
        <v>0</v>
      </c>
      <c r="CA265" s="4">
        <f t="shared" si="213"/>
        <v>0</v>
      </c>
      <c r="CB265" s="4">
        <f t="shared" si="214"/>
        <v>0</v>
      </c>
      <c r="CC265" s="4">
        <f t="shared" si="215"/>
        <v>0</v>
      </c>
      <c r="CD265" s="4">
        <f t="shared" si="216"/>
        <v>0</v>
      </c>
      <c r="CE265" s="4">
        <f t="shared" si="217"/>
        <v>0</v>
      </c>
      <c r="CF265" s="10">
        <f t="shared" si="218"/>
        <v>0</v>
      </c>
    </row>
    <row r="266" spans="2:84" hidden="1" x14ac:dyDescent="0.25">
      <c r="B266" s="25">
        <f t="shared" si="204"/>
        <v>0.28125000000000006</v>
      </c>
      <c r="C266" s="272"/>
      <c r="D266" s="272"/>
      <c r="E266" s="272"/>
      <c r="F266" s="272"/>
      <c r="G266" s="272"/>
      <c r="H266" s="272"/>
      <c r="I266" s="272"/>
      <c r="J266" s="272"/>
      <c r="K266" s="277"/>
      <c r="L266" s="275" t="str">
        <f t="array" ref="L266">IF(ISBLANK(C266:K266),"",SUM(C266:K266))</f>
        <v/>
      </c>
      <c r="N266" s="25">
        <f t="shared" si="205"/>
        <v>0.28125000000000006</v>
      </c>
      <c r="O266" s="272"/>
      <c r="P266" s="272"/>
      <c r="Q266" s="272"/>
      <c r="R266" s="272"/>
      <c r="S266" s="272"/>
      <c r="T266" s="272"/>
      <c r="U266" s="272"/>
      <c r="V266" s="272"/>
      <c r="W266" s="277"/>
      <c r="X266" s="275" t="str">
        <f t="array" ref="X266">IF(ISBLANK(O266:W266),"",SUM(O266:W266))</f>
        <v/>
      </c>
      <c r="Z266" s="25">
        <f t="shared" si="206"/>
        <v>0.28125000000000006</v>
      </c>
      <c r="AA266" s="272"/>
      <c r="AB266" s="272"/>
      <c r="AC266" s="272"/>
      <c r="AD266" s="272"/>
      <c r="AE266" s="272"/>
      <c r="AF266" s="272"/>
      <c r="AG266" s="272"/>
      <c r="AH266" s="272"/>
      <c r="AI266" s="277"/>
      <c r="AJ266" s="275" t="str">
        <f t="array" ref="AJ266">IF(ISBLANK(AA266:AI266),"",SUM(AA266:AI266))</f>
        <v/>
      </c>
      <c r="AL266" s="25">
        <f t="shared" si="207"/>
        <v>0.28125000000000006</v>
      </c>
      <c r="AM266" s="272"/>
      <c r="AN266" s="272"/>
      <c r="AO266" s="272"/>
      <c r="AP266" s="272"/>
      <c r="AQ266" s="272"/>
      <c r="AR266" s="272"/>
      <c r="AS266" s="272"/>
      <c r="AT266" s="272"/>
      <c r="AU266" s="277"/>
      <c r="AV266" s="275" t="str">
        <f t="array" ref="AV266">IF(ISBLANK(AM266:AU266),"",SUM(AM266:AU266))</f>
        <v/>
      </c>
      <c r="AX266" s="25">
        <f t="shared" si="208"/>
        <v>0.28125000000000006</v>
      </c>
      <c r="AY266" s="272"/>
      <c r="AZ266" s="272"/>
      <c r="BA266" s="272"/>
      <c r="BB266" s="272"/>
      <c r="BC266" s="272"/>
      <c r="BD266" s="272"/>
      <c r="BE266" s="272"/>
      <c r="BF266" s="272"/>
      <c r="BG266" s="277"/>
      <c r="BH266" s="275" t="str">
        <f t="array" ref="BH266">IF(ISBLANK(AY266:BG266),"",SUM(AY266:BG266))</f>
        <v/>
      </c>
      <c r="BJ266" s="25">
        <f t="shared" si="209"/>
        <v>0.28125000000000006</v>
      </c>
      <c r="BK266" s="272"/>
      <c r="BL266" s="272"/>
      <c r="BM266" s="272"/>
      <c r="BN266" s="272"/>
      <c r="BO266" s="272"/>
      <c r="BP266" s="272"/>
      <c r="BQ266" s="272"/>
      <c r="BR266" s="272"/>
      <c r="BS266" s="277"/>
      <c r="BT266" s="275" t="str">
        <f t="array" ref="BT266">IF(ISBLANK(BK266:BS266),"",SUM(BK266:BS266))</f>
        <v/>
      </c>
      <c r="BV266" s="25">
        <f t="shared" si="219"/>
        <v>0.28125000000000006</v>
      </c>
      <c r="BW266" s="4">
        <f t="shared" si="220"/>
        <v>0</v>
      </c>
      <c r="BX266" s="4">
        <f t="shared" si="210"/>
        <v>0</v>
      </c>
      <c r="BY266" s="4">
        <f t="shared" si="211"/>
        <v>0</v>
      </c>
      <c r="BZ266" s="4">
        <f t="shared" si="212"/>
        <v>0</v>
      </c>
      <c r="CA266" s="4">
        <f t="shared" si="213"/>
        <v>0</v>
      </c>
      <c r="CB266" s="4">
        <f t="shared" si="214"/>
        <v>0</v>
      </c>
      <c r="CC266" s="4">
        <f t="shared" si="215"/>
        <v>0</v>
      </c>
      <c r="CD266" s="4">
        <f t="shared" si="216"/>
        <v>0</v>
      </c>
      <c r="CE266" s="4">
        <f t="shared" si="217"/>
        <v>0</v>
      </c>
      <c r="CF266" s="10">
        <f t="shared" si="218"/>
        <v>0</v>
      </c>
    </row>
    <row r="267" spans="2:84" hidden="1" x14ac:dyDescent="0.25">
      <c r="B267" s="25">
        <f t="shared" si="204"/>
        <v>0.29166666666666674</v>
      </c>
      <c r="C267" s="272"/>
      <c r="D267" s="272"/>
      <c r="E267" s="272"/>
      <c r="F267" s="272"/>
      <c r="G267" s="272"/>
      <c r="H267" s="272"/>
      <c r="I267" s="272"/>
      <c r="J267" s="272"/>
      <c r="K267" s="277"/>
      <c r="L267" s="275" t="str">
        <f t="array" ref="L267">IF(ISBLANK(C267:K267),"",SUM(C267:K267))</f>
        <v/>
      </c>
      <c r="N267" s="25">
        <f t="shared" si="205"/>
        <v>0.29166666666666674</v>
      </c>
      <c r="O267" s="272"/>
      <c r="P267" s="272"/>
      <c r="Q267" s="272"/>
      <c r="R267" s="272"/>
      <c r="S267" s="272"/>
      <c r="T267" s="272"/>
      <c r="U267" s="272"/>
      <c r="V267" s="272"/>
      <c r="W267" s="277"/>
      <c r="X267" s="275" t="str">
        <f t="array" ref="X267">IF(ISBLANK(O267:W267),"",SUM(O267:W267))</f>
        <v/>
      </c>
      <c r="Z267" s="25">
        <f t="shared" si="206"/>
        <v>0.29166666666666674</v>
      </c>
      <c r="AA267" s="272"/>
      <c r="AB267" s="272"/>
      <c r="AC267" s="272"/>
      <c r="AD267" s="272"/>
      <c r="AE267" s="272"/>
      <c r="AF267" s="272"/>
      <c r="AG267" s="272"/>
      <c r="AH267" s="272"/>
      <c r="AI267" s="277"/>
      <c r="AJ267" s="275" t="str">
        <f t="array" ref="AJ267">IF(ISBLANK(AA267:AI267),"",SUM(AA267:AI267))</f>
        <v/>
      </c>
      <c r="AL267" s="25">
        <f t="shared" si="207"/>
        <v>0.29166666666666674</v>
      </c>
      <c r="AM267" s="272"/>
      <c r="AN267" s="272"/>
      <c r="AO267" s="272"/>
      <c r="AP267" s="272"/>
      <c r="AQ267" s="272"/>
      <c r="AR267" s="272"/>
      <c r="AS267" s="272"/>
      <c r="AT267" s="272"/>
      <c r="AU267" s="277"/>
      <c r="AV267" s="275" t="str">
        <f t="array" ref="AV267">IF(ISBLANK(AM267:AU267),"",SUM(AM267:AU267))</f>
        <v/>
      </c>
      <c r="AX267" s="25">
        <f t="shared" si="208"/>
        <v>0.29166666666666674</v>
      </c>
      <c r="AY267" s="272"/>
      <c r="AZ267" s="272"/>
      <c r="BA267" s="272"/>
      <c r="BB267" s="272"/>
      <c r="BC267" s="272"/>
      <c r="BD267" s="272"/>
      <c r="BE267" s="272"/>
      <c r="BF267" s="272"/>
      <c r="BG267" s="277"/>
      <c r="BH267" s="275" t="str">
        <f t="array" ref="BH267">IF(ISBLANK(AY267:BG267),"",SUM(AY267:BG267))</f>
        <v/>
      </c>
      <c r="BJ267" s="25">
        <f t="shared" si="209"/>
        <v>0.29166666666666674</v>
      </c>
      <c r="BK267" s="272"/>
      <c r="BL267" s="272"/>
      <c r="BM267" s="272"/>
      <c r="BN267" s="272"/>
      <c r="BO267" s="272"/>
      <c r="BP267" s="272"/>
      <c r="BQ267" s="272"/>
      <c r="BR267" s="272"/>
      <c r="BS267" s="277"/>
      <c r="BT267" s="275" t="str">
        <f t="array" ref="BT267">IF(ISBLANK(BK267:BS267),"",SUM(BK267:BS267))</f>
        <v/>
      </c>
      <c r="BV267" s="25">
        <f t="shared" si="219"/>
        <v>0.29166666666666674</v>
      </c>
      <c r="BW267" s="4">
        <f t="shared" si="220"/>
        <v>0</v>
      </c>
      <c r="BX267" s="4">
        <f t="shared" si="210"/>
        <v>0</v>
      </c>
      <c r="BY267" s="4">
        <f t="shared" si="211"/>
        <v>0</v>
      </c>
      <c r="BZ267" s="4">
        <f t="shared" si="212"/>
        <v>0</v>
      </c>
      <c r="CA267" s="4">
        <f t="shared" si="213"/>
        <v>0</v>
      </c>
      <c r="CB267" s="4">
        <f t="shared" si="214"/>
        <v>0</v>
      </c>
      <c r="CC267" s="4">
        <f t="shared" si="215"/>
        <v>0</v>
      </c>
      <c r="CD267" s="4">
        <f t="shared" si="216"/>
        <v>0</v>
      </c>
      <c r="CE267" s="4">
        <f t="shared" si="217"/>
        <v>0</v>
      </c>
      <c r="CF267" s="10">
        <f t="shared" si="218"/>
        <v>0</v>
      </c>
    </row>
    <row r="268" spans="2:84" hidden="1" x14ac:dyDescent="0.25">
      <c r="B268" s="25">
        <f t="shared" si="204"/>
        <v>0.30208333333333343</v>
      </c>
      <c r="C268" s="272"/>
      <c r="D268" s="272"/>
      <c r="E268" s="272"/>
      <c r="F268" s="272"/>
      <c r="G268" s="272"/>
      <c r="H268" s="272"/>
      <c r="I268" s="272"/>
      <c r="J268" s="272"/>
      <c r="K268" s="277"/>
      <c r="L268" s="275" t="str">
        <f t="array" ref="L268">IF(ISBLANK(C268:K268),"",SUM(C268:K268))</f>
        <v/>
      </c>
      <c r="N268" s="25">
        <f t="shared" si="205"/>
        <v>0.30208333333333343</v>
      </c>
      <c r="O268" s="272"/>
      <c r="P268" s="272"/>
      <c r="Q268" s="272"/>
      <c r="R268" s="272"/>
      <c r="S268" s="272"/>
      <c r="T268" s="272"/>
      <c r="U268" s="272"/>
      <c r="V268" s="272"/>
      <c r="W268" s="277"/>
      <c r="X268" s="275" t="str">
        <f t="array" ref="X268">IF(ISBLANK(O268:W268),"",SUM(O268:W268))</f>
        <v/>
      </c>
      <c r="Z268" s="25">
        <f t="shared" si="206"/>
        <v>0.30208333333333343</v>
      </c>
      <c r="AA268" s="272"/>
      <c r="AB268" s="272"/>
      <c r="AC268" s="272"/>
      <c r="AD268" s="272"/>
      <c r="AE268" s="272"/>
      <c r="AF268" s="272"/>
      <c r="AG268" s="272"/>
      <c r="AH268" s="272"/>
      <c r="AI268" s="277"/>
      <c r="AJ268" s="275" t="str">
        <f t="array" ref="AJ268">IF(ISBLANK(AA268:AI268),"",SUM(AA268:AI268))</f>
        <v/>
      </c>
      <c r="AL268" s="25">
        <f t="shared" si="207"/>
        <v>0.30208333333333343</v>
      </c>
      <c r="AM268" s="272"/>
      <c r="AN268" s="272"/>
      <c r="AO268" s="272"/>
      <c r="AP268" s="272"/>
      <c r="AQ268" s="272"/>
      <c r="AR268" s="272"/>
      <c r="AS268" s="272"/>
      <c r="AT268" s="272"/>
      <c r="AU268" s="277"/>
      <c r="AV268" s="275" t="str">
        <f t="array" ref="AV268">IF(ISBLANK(AM268:AU268),"",SUM(AM268:AU268))</f>
        <v/>
      </c>
      <c r="AX268" s="25">
        <f t="shared" si="208"/>
        <v>0.30208333333333343</v>
      </c>
      <c r="AY268" s="272"/>
      <c r="AZ268" s="272"/>
      <c r="BA268" s="272"/>
      <c r="BB268" s="272"/>
      <c r="BC268" s="272"/>
      <c r="BD268" s="272"/>
      <c r="BE268" s="272"/>
      <c r="BF268" s="272"/>
      <c r="BG268" s="277"/>
      <c r="BH268" s="275" t="str">
        <f t="array" ref="BH268">IF(ISBLANK(AY268:BG268),"",SUM(AY268:BG268))</f>
        <v/>
      </c>
      <c r="BJ268" s="25">
        <f t="shared" si="209"/>
        <v>0.30208333333333343</v>
      </c>
      <c r="BK268" s="272"/>
      <c r="BL268" s="272"/>
      <c r="BM268" s="272"/>
      <c r="BN268" s="272"/>
      <c r="BO268" s="272"/>
      <c r="BP268" s="272"/>
      <c r="BQ268" s="272"/>
      <c r="BR268" s="272"/>
      <c r="BS268" s="277"/>
      <c r="BT268" s="275" t="str">
        <f t="array" ref="BT268">IF(ISBLANK(BK268:BS268),"",SUM(BK268:BS268))</f>
        <v/>
      </c>
      <c r="BV268" s="25">
        <f t="shared" si="219"/>
        <v>0.30208333333333343</v>
      </c>
      <c r="BW268" s="4">
        <f t="shared" si="220"/>
        <v>0</v>
      </c>
      <c r="BX268" s="4">
        <f t="shared" si="210"/>
        <v>0</v>
      </c>
      <c r="BY268" s="4">
        <f t="shared" si="211"/>
        <v>0</v>
      </c>
      <c r="BZ268" s="4">
        <f t="shared" si="212"/>
        <v>0</v>
      </c>
      <c r="CA268" s="4">
        <f t="shared" si="213"/>
        <v>0</v>
      </c>
      <c r="CB268" s="4">
        <f t="shared" si="214"/>
        <v>0</v>
      </c>
      <c r="CC268" s="4">
        <f t="shared" si="215"/>
        <v>0</v>
      </c>
      <c r="CD268" s="4">
        <f t="shared" si="216"/>
        <v>0</v>
      </c>
      <c r="CE268" s="4">
        <f t="shared" si="217"/>
        <v>0</v>
      </c>
      <c r="CF268" s="10">
        <f t="shared" si="218"/>
        <v>0</v>
      </c>
    </row>
    <row r="269" spans="2:84" hidden="1" x14ac:dyDescent="0.25">
      <c r="B269" s="25">
        <f t="shared" si="204"/>
        <v>0.31250000000000011</v>
      </c>
      <c r="C269" s="272"/>
      <c r="D269" s="272"/>
      <c r="E269" s="272"/>
      <c r="F269" s="272"/>
      <c r="G269" s="272"/>
      <c r="H269" s="272"/>
      <c r="I269" s="272"/>
      <c r="J269" s="272"/>
      <c r="K269" s="277"/>
      <c r="L269" s="275" t="str">
        <f t="array" ref="L269">IF(ISBLANK(C269:K269),"",SUM(C269:K269))</f>
        <v/>
      </c>
      <c r="N269" s="25">
        <f t="shared" si="205"/>
        <v>0.31250000000000011</v>
      </c>
      <c r="O269" s="272"/>
      <c r="P269" s="272"/>
      <c r="Q269" s="272"/>
      <c r="R269" s="272"/>
      <c r="S269" s="272"/>
      <c r="T269" s="272"/>
      <c r="U269" s="272"/>
      <c r="V269" s="272"/>
      <c r="W269" s="277"/>
      <c r="X269" s="275" t="str">
        <f t="array" ref="X269">IF(ISBLANK(O269:W269),"",SUM(O269:W269))</f>
        <v/>
      </c>
      <c r="Z269" s="25">
        <f t="shared" si="206"/>
        <v>0.31250000000000011</v>
      </c>
      <c r="AA269" s="272"/>
      <c r="AB269" s="272"/>
      <c r="AC269" s="272"/>
      <c r="AD269" s="272"/>
      <c r="AE269" s="272"/>
      <c r="AF269" s="272"/>
      <c r="AG269" s="272"/>
      <c r="AH269" s="272"/>
      <c r="AI269" s="277"/>
      <c r="AJ269" s="275" t="str">
        <f t="array" ref="AJ269">IF(ISBLANK(AA269:AI269),"",SUM(AA269:AI269))</f>
        <v/>
      </c>
      <c r="AL269" s="25">
        <f t="shared" si="207"/>
        <v>0.31250000000000011</v>
      </c>
      <c r="AM269" s="272"/>
      <c r="AN269" s="272"/>
      <c r="AO269" s="272"/>
      <c r="AP269" s="272"/>
      <c r="AQ269" s="272"/>
      <c r="AR269" s="272"/>
      <c r="AS269" s="272"/>
      <c r="AT269" s="272"/>
      <c r="AU269" s="277"/>
      <c r="AV269" s="275" t="str">
        <f t="array" ref="AV269">IF(ISBLANK(AM269:AU269),"",SUM(AM269:AU269))</f>
        <v/>
      </c>
      <c r="AX269" s="25">
        <f t="shared" si="208"/>
        <v>0.31250000000000011</v>
      </c>
      <c r="AY269" s="272"/>
      <c r="AZ269" s="272"/>
      <c r="BA269" s="272"/>
      <c r="BB269" s="272"/>
      <c r="BC269" s="272"/>
      <c r="BD269" s="272"/>
      <c r="BE269" s="272"/>
      <c r="BF269" s="272"/>
      <c r="BG269" s="277"/>
      <c r="BH269" s="275" t="str">
        <f t="array" ref="BH269">IF(ISBLANK(AY269:BG269),"",SUM(AY269:BG269))</f>
        <v/>
      </c>
      <c r="BJ269" s="25">
        <f t="shared" si="209"/>
        <v>0.31250000000000011</v>
      </c>
      <c r="BK269" s="272"/>
      <c r="BL269" s="272"/>
      <c r="BM269" s="272"/>
      <c r="BN269" s="272"/>
      <c r="BO269" s="272"/>
      <c r="BP269" s="272"/>
      <c r="BQ269" s="272"/>
      <c r="BR269" s="272"/>
      <c r="BS269" s="277"/>
      <c r="BT269" s="275" t="str">
        <f t="array" ref="BT269">IF(ISBLANK(BK269:BS269),"",SUM(BK269:BS269))</f>
        <v/>
      </c>
      <c r="BV269" s="25">
        <f t="shared" si="219"/>
        <v>0.31250000000000011</v>
      </c>
      <c r="BW269" s="4">
        <f t="shared" si="220"/>
        <v>0</v>
      </c>
      <c r="BX269" s="4">
        <f t="shared" si="210"/>
        <v>0</v>
      </c>
      <c r="BY269" s="4">
        <f t="shared" si="211"/>
        <v>0</v>
      </c>
      <c r="BZ269" s="4">
        <f t="shared" si="212"/>
        <v>0</v>
      </c>
      <c r="CA269" s="4">
        <f t="shared" si="213"/>
        <v>0</v>
      </c>
      <c r="CB269" s="4">
        <f t="shared" si="214"/>
        <v>0</v>
      </c>
      <c r="CC269" s="4">
        <f t="shared" si="215"/>
        <v>0</v>
      </c>
      <c r="CD269" s="4">
        <f t="shared" si="216"/>
        <v>0</v>
      </c>
      <c r="CE269" s="4">
        <f t="shared" si="217"/>
        <v>0</v>
      </c>
      <c r="CF269" s="10">
        <f t="shared" si="218"/>
        <v>0</v>
      </c>
    </row>
    <row r="270" spans="2:84" hidden="1" x14ac:dyDescent="0.25">
      <c r="B270" s="25">
        <f t="shared" si="204"/>
        <v>0.3229166666666668</v>
      </c>
      <c r="C270" s="272"/>
      <c r="D270" s="272"/>
      <c r="E270" s="272"/>
      <c r="F270" s="272"/>
      <c r="G270" s="272"/>
      <c r="H270" s="272"/>
      <c r="I270" s="272"/>
      <c r="J270" s="272"/>
      <c r="K270" s="277"/>
      <c r="L270" s="275" t="str">
        <f t="array" ref="L270">IF(ISBLANK(C270:K270),"",SUM(C270:K270))</f>
        <v/>
      </c>
      <c r="N270" s="25">
        <f t="shared" si="205"/>
        <v>0.3229166666666668</v>
      </c>
      <c r="O270" s="272"/>
      <c r="P270" s="272"/>
      <c r="Q270" s="272"/>
      <c r="R270" s="272"/>
      <c r="S270" s="272"/>
      <c r="T270" s="272"/>
      <c r="U270" s="272"/>
      <c r="V270" s="272"/>
      <c r="W270" s="277"/>
      <c r="X270" s="275" t="str">
        <f t="array" ref="X270">IF(ISBLANK(O270:W270),"",SUM(O270:W270))</f>
        <v/>
      </c>
      <c r="Z270" s="25">
        <f t="shared" si="206"/>
        <v>0.3229166666666668</v>
      </c>
      <c r="AA270" s="272"/>
      <c r="AB270" s="272"/>
      <c r="AC270" s="272"/>
      <c r="AD270" s="272"/>
      <c r="AE270" s="272"/>
      <c r="AF270" s="272"/>
      <c r="AG270" s="272"/>
      <c r="AH270" s="272"/>
      <c r="AI270" s="277"/>
      <c r="AJ270" s="275" t="str">
        <f t="array" ref="AJ270">IF(ISBLANK(AA270:AI270),"",SUM(AA270:AI270))</f>
        <v/>
      </c>
      <c r="AL270" s="25">
        <f t="shared" si="207"/>
        <v>0.3229166666666668</v>
      </c>
      <c r="AM270" s="272"/>
      <c r="AN270" s="272"/>
      <c r="AO270" s="272"/>
      <c r="AP270" s="272"/>
      <c r="AQ270" s="272"/>
      <c r="AR270" s="272"/>
      <c r="AS270" s="272"/>
      <c r="AT270" s="272"/>
      <c r="AU270" s="277"/>
      <c r="AV270" s="275" t="str">
        <f t="array" ref="AV270">IF(ISBLANK(AM270:AU270),"",SUM(AM270:AU270))</f>
        <v/>
      </c>
      <c r="AX270" s="25">
        <f t="shared" si="208"/>
        <v>0.3229166666666668</v>
      </c>
      <c r="AY270" s="272"/>
      <c r="AZ270" s="272"/>
      <c r="BA270" s="272"/>
      <c r="BB270" s="272"/>
      <c r="BC270" s="272"/>
      <c r="BD270" s="272"/>
      <c r="BE270" s="272"/>
      <c r="BF270" s="272"/>
      <c r="BG270" s="277"/>
      <c r="BH270" s="275" t="str">
        <f t="array" ref="BH270">IF(ISBLANK(AY270:BG270),"",SUM(AY270:BG270))</f>
        <v/>
      </c>
      <c r="BJ270" s="25">
        <f t="shared" si="209"/>
        <v>0.3229166666666668</v>
      </c>
      <c r="BK270" s="272"/>
      <c r="BL270" s="272"/>
      <c r="BM270" s="272"/>
      <c r="BN270" s="272"/>
      <c r="BO270" s="272"/>
      <c r="BP270" s="272"/>
      <c r="BQ270" s="272"/>
      <c r="BR270" s="272"/>
      <c r="BS270" s="277"/>
      <c r="BT270" s="275" t="str">
        <f t="array" ref="BT270">IF(ISBLANK(BK270:BS270),"",SUM(BK270:BS270))</f>
        <v/>
      </c>
      <c r="BV270" s="25">
        <f t="shared" si="219"/>
        <v>0.3229166666666668</v>
      </c>
      <c r="BW270" s="4">
        <f t="shared" si="220"/>
        <v>0</v>
      </c>
      <c r="BX270" s="4">
        <f t="shared" si="210"/>
        <v>0</v>
      </c>
      <c r="BY270" s="4">
        <f t="shared" si="211"/>
        <v>0</v>
      </c>
      <c r="BZ270" s="4">
        <f t="shared" si="212"/>
        <v>0</v>
      </c>
      <c r="CA270" s="4">
        <f t="shared" si="213"/>
        <v>0</v>
      </c>
      <c r="CB270" s="4">
        <f t="shared" si="214"/>
        <v>0</v>
      </c>
      <c r="CC270" s="4">
        <f t="shared" si="215"/>
        <v>0</v>
      </c>
      <c r="CD270" s="4">
        <f t="shared" si="216"/>
        <v>0</v>
      </c>
      <c r="CE270" s="4">
        <f t="shared" si="217"/>
        <v>0</v>
      </c>
      <c r="CF270" s="10">
        <f t="shared" si="218"/>
        <v>0</v>
      </c>
    </row>
    <row r="271" spans="2:84" hidden="1" x14ac:dyDescent="0.25">
      <c r="B271" s="25">
        <f t="shared" si="204"/>
        <v>0.33333333333333348</v>
      </c>
      <c r="C271" s="272"/>
      <c r="D271" s="272"/>
      <c r="E271" s="272"/>
      <c r="F271" s="272"/>
      <c r="G271" s="272"/>
      <c r="H271" s="272"/>
      <c r="I271" s="272"/>
      <c r="J271" s="272"/>
      <c r="K271" s="277"/>
      <c r="L271" s="275" t="str">
        <f t="array" ref="L271">IF(ISBLANK(C271:K271),"",SUM(C271:K271))</f>
        <v/>
      </c>
      <c r="N271" s="25">
        <f t="shared" si="205"/>
        <v>0.33333333333333348</v>
      </c>
      <c r="O271" s="272"/>
      <c r="P271" s="272"/>
      <c r="Q271" s="272"/>
      <c r="R271" s="272"/>
      <c r="S271" s="272"/>
      <c r="T271" s="272"/>
      <c r="U271" s="272"/>
      <c r="V271" s="272"/>
      <c r="W271" s="277"/>
      <c r="X271" s="275" t="str">
        <f t="array" ref="X271">IF(ISBLANK(O271:W271),"",SUM(O271:W271))</f>
        <v/>
      </c>
      <c r="Z271" s="25">
        <f t="shared" si="206"/>
        <v>0.33333333333333348</v>
      </c>
      <c r="AA271" s="272"/>
      <c r="AB271" s="272"/>
      <c r="AC271" s="272"/>
      <c r="AD271" s="272"/>
      <c r="AE271" s="272"/>
      <c r="AF271" s="272"/>
      <c r="AG271" s="272"/>
      <c r="AH271" s="272"/>
      <c r="AI271" s="277"/>
      <c r="AJ271" s="275" t="str">
        <f t="array" ref="AJ271">IF(ISBLANK(AA271:AI271),"",SUM(AA271:AI271))</f>
        <v/>
      </c>
      <c r="AL271" s="25">
        <f t="shared" si="207"/>
        <v>0.33333333333333348</v>
      </c>
      <c r="AM271" s="272"/>
      <c r="AN271" s="272"/>
      <c r="AO271" s="272"/>
      <c r="AP271" s="272"/>
      <c r="AQ271" s="272"/>
      <c r="AR271" s="272"/>
      <c r="AS271" s="272"/>
      <c r="AT271" s="272"/>
      <c r="AU271" s="277"/>
      <c r="AV271" s="275" t="str">
        <f t="array" ref="AV271">IF(ISBLANK(AM271:AU271),"",SUM(AM271:AU271))</f>
        <v/>
      </c>
      <c r="AX271" s="25">
        <f t="shared" si="208"/>
        <v>0.33333333333333348</v>
      </c>
      <c r="AY271" s="272"/>
      <c r="AZ271" s="272"/>
      <c r="BA271" s="272"/>
      <c r="BB271" s="272"/>
      <c r="BC271" s="272"/>
      <c r="BD271" s="272"/>
      <c r="BE271" s="272"/>
      <c r="BF271" s="272"/>
      <c r="BG271" s="277"/>
      <c r="BH271" s="275" t="str">
        <f t="array" ref="BH271">IF(ISBLANK(AY271:BG271),"",SUM(AY271:BG271))</f>
        <v/>
      </c>
      <c r="BJ271" s="25">
        <f t="shared" si="209"/>
        <v>0.33333333333333348</v>
      </c>
      <c r="BK271" s="272"/>
      <c r="BL271" s="272"/>
      <c r="BM271" s="272"/>
      <c r="BN271" s="272"/>
      <c r="BO271" s="272"/>
      <c r="BP271" s="272"/>
      <c r="BQ271" s="272"/>
      <c r="BR271" s="272"/>
      <c r="BS271" s="277"/>
      <c r="BT271" s="275" t="str">
        <f t="array" ref="BT271">IF(ISBLANK(BK271:BS271),"",SUM(BK271:BS271))</f>
        <v/>
      </c>
      <c r="BV271" s="25">
        <f t="shared" si="219"/>
        <v>0.33333333333333348</v>
      </c>
      <c r="BW271" s="4">
        <f t="shared" si="220"/>
        <v>0</v>
      </c>
      <c r="BX271" s="4">
        <f t="shared" si="210"/>
        <v>0</v>
      </c>
      <c r="BY271" s="4">
        <f t="shared" si="211"/>
        <v>0</v>
      </c>
      <c r="BZ271" s="4">
        <f t="shared" si="212"/>
        <v>0</v>
      </c>
      <c r="CA271" s="4">
        <f t="shared" si="213"/>
        <v>0</v>
      </c>
      <c r="CB271" s="4">
        <f t="shared" si="214"/>
        <v>0</v>
      </c>
      <c r="CC271" s="4">
        <f t="shared" si="215"/>
        <v>0</v>
      </c>
      <c r="CD271" s="4">
        <f t="shared" si="216"/>
        <v>0</v>
      </c>
      <c r="CE271" s="4">
        <f t="shared" si="217"/>
        <v>0</v>
      </c>
      <c r="CF271" s="10">
        <f t="shared" si="218"/>
        <v>0</v>
      </c>
    </row>
    <row r="272" spans="2:84" hidden="1" x14ac:dyDescent="0.25">
      <c r="B272" s="25">
        <f t="shared" si="204"/>
        <v>0.34375000000000017</v>
      </c>
      <c r="C272" s="272"/>
      <c r="D272" s="272"/>
      <c r="E272" s="272"/>
      <c r="F272" s="272"/>
      <c r="G272" s="272"/>
      <c r="H272" s="272"/>
      <c r="I272" s="272"/>
      <c r="J272" s="272"/>
      <c r="K272" s="277"/>
      <c r="L272" s="275" t="str">
        <f t="array" ref="L272">IF(ISBLANK(C272:K272),"",SUM(C272:K272))</f>
        <v/>
      </c>
      <c r="N272" s="25">
        <f t="shared" si="205"/>
        <v>0.34375000000000017</v>
      </c>
      <c r="O272" s="272"/>
      <c r="P272" s="272"/>
      <c r="Q272" s="272"/>
      <c r="R272" s="272"/>
      <c r="S272" s="272"/>
      <c r="T272" s="272"/>
      <c r="U272" s="272"/>
      <c r="V272" s="272"/>
      <c r="W272" s="277"/>
      <c r="X272" s="275" t="str">
        <f t="array" ref="X272">IF(ISBLANK(O272:W272),"",SUM(O272:W272))</f>
        <v/>
      </c>
      <c r="Z272" s="25">
        <f t="shared" si="206"/>
        <v>0.34375000000000017</v>
      </c>
      <c r="AA272" s="272"/>
      <c r="AB272" s="272"/>
      <c r="AC272" s="272"/>
      <c r="AD272" s="272"/>
      <c r="AE272" s="272"/>
      <c r="AF272" s="272"/>
      <c r="AG272" s="272"/>
      <c r="AH272" s="272"/>
      <c r="AI272" s="277"/>
      <c r="AJ272" s="275" t="str">
        <f t="array" ref="AJ272">IF(ISBLANK(AA272:AI272),"",SUM(AA272:AI272))</f>
        <v/>
      </c>
      <c r="AL272" s="25">
        <f t="shared" si="207"/>
        <v>0.34375000000000017</v>
      </c>
      <c r="AM272" s="272"/>
      <c r="AN272" s="272"/>
      <c r="AO272" s="272"/>
      <c r="AP272" s="272"/>
      <c r="AQ272" s="272"/>
      <c r="AR272" s="272"/>
      <c r="AS272" s="272"/>
      <c r="AT272" s="272"/>
      <c r="AU272" s="277"/>
      <c r="AV272" s="275" t="str">
        <f t="array" ref="AV272">IF(ISBLANK(AM272:AU272),"",SUM(AM272:AU272))</f>
        <v/>
      </c>
      <c r="AX272" s="25">
        <f t="shared" si="208"/>
        <v>0.34375000000000017</v>
      </c>
      <c r="AY272" s="272"/>
      <c r="AZ272" s="272"/>
      <c r="BA272" s="272"/>
      <c r="BB272" s="272"/>
      <c r="BC272" s="272"/>
      <c r="BD272" s="272"/>
      <c r="BE272" s="272"/>
      <c r="BF272" s="272"/>
      <c r="BG272" s="277"/>
      <c r="BH272" s="275" t="str">
        <f t="array" ref="BH272">IF(ISBLANK(AY272:BG272),"",SUM(AY272:BG272))</f>
        <v/>
      </c>
      <c r="BJ272" s="25">
        <f t="shared" si="209"/>
        <v>0.34375000000000017</v>
      </c>
      <c r="BK272" s="272"/>
      <c r="BL272" s="272"/>
      <c r="BM272" s="272"/>
      <c r="BN272" s="272"/>
      <c r="BO272" s="272"/>
      <c r="BP272" s="272"/>
      <c r="BQ272" s="272"/>
      <c r="BR272" s="272"/>
      <c r="BS272" s="277"/>
      <c r="BT272" s="275" t="str">
        <f t="array" ref="BT272">IF(ISBLANK(BK272:BS272),"",SUM(BK272:BS272))</f>
        <v/>
      </c>
      <c r="BV272" s="25">
        <f t="shared" si="219"/>
        <v>0.34375000000000017</v>
      </c>
      <c r="BW272" s="4">
        <f t="shared" si="220"/>
        <v>0</v>
      </c>
      <c r="BX272" s="4">
        <f t="shared" si="210"/>
        <v>0</v>
      </c>
      <c r="BY272" s="4">
        <f t="shared" si="211"/>
        <v>0</v>
      </c>
      <c r="BZ272" s="4">
        <f t="shared" si="212"/>
        <v>0</v>
      </c>
      <c r="CA272" s="4">
        <f t="shared" si="213"/>
        <v>0</v>
      </c>
      <c r="CB272" s="4">
        <f t="shared" si="214"/>
        <v>0</v>
      </c>
      <c r="CC272" s="4">
        <f t="shared" si="215"/>
        <v>0</v>
      </c>
      <c r="CD272" s="4">
        <f t="shared" si="216"/>
        <v>0</v>
      </c>
      <c r="CE272" s="4">
        <f t="shared" si="217"/>
        <v>0</v>
      </c>
      <c r="CF272" s="10">
        <f t="shared" si="218"/>
        <v>0</v>
      </c>
    </row>
    <row r="273" spans="2:84" hidden="1" x14ac:dyDescent="0.25">
      <c r="B273" s="25">
        <f t="shared" si="204"/>
        <v>0.35416666666666685</v>
      </c>
      <c r="C273" s="272"/>
      <c r="D273" s="272"/>
      <c r="E273" s="272"/>
      <c r="F273" s="272"/>
      <c r="G273" s="272"/>
      <c r="H273" s="272"/>
      <c r="I273" s="272"/>
      <c r="J273" s="272"/>
      <c r="K273" s="277"/>
      <c r="L273" s="275" t="str">
        <f t="array" ref="L273">IF(ISBLANK(C273:K273),"",SUM(C273:K273))</f>
        <v/>
      </c>
      <c r="N273" s="25">
        <f t="shared" si="205"/>
        <v>0.35416666666666685</v>
      </c>
      <c r="O273" s="272"/>
      <c r="P273" s="272"/>
      <c r="Q273" s="272"/>
      <c r="R273" s="272"/>
      <c r="S273" s="272"/>
      <c r="T273" s="272"/>
      <c r="U273" s="272"/>
      <c r="V273" s="272"/>
      <c r="W273" s="277"/>
      <c r="X273" s="275" t="str">
        <f t="array" ref="X273">IF(ISBLANK(O273:W273),"",SUM(O273:W273))</f>
        <v/>
      </c>
      <c r="Z273" s="25">
        <f t="shared" si="206"/>
        <v>0.35416666666666685</v>
      </c>
      <c r="AA273" s="272"/>
      <c r="AB273" s="272"/>
      <c r="AC273" s="272"/>
      <c r="AD273" s="272"/>
      <c r="AE273" s="272"/>
      <c r="AF273" s="272"/>
      <c r="AG273" s="272"/>
      <c r="AH273" s="272"/>
      <c r="AI273" s="277"/>
      <c r="AJ273" s="275" t="str">
        <f t="array" ref="AJ273">IF(ISBLANK(AA273:AI273),"",SUM(AA273:AI273))</f>
        <v/>
      </c>
      <c r="AL273" s="25">
        <f t="shared" si="207"/>
        <v>0.35416666666666685</v>
      </c>
      <c r="AM273" s="272"/>
      <c r="AN273" s="272"/>
      <c r="AO273" s="272"/>
      <c r="AP273" s="272"/>
      <c r="AQ273" s="272"/>
      <c r="AR273" s="272"/>
      <c r="AS273" s="272"/>
      <c r="AT273" s="272"/>
      <c r="AU273" s="277"/>
      <c r="AV273" s="275" t="str">
        <f t="array" ref="AV273">IF(ISBLANK(AM273:AU273),"",SUM(AM273:AU273))</f>
        <v/>
      </c>
      <c r="AX273" s="25">
        <f t="shared" si="208"/>
        <v>0.35416666666666685</v>
      </c>
      <c r="AY273" s="272"/>
      <c r="AZ273" s="272"/>
      <c r="BA273" s="272"/>
      <c r="BB273" s="272"/>
      <c r="BC273" s="272"/>
      <c r="BD273" s="272"/>
      <c r="BE273" s="272"/>
      <c r="BF273" s="272"/>
      <c r="BG273" s="277"/>
      <c r="BH273" s="275" t="str">
        <f t="array" ref="BH273">IF(ISBLANK(AY273:BG273),"",SUM(AY273:BG273))</f>
        <v/>
      </c>
      <c r="BJ273" s="25">
        <f t="shared" si="209"/>
        <v>0.35416666666666685</v>
      </c>
      <c r="BK273" s="272"/>
      <c r="BL273" s="272"/>
      <c r="BM273" s="272"/>
      <c r="BN273" s="272"/>
      <c r="BO273" s="272"/>
      <c r="BP273" s="272"/>
      <c r="BQ273" s="272"/>
      <c r="BR273" s="272"/>
      <c r="BS273" s="277"/>
      <c r="BT273" s="275" t="str">
        <f t="array" ref="BT273">IF(ISBLANK(BK273:BS273),"",SUM(BK273:BS273))</f>
        <v/>
      </c>
      <c r="BV273" s="25">
        <f t="shared" si="219"/>
        <v>0.35416666666666685</v>
      </c>
      <c r="BW273" s="4">
        <f t="shared" si="220"/>
        <v>0</v>
      </c>
      <c r="BX273" s="4">
        <f t="shared" si="210"/>
        <v>0</v>
      </c>
      <c r="BY273" s="4">
        <f t="shared" si="211"/>
        <v>0</v>
      </c>
      <c r="BZ273" s="4">
        <f t="shared" si="212"/>
        <v>0</v>
      </c>
      <c r="CA273" s="4">
        <f t="shared" si="213"/>
        <v>0</v>
      </c>
      <c r="CB273" s="4">
        <f t="shared" si="214"/>
        <v>0</v>
      </c>
      <c r="CC273" s="4">
        <f t="shared" si="215"/>
        <v>0</v>
      </c>
      <c r="CD273" s="4">
        <f t="shared" si="216"/>
        <v>0</v>
      </c>
      <c r="CE273" s="4">
        <f t="shared" si="217"/>
        <v>0</v>
      </c>
      <c r="CF273" s="10">
        <f t="shared" si="218"/>
        <v>0</v>
      </c>
    </row>
    <row r="274" spans="2:84" hidden="1" x14ac:dyDescent="0.25">
      <c r="B274" s="25">
        <f t="shared" si="204"/>
        <v>0.36458333333333354</v>
      </c>
      <c r="C274" s="272"/>
      <c r="D274" s="272"/>
      <c r="E274" s="272"/>
      <c r="F274" s="272"/>
      <c r="G274" s="272"/>
      <c r="H274" s="272"/>
      <c r="I274" s="272"/>
      <c r="J274" s="272"/>
      <c r="K274" s="277"/>
      <c r="L274" s="275" t="str">
        <f t="array" ref="L274">IF(ISBLANK(C274:K274),"",SUM(C274:K274))</f>
        <v/>
      </c>
      <c r="N274" s="25">
        <f t="shared" si="205"/>
        <v>0.36458333333333354</v>
      </c>
      <c r="O274" s="272"/>
      <c r="P274" s="272"/>
      <c r="Q274" s="272"/>
      <c r="R274" s="272"/>
      <c r="S274" s="272"/>
      <c r="T274" s="272"/>
      <c r="U274" s="272"/>
      <c r="V274" s="272"/>
      <c r="W274" s="277"/>
      <c r="X274" s="275" t="str">
        <f t="array" ref="X274">IF(ISBLANK(O274:W274),"",SUM(O274:W274))</f>
        <v/>
      </c>
      <c r="Z274" s="25">
        <f t="shared" si="206"/>
        <v>0.36458333333333354</v>
      </c>
      <c r="AA274" s="272"/>
      <c r="AB274" s="272"/>
      <c r="AC274" s="272"/>
      <c r="AD274" s="272"/>
      <c r="AE274" s="272"/>
      <c r="AF274" s="272"/>
      <c r="AG274" s="272"/>
      <c r="AH274" s="272"/>
      <c r="AI274" s="277"/>
      <c r="AJ274" s="275" t="str">
        <f t="array" ref="AJ274">IF(ISBLANK(AA274:AI274),"",SUM(AA274:AI274))</f>
        <v/>
      </c>
      <c r="AL274" s="25">
        <f t="shared" si="207"/>
        <v>0.36458333333333354</v>
      </c>
      <c r="AM274" s="272"/>
      <c r="AN274" s="272"/>
      <c r="AO274" s="272"/>
      <c r="AP274" s="272"/>
      <c r="AQ274" s="272"/>
      <c r="AR274" s="272"/>
      <c r="AS274" s="272"/>
      <c r="AT274" s="272"/>
      <c r="AU274" s="277"/>
      <c r="AV274" s="275" t="str">
        <f t="array" ref="AV274">IF(ISBLANK(AM274:AU274),"",SUM(AM274:AU274))</f>
        <v/>
      </c>
      <c r="AX274" s="25">
        <f t="shared" si="208"/>
        <v>0.36458333333333354</v>
      </c>
      <c r="AY274" s="272"/>
      <c r="AZ274" s="272"/>
      <c r="BA274" s="272"/>
      <c r="BB274" s="272"/>
      <c r="BC274" s="272"/>
      <c r="BD274" s="272"/>
      <c r="BE274" s="272"/>
      <c r="BF274" s="272"/>
      <c r="BG274" s="277"/>
      <c r="BH274" s="275" t="str">
        <f t="array" ref="BH274">IF(ISBLANK(AY274:BG274),"",SUM(AY274:BG274))</f>
        <v/>
      </c>
      <c r="BJ274" s="25">
        <f t="shared" si="209"/>
        <v>0.36458333333333354</v>
      </c>
      <c r="BK274" s="272"/>
      <c r="BL274" s="272"/>
      <c r="BM274" s="272"/>
      <c r="BN274" s="272"/>
      <c r="BO274" s="272"/>
      <c r="BP274" s="272"/>
      <c r="BQ274" s="272"/>
      <c r="BR274" s="272"/>
      <c r="BS274" s="277"/>
      <c r="BT274" s="275" t="str">
        <f t="array" ref="BT274">IF(ISBLANK(BK274:BS274),"",SUM(BK274:BS274))</f>
        <v/>
      </c>
      <c r="BV274" s="25">
        <f t="shared" si="219"/>
        <v>0.36458333333333354</v>
      </c>
      <c r="BW274" s="4">
        <f t="shared" si="220"/>
        <v>0</v>
      </c>
      <c r="BX274" s="4">
        <f t="shared" si="210"/>
        <v>0</v>
      </c>
      <c r="BY274" s="4">
        <f t="shared" si="211"/>
        <v>0</v>
      </c>
      <c r="BZ274" s="4">
        <f t="shared" si="212"/>
        <v>0</v>
      </c>
      <c r="CA274" s="4">
        <f t="shared" si="213"/>
        <v>0</v>
      </c>
      <c r="CB274" s="4">
        <f t="shared" si="214"/>
        <v>0</v>
      </c>
      <c r="CC274" s="4">
        <f t="shared" si="215"/>
        <v>0</v>
      </c>
      <c r="CD274" s="4">
        <f t="shared" si="216"/>
        <v>0</v>
      </c>
      <c r="CE274" s="4">
        <f t="shared" si="217"/>
        <v>0</v>
      </c>
      <c r="CF274" s="10">
        <f t="shared" si="218"/>
        <v>0</v>
      </c>
    </row>
    <row r="275" spans="2:84" hidden="1" x14ac:dyDescent="0.25">
      <c r="B275" s="25">
        <f t="shared" si="204"/>
        <v>0.37500000000000022</v>
      </c>
      <c r="C275" s="272"/>
      <c r="D275" s="272"/>
      <c r="E275" s="272"/>
      <c r="F275" s="272"/>
      <c r="G275" s="272"/>
      <c r="H275" s="272"/>
      <c r="I275" s="272"/>
      <c r="J275" s="272"/>
      <c r="K275" s="277"/>
      <c r="L275" s="275" t="str">
        <f t="array" ref="L275">IF(ISBLANK(C275:K275),"",SUM(C275:K275))</f>
        <v/>
      </c>
      <c r="N275" s="25">
        <f t="shared" si="205"/>
        <v>0.37500000000000022</v>
      </c>
      <c r="O275" s="272"/>
      <c r="P275" s="272"/>
      <c r="Q275" s="272"/>
      <c r="R275" s="272"/>
      <c r="S275" s="272"/>
      <c r="T275" s="272"/>
      <c r="U275" s="272"/>
      <c r="V275" s="272"/>
      <c r="W275" s="277"/>
      <c r="X275" s="275" t="str">
        <f t="array" ref="X275">IF(ISBLANK(O275:W275),"",SUM(O275:W275))</f>
        <v/>
      </c>
      <c r="Z275" s="25">
        <f t="shared" si="206"/>
        <v>0.37500000000000022</v>
      </c>
      <c r="AA275" s="272"/>
      <c r="AB275" s="272"/>
      <c r="AC275" s="272"/>
      <c r="AD275" s="272"/>
      <c r="AE275" s="272"/>
      <c r="AF275" s="272"/>
      <c r="AG275" s="272"/>
      <c r="AH275" s="272"/>
      <c r="AI275" s="277"/>
      <c r="AJ275" s="275" t="str">
        <f t="array" ref="AJ275">IF(ISBLANK(AA275:AI275),"",SUM(AA275:AI275))</f>
        <v/>
      </c>
      <c r="AL275" s="25">
        <f t="shared" si="207"/>
        <v>0.37500000000000022</v>
      </c>
      <c r="AM275" s="272"/>
      <c r="AN275" s="272"/>
      <c r="AO275" s="272"/>
      <c r="AP275" s="272"/>
      <c r="AQ275" s="272"/>
      <c r="AR275" s="272"/>
      <c r="AS275" s="272"/>
      <c r="AT275" s="272"/>
      <c r="AU275" s="277"/>
      <c r="AV275" s="275" t="str">
        <f t="array" ref="AV275">IF(ISBLANK(AM275:AU275),"",SUM(AM275:AU275))</f>
        <v/>
      </c>
      <c r="AX275" s="25">
        <f t="shared" si="208"/>
        <v>0.37500000000000022</v>
      </c>
      <c r="AY275" s="272"/>
      <c r="AZ275" s="272"/>
      <c r="BA275" s="272"/>
      <c r="BB275" s="272"/>
      <c r="BC275" s="272"/>
      <c r="BD275" s="272"/>
      <c r="BE275" s="272"/>
      <c r="BF275" s="272"/>
      <c r="BG275" s="277"/>
      <c r="BH275" s="275" t="str">
        <f t="array" ref="BH275">IF(ISBLANK(AY275:BG275),"",SUM(AY275:BG275))</f>
        <v/>
      </c>
      <c r="BJ275" s="25">
        <f t="shared" si="209"/>
        <v>0.37500000000000022</v>
      </c>
      <c r="BK275" s="272"/>
      <c r="BL275" s="272"/>
      <c r="BM275" s="272"/>
      <c r="BN275" s="272"/>
      <c r="BO275" s="272"/>
      <c r="BP275" s="272"/>
      <c r="BQ275" s="272"/>
      <c r="BR275" s="272"/>
      <c r="BS275" s="277"/>
      <c r="BT275" s="275" t="str">
        <f t="array" ref="BT275">IF(ISBLANK(BK275:BS275),"",SUM(BK275:BS275))</f>
        <v/>
      </c>
      <c r="BV275" s="25">
        <f t="shared" si="219"/>
        <v>0.37500000000000022</v>
      </c>
      <c r="BW275" s="4">
        <f t="shared" si="220"/>
        <v>0</v>
      </c>
      <c r="BX275" s="4">
        <f t="shared" si="210"/>
        <v>0</v>
      </c>
      <c r="BY275" s="4">
        <f t="shared" si="211"/>
        <v>0</v>
      </c>
      <c r="BZ275" s="4">
        <f t="shared" si="212"/>
        <v>0</v>
      </c>
      <c r="CA275" s="4">
        <f t="shared" si="213"/>
        <v>0</v>
      </c>
      <c r="CB275" s="4">
        <f t="shared" si="214"/>
        <v>0</v>
      </c>
      <c r="CC275" s="4">
        <f t="shared" si="215"/>
        <v>0</v>
      </c>
      <c r="CD275" s="4">
        <f t="shared" si="216"/>
        <v>0</v>
      </c>
      <c r="CE275" s="4">
        <f t="shared" si="217"/>
        <v>0</v>
      </c>
      <c r="CF275" s="10">
        <f t="shared" si="218"/>
        <v>0</v>
      </c>
    </row>
    <row r="276" spans="2:84" hidden="1" x14ac:dyDescent="0.25">
      <c r="B276" s="25">
        <f t="shared" si="204"/>
        <v>0.38541666666666691</v>
      </c>
      <c r="C276" s="272"/>
      <c r="D276" s="272"/>
      <c r="E276" s="272"/>
      <c r="F276" s="272"/>
      <c r="G276" s="272"/>
      <c r="H276" s="272"/>
      <c r="I276" s="272"/>
      <c r="J276" s="272"/>
      <c r="K276" s="277"/>
      <c r="L276" s="275" t="str">
        <f t="array" ref="L276">IF(ISBLANK(C276:K276),"",SUM(C276:K276))</f>
        <v/>
      </c>
      <c r="N276" s="25">
        <f t="shared" si="205"/>
        <v>0.38541666666666691</v>
      </c>
      <c r="O276" s="272"/>
      <c r="P276" s="272"/>
      <c r="Q276" s="272"/>
      <c r="R276" s="272"/>
      <c r="S276" s="272"/>
      <c r="T276" s="272"/>
      <c r="U276" s="272"/>
      <c r="V276" s="272"/>
      <c r="W276" s="277"/>
      <c r="X276" s="275" t="str">
        <f t="array" ref="X276">IF(ISBLANK(O276:W276),"",SUM(O276:W276))</f>
        <v/>
      </c>
      <c r="Z276" s="25">
        <f t="shared" si="206"/>
        <v>0.38541666666666691</v>
      </c>
      <c r="AA276" s="272"/>
      <c r="AB276" s="272"/>
      <c r="AC276" s="272"/>
      <c r="AD276" s="272"/>
      <c r="AE276" s="272"/>
      <c r="AF276" s="272"/>
      <c r="AG276" s="272"/>
      <c r="AH276" s="272"/>
      <c r="AI276" s="277"/>
      <c r="AJ276" s="275" t="str">
        <f t="array" ref="AJ276">IF(ISBLANK(AA276:AI276),"",SUM(AA276:AI276))</f>
        <v/>
      </c>
      <c r="AL276" s="25">
        <f t="shared" si="207"/>
        <v>0.38541666666666691</v>
      </c>
      <c r="AM276" s="272"/>
      <c r="AN276" s="272"/>
      <c r="AO276" s="272"/>
      <c r="AP276" s="272"/>
      <c r="AQ276" s="272"/>
      <c r="AR276" s="272"/>
      <c r="AS276" s="272"/>
      <c r="AT276" s="272"/>
      <c r="AU276" s="277"/>
      <c r="AV276" s="275" t="str">
        <f t="array" ref="AV276">IF(ISBLANK(AM276:AU276),"",SUM(AM276:AU276))</f>
        <v/>
      </c>
      <c r="AX276" s="25">
        <f t="shared" si="208"/>
        <v>0.38541666666666691</v>
      </c>
      <c r="AY276" s="272"/>
      <c r="AZ276" s="272"/>
      <c r="BA276" s="272"/>
      <c r="BB276" s="272"/>
      <c r="BC276" s="272"/>
      <c r="BD276" s="272"/>
      <c r="BE276" s="272"/>
      <c r="BF276" s="272"/>
      <c r="BG276" s="277"/>
      <c r="BH276" s="275" t="str">
        <f t="array" ref="BH276">IF(ISBLANK(AY276:BG276),"",SUM(AY276:BG276))</f>
        <v/>
      </c>
      <c r="BJ276" s="25">
        <f t="shared" si="209"/>
        <v>0.38541666666666691</v>
      </c>
      <c r="BK276" s="272"/>
      <c r="BL276" s="272"/>
      <c r="BM276" s="272"/>
      <c r="BN276" s="272"/>
      <c r="BO276" s="272"/>
      <c r="BP276" s="272"/>
      <c r="BQ276" s="272"/>
      <c r="BR276" s="272"/>
      <c r="BS276" s="277"/>
      <c r="BT276" s="275" t="str">
        <f t="array" ref="BT276">IF(ISBLANK(BK276:BS276),"",SUM(BK276:BS276))</f>
        <v/>
      </c>
      <c r="BV276" s="25">
        <f t="shared" si="219"/>
        <v>0.38541666666666691</v>
      </c>
      <c r="BW276" s="4">
        <f t="shared" si="220"/>
        <v>0</v>
      </c>
      <c r="BX276" s="4">
        <f t="shared" si="210"/>
        <v>0</v>
      </c>
      <c r="BY276" s="4">
        <f t="shared" si="211"/>
        <v>0</v>
      </c>
      <c r="BZ276" s="4">
        <f t="shared" si="212"/>
        <v>0</v>
      </c>
      <c r="CA276" s="4">
        <f t="shared" si="213"/>
        <v>0</v>
      </c>
      <c r="CB276" s="4">
        <f t="shared" si="214"/>
        <v>0</v>
      </c>
      <c r="CC276" s="4">
        <f t="shared" si="215"/>
        <v>0</v>
      </c>
      <c r="CD276" s="4">
        <f t="shared" si="216"/>
        <v>0</v>
      </c>
      <c r="CE276" s="4">
        <f t="shared" si="217"/>
        <v>0</v>
      </c>
      <c r="CF276" s="10">
        <f t="shared" si="218"/>
        <v>0</v>
      </c>
    </row>
    <row r="277" spans="2:84" hidden="1" x14ac:dyDescent="0.25">
      <c r="B277" s="25">
        <f t="shared" si="204"/>
        <v>0.39583333333333359</v>
      </c>
      <c r="C277" s="272"/>
      <c r="D277" s="272"/>
      <c r="E277" s="272"/>
      <c r="F277" s="272"/>
      <c r="G277" s="272"/>
      <c r="H277" s="272"/>
      <c r="I277" s="272"/>
      <c r="J277" s="272"/>
      <c r="K277" s="277"/>
      <c r="L277" s="275" t="str">
        <f t="array" ref="L277">IF(ISBLANK(C277:K277),"",SUM(C277:K277))</f>
        <v/>
      </c>
      <c r="N277" s="25">
        <f t="shared" si="205"/>
        <v>0.39583333333333359</v>
      </c>
      <c r="O277" s="272"/>
      <c r="P277" s="272"/>
      <c r="Q277" s="272"/>
      <c r="R277" s="272"/>
      <c r="S277" s="272"/>
      <c r="T277" s="272"/>
      <c r="U277" s="272"/>
      <c r="V277" s="272"/>
      <c r="W277" s="277"/>
      <c r="X277" s="275" t="str">
        <f t="array" ref="X277">IF(ISBLANK(O277:W277),"",SUM(O277:W277))</f>
        <v/>
      </c>
      <c r="Z277" s="25">
        <f t="shared" si="206"/>
        <v>0.39583333333333359</v>
      </c>
      <c r="AA277" s="272"/>
      <c r="AB277" s="272"/>
      <c r="AC277" s="272"/>
      <c r="AD277" s="272"/>
      <c r="AE277" s="272"/>
      <c r="AF277" s="272"/>
      <c r="AG277" s="272"/>
      <c r="AH277" s="272"/>
      <c r="AI277" s="277"/>
      <c r="AJ277" s="275" t="str">
        <f t="array" ref="AJ277">IF(ISBLANK(AA277:AI277),"",SUM(AA277:AI277))</f>
        <v/>
      </c>
      <c r="AL277" s="25">
        <f t="shared" si="207"/>
        <v>0.39583333333333359</v>
      </c>
      <c r="AM277" s="272"/>
      <c r="AN277" s="272"/>
      <c r="AO277" s="272"/>
      <c r="AP277" s="272"/>
      <c r="AQ277" s="272"/>
      <c r="AR277" s="272"/>
      <c r="AS277" s="272"/>
      <c r="AT277" s="272"/>
      <c r="AU277" s="277"/>
      <c r="AV277" s="275" t="str">
        <f t="array" ref="AV277">IF(ISBLANK(AM277:AU277),"",SUM(AM277:AU277))</f>
        <v/>
      </c>
      <c r="AX277" s="25">
        <f t="shared" si="208"/>
        <v>0.39583333333333359</v>
      </c>
      <c r="AY277" s="272"/>
      <c r="AZ277" s="272"/>
      <c r="BA277" s="272"/>
      <c r="BB277" s="272"/>
      <c r="BC277" s="272"/>
      <c r="BD277" s="272"/>
      <c r="BE277" s="272"/>
      <c r="BF277" s="272"/>
      <c r="BG277" s="277"/>
      <c r="BH277" s="275" t="str">
        <f t="array" ref="BH277">IF(ISBLANK(AY277:BG277),"",SUM(AY277:BG277))</f>
        <v/>
      </c>
      <c r="BJ277" s="25">
        <f t="shared" si="209"/>
        <v>0.39583333333333359</v>
      </c>
      <c r="BK277" s="272"/>
      <c r="BL277" s="272"/>
      <c r="BM277" s="272"/>
      <c r="BN277" s="272"/>
      <c r="BO277" s="272"/>
      <c r="BP277" s="272"/>
      <c r="BQ277" s="272"/>
      <c r="BR277" s="272"/>
      <c r="BS277" s="277"/>
      <c r="BT277" s="275" t="str">
        <f t="array" ref="BT277">IF(ISBLANK(BK277:BS277),"",SUM(BK277:BS277))</f>
        <v/>
      </c>
      <c r="BV277" s="25">
        <f t="shared" si="219"/>
        <v>0.39583333333333359</v>
      </c>
      <c r="BW277" s="4">
        <f t="shared" si="220"/>
        <v>0</v>
      </c>
      <c r="BX277" s="4">
        <f t="shared" si="210"/>
        <v>0</v>
      </c>
      <c r="BY277" s="4">
        <f t="shared" si="211"/>
        <v>0</v>
      </c>
      <c r="BZ277" s="4">
        <f t="shared" si="212"/>
        <v>0</v>
      </c>
      <c r="CA277" s="4">
        <f t="shared" si="213"/>
        <v>0</v>
      </c>
      <c r="CB277" s="4">
        <f t="shared" si="214"/>
        <v>0</v>
      </c>
      <c r="CC277" s="4">
        <f t="shared" si="215"/>
        <v>0</v>
      </c>
      <c r="CD277" s="4">
        <f t="shared" si="216"/>
        <v>0</v>
      </c>
      <c r="CE277" s="4">
        <f t="shared" si="217"/>
        <v>0</v>
      </c>
      <c r="CF277" s="10">
        <f t="shared" si="218"/>
        <v>0</v>
      </c>
    </row>
    <row r="278" spans="2:84" hidden="1" x14ac:dyDescent="0.25">
      <c r="B278" s="25">
        <f t="shared" si="204"/>
        <v>0.40625000000000028</v>
      </c>
      <c r="C278" s="272"/>
      <c r="D278" s="272"/>
      <c r="E278" s="272"/>
      <c r="F278" s="272"/>
      <c r="G278" s="272"/>
      <c r="H278" s="272"/>
      <c r="I278" s="272"/>
      <c r="J278" s="272"/>
      <c r="K278" s="277"/>
      <c r="L278" s="275" t="str">
        <f t="array" ref="L278">IF(ISBLANK(C278:K278),"",SUM(C278:K278))</f>
        <v/>
      </c>
      <c r="N278" s="25">
        <f t="shared" si="205"/>
        <v>0.40625000000000028</v>
      </c>
      <c r="O278" s="272"/>
      <c r="P278" s="272"/>
      <c r="Q278" s="272"/>
      <c r="R278" s="272"/>
      <c r="S278" s="272"/>
      <c r="T278" s="272"/>
      <c r="U278" s="272"/>
      <c r="V278" s="272"/>
      <c r="W278" s="277"/>
      <c r="X278" s="275" t="str">
        <f t="array" ref="X278">IF(ISBLANK(O278:W278),"",SUM(O278:W278))</f>
        <v/>
      </c>
      <c r="Z278" s="25">
        <f t="shared" si="206"/>
        <v>0.40625000000000028</v>
      </c>
      <c r="AA278" s="272"/>
      <c r="AB278" s="272"/>
      <c r="AC278" s="272"/>
      <c r="AD278" s="272"/>
      <c r="AE278" s="272"/>
      <c r="AF278" s="272"/>
      <c r="AG278" s="272"/>
      <c r="AH278" s="272"/>
      <c r="AI278" s="277"/>
      <c r="AJ278" s="275" t="str">
        <f t="array" ref="AJ278">IF(ISBLANK(AA278:AI278),"",SUM(AA278:AI278))</f>
        <v/>
      </c>
      <c r="AL278" s="25">
        <f t="shared" si="207"/>
        <v>0.40625000000000028</v>
      </c>
      <c r="AM278" s="272"/>
      <c r="AN278" s="272"/>
      <c r="AO278" s="272"/>
      <c r="AP278" s="272"/>
      <c r="AQ278" s="272"/>
      <c r="AR278" s="272"/>
      <c r="AS278" s="272"/>
      <c r="AT278" s="272"/>
      <c r="AU278" s="277"/>
      <c r="AV278" s="275" t="str">
        <f t="array" ref="AV278">IF(ISBLANK(AM278:AU278),"",SUM(AM278:AU278))</f>
        <v/>
      </c>
      <c r="AX278" s="25">
        <f t="shared" si="208"/>
        <v>0.40625000000000028</v>
      </c>
      <c r="AY278" s="272"/>
      <c r="AZ278" s="272"/>
      <c r="BA278" s="272"/>
      <c r="BB278" s="272"/>
      <c r="BC278" s="272"/>
      <c r="BD278" s="272"/>
      <c r="BE278" s="272"/>
      <c r="BF278" s="272"/>
      <c r="BG278" s="277"/>
      <c r="BH278" s="275" t="str">
        <f t="array" ref="BH278">IF(ISBLANK(AY278:BG278),"",SUM(AY278:BG278))</f>
        <v/>
      </c>
      <c r="BJ278" s="25">
        <f t="shared" si="209"/>
        <v>0.40625000000000028</v>
      </c>
      <c r="BK278" s="272"/>
      <c r="BL278" s="272"/>
      <c r="BM278" s="272"/>
      <c r="BN278" s="272"/>
      <c r="BO278" s="272"/>
      <c r="BP278" s="272"/>
      <c r="BQ278" s="272"/>
      <c r="BR278" s="272"/>
      <c r="BS278" s="277"/>
      <c r="BT278" s="275" t="str">
        <f t="array" ref="BT278">IF(ISBLANK(BK278:BS278),"",SUM(BK278:BS278))</f>
        <v/>
      </c>
      <c r="BV278" s="25">
        <f t="shared" si="219"/>
        <v>0.40625000000000028</v>
      </c>
      <c r="BW278" s="4">
        <f t="shared" si="220"/>
        <v>0</v>
      </c>
      <c r="BX278" s="4">
        <f t="shared" si="210"/>
        <v>0</v>
      </c>
      <c r="BY278" s="4">
        <f t="shared" si="211"/>
        <v>0</v>
      </c>
      <c r="BZ278" s="4">
        <f t="shared" si="212"/>
        <v>0</v>
      </c>
      <c r="CA278" s="4">
        <f t="shared" si="213"/>
        <v>0</v>
      </c>
      <c r="CB278" s="4">
        <f t="shared" si="214"/>
        <v>0</v>
      </c>
      <c r="CC278" s="4">
        <f t="shared" si="215"/>
        <v>0</v>
      </c>
      <c r="CD278" s="4">
        <f t="shared" si="216"/>
        <v>0</v>
      </c>
      <c r="CE278" s="4">
        <f t="shared" si="217"/>
        <v>0</v>
      </c>
      <c r="CF278" s="10">
        <f t="shared" si="218"/>
        <v>0</v>
      </c>
    </row>
    <row r="279" spans="2:84" hidden="1" x14ac:dyDescent="0.25">
      <c r="B279" s="25">
        <f t="shared" si="204"/>
        <v>0.41666666666666696</v>
      </c>
      <c r="C279" s="272"/>
      <c r="D279" s="272"/>
      <c r="E279" s="272"/>
      <c r="F279" s="272"/>
      <c r="G279" s="272"/>
      <c r="H279" s="272"/>
      <c r="I279" s="272"/>
      <c r="J279" s="272"/>
      <c r="K279" s="277"/>
      <c r="L279" s="275" t="str">
        <f t="array" ref="L279">IF(ISBLANK(C279:K279),"",SUM(C279:K279))</f>
        <v/>
      </c>
      <c r="N279" s="25">
        <f t="shared" si="205"/>
        <v>0.41666666666666696</v>
      </c>
      <c r="O279" s="272"/>
      <c r="P279" s="272"/>
      <c r="Q279" s="272"/>
      <c r="R279" s="272"/>
      <c r="S279" s="272"/>
      <c r="T279" s="272"/>
      <c r="U279" s="272"/>
      <c r="V279" s="272"/>
      <c r="W279" s="277"/>
      <c r="X279" s="275" t="str">
        <f t="array" ref="X279">IF(ISBLANK(O279:W279),"",SUM(O279:W279))</f>
        <v/>
      </c>
      <c r="Z279" s="25">
        <f t="shared" si="206"/>
        <v>0.41666666666666696</v>
      </c>
      <c r="AA279" s="272"/>
      <c r="AB279" s="272"/>
      <c r="AC279" s="272"/>
      <c r="AD279" s="272"/>
      <c r="AE279" s="272"/>
      <c r="AF279" s="272"/>
      <c r="AG279" s="272"/>
      <c r="AH279" s="272"/>
      <c r="AI279" s="277"/>
      <c r="AJ279" s="275" t="str">
        <f t="array" ref="AJ279">IF(ISBLANK(AA279:AI279),"",SUM(AA279:AI279))</f>
        <v/>
      </c>
      <c r="AL279" s="25">
        <f t="shared" si="207"/>
        <v>0.41666666666666696</v>
      </c>
      <c r="AM279" s="272"/>
      <c r="AN279" s="272"/>
      <c r="AO279" s="272"/>
      <c r="AP279" s="272"/>
      <c r="AQ279" s="272"/>
      <c r="AR279" s="272"/>
      <c r="AS279" s="272"/>
      <c r="AT279" s="272"/>
      <c r="AU279" s="277"/>
      <c r="AV279" s="275" t="str">
        <f t="array" ref="AV279">IF(ISBLANK(AM279:AU279),"",SUM(AM279:AU279))</f>
        <v/>
      </c>
      <c r="AX279" s="25">
        <f t="shared" si="208"/>
        <v>0.41666666666666696</v>
      </c>
      <c r="AY279" s="272"/>
      <c r="AZ279" s="272"/>
      <c r="BA279" s="272"/>
      <c r="BB279" s="272"/>
      <c r="BC279" s="272"/>
      <c r="BD279" s="272"/>
      <c r="BE279" s="272"/>
      <c r="BF279" s="272"/>
      <c r="BG279" s="277"/>
      <c r="BH279" s="275" t="str">
        <f t="array" ref="BH279">IF(ISBLANK(AY279:BG279),"",SUM(AY279:BG279))</f>
        <v/>
      </c>
      <c r="BJ279" s="25">
        <f t="shared" si="209"/>
        <v>0.41666666666666696</v>
      </c>
      <c r="BK279" s="272"/>
      <c r="BL279" s="272"/>
      <c r="BM279" s="272"/>
      <c r="BN279" s="272"/>
      <c r="BO279" s="272"/>
      <c r="BP279" s="272"/>
      <c r="BQ279" s="272"/>
      <c r="BR279" s="272"/>
      <c r="BS279" s="277"/>
      <c r="BT279" s="275" t="str">
        <f t="array" ref="BT279">IF(ISBLANK(BK279:BS279),"",SUM(BK279:BS279))</f>
        <v/>
      </c>
      <c r="BV279" s="25">
        <f t="shared" si="219"/>
        <v>0.41666666666666696</v>
      </c>
      <c r="BW279" s="4">
        <f t="shared" si="220"/>
        <v>0</v>
      </c>
      <c r="BX279" s="4">
        <f t="shared" si="210"/>
        <v>0</v>
      </c>
      <c r="BY279" s="4">
        <f t="shared" si="211"/>
        <v>0</v>
      </c>
      <c r="BZ279" s="4">
        <f t="shared" si="212"/>
        <v>0</v>
      </c>
      <c r="CA279" s="4">
        <f t="shared" si="213"/>
        <v>0</v>
      </c>
      <c r="CB279" s="4">
        <f t="shared" si="214"/>
        <v>0</v>
      </c>
      <c r="CC279" s="4">
        <f t="shared" si="215"/>
        <v>0</v>
      </c>
      <c r="CD279" s="4">
        <f t="shared" si="216"/>
        <v>0</v>
      </c>
      <c r="CE279" s="4">
        <f t="shared" si="217"/>
        <v>0</v>
      </c>
      <c r="CF279" s="10">
        <f t="shared" si="218"/>
        <v>0</v>
      </c>
    </row>
    <row r="280" spans="2:84" hidden="1" x14ac:dyDescent="0.25">
      <c r="B280" s="25">
        <f t="shared" si="204"/>
        <v>0.42708333333333365</v>
      </c>
      <c r="C280" s="272"/>
      <c r="D280" s="272"/>
      <c r="E280" s="272"/>
      <c r="F280" s="272"/>
      <c r="G280" s="272"/>
      <c r="H280" s="272"/>
      <c r="I280" s="272"/>
      <c r="J280" s="272"/>
      <c r="K280" s="277"/>
      <c r="L280" s="275" t="str">
        <f t="array" ref="L280">IF(ISBLANK(C280:K280),"",SUM(C280:K280))</f>
        <v/>
      </c>
      <c r="N280" s="25">
        <f t="shared" si="205"/>
        <v>0.42708333333333365</v>
      </c>
      <c r="O280" s="272"/>
      <c r="P280" s="272"/>
      <c r="Q280" s="272"/>
      <c r="R280" s="272"/>
      <c r="S280" s="272"/>
      <c r="T280" s="272"/>
      <c r="U280" s="272"/>
      <c r="V280" s="272"/>
      <c r="W280" s="277"/>
      <c r="X280" s="275" t="str">
        <f t="array" ref="X280">IF(ISBLANK(O280:W280),"",SUM(O280:W280))</f>
        <v/>
      </c>
      <c r="Z280" s="25">
        <f t="shared" si="206"/>
        <v>0.42708333333333365</v>
      </c>
      <c r="AA280" s="272"/>
      <c r="AB280" s="272"/>
      <c r="AC280" s="272"/>
      <c r="AD280" s="272"/>
      <c r="AE280" s="272"/>
      <c r="AF280" s="272"/>
      <c r="AG280" s="272"/>
      <c r="AH280" s="272"/>
      <c r="AI280" s="277"/>
      <c r="AJ280" s="275" t="str">
        <f t="array" ref="AJ280">IF(ISBLANK(AA280:AI280),"",SUM(AA280:AI280))</f>
        <v/>
      </c>
      <c r="AL280" s="25">
        <f t="shared" si="207"/>
        <v>0.42708333333333365</v>
      </c>
      <c r="AM280" s="272"/>
      <c r="AN280" s="272"/>
      <c r="AO280" s="272"/>
      <c r="AP280" s="272"/>
      <c r="AQ280" s="272"/>
      <c r="AR280" s="272"/>
      <c r="AS280" s="272"/>
      <c r="AT280" s="272"/>
      <c r="AU280" s="277"/>
      <c r="AV280" s="275" t="str">
        <f t="array" ref="AV280">IF(ISBLANK(AM280:AU280),"",SUM(AM280:AU280))</f>
        <v/>
      </c>
      <c r="AX280" s="25">
        <f t="shared" si="208"/>
        <v>0.42708333333333365</v>
      </c>
      <c r="AY280" s="272"/>
      <c r="AZ280" s="272"/>
      <c r="BA280" s="272"/>
      <c r="BB280" s="272"/>
      <c r="BC280" s="272"/>
      <c r="BD280" s="272"/>
      <c r="BE280" s="272"/>
      <c r="BF280" s="272"/>
      <c r="BG280" s="277"/>
      <c r="BH280" s="275" t="str">
        <f t="array" ref="BH280">IF(ISBLANK(AY280:BG280),"",SUM(AY280:BG280))</f>
        <v/>
      </c>
      <c r="BJ280" s="25">
        <f t="shared" si="209"/>
        <v>0.42708333333333365</v>
      </c>
      <c r="BK280" s="272"/>
      <c r="BL280" s="272"/>
      <c r="BM280" s="272"/>
      <c r="BN280" s="272"/>
      <c r="BO280" s="272"/>
      <c r="BP280" s="272"/>
      <c r="BQ280" s="272"/>
      <c r="BR280" s="272"/>
      <c r="BS280" s="277"/>
      <c r="BT280" s="275" t="str">
        <f t="array" ref="BT280">IF(ISBLANK(BK280:BS280),"",SUM(BK280:BS280))</f>
        <v/>
      </c>
      <c r="BV280" s="25">
        <f t="shared" si="219"/>
        <v>0.42708333333333365</v>
      </c>
      <c r="BW280" s="4">
        <f t="shared" si="220"/>
        <v>0</v>
      </c>
      <c r="BX280" s="4">
        <f t="shared" si="210"/>
        <v>0</v>
      </c>
      <c r="BY280" s="4">
        <f t="shared" si="211"/>
        <v>0</v>
      </c>
      <c r="BZ280" s="4">
        <f t="shared" si="212"/>
        <v>0</v>
      </c>
      <c r="CA280" s="4">
        <f t="shared" si="213"/>
        <v>0</v>
      </c>
      <c r="CB280" s="4">
        <f t="shared" si="214"/>
        <v>0</v>
      </c>
      <c r="CC280" s="4">
        <f t="shared" si="215"/>
        <v>0</v>
      </c>
      <c r="CD280" s="4">
        <f t="shared" si="216"/>
        <v>0</v>
      </c>
      <c r="CE280" s="4">
        <f t="shared" si="217"/>
        <v>0</v>
      </c>
      <c r="CF280" s="10">
        <f t="shared" si="218"/>
        <v>0</v>
      </c>
    </row>
    <row r="281" spans="2:84" hidden="1" x14ac:dyDescent="0.25">
      <c r="B281" s="25">
        <f t="shared" si="204"/>
        <v>0.43750000000000033</v>
      </c>
      <c r="C281" s="272"/>
      <c r="D281" s="272"/>
      <c r="E281" s="272"/>
      <c r="F281" s="272"/>
      <c r="G281" s="272"/>
      <c r="H281" s="272"/>
      <c r="I281" s="272"/>
      <c r="J281" s="272"/>
      <c r="K281" s="277"/>
      <c r="L281" s="275" t="str">
        <f t="array" ref="L281">IF(ISBLANK(C281:K281),"",SUM(C281:K281))</f>
        <v/>
      </c>
      <c r="N281" s="25">
        <f t="shared" si="205"/>
        <v>0.43750000000000033</v>
      </c>
      <c r="O281" s="272"/>
      <c r="P281" s="272"/>
      <c r="Q281" s="272"/>
      <c r="R281" s="272"/>
      <c r="S281" s="272"/>
      <c r="T281" s="272"/>
      <c r="U281" s="272"/>
      <c r="V281" s="272"/>
      <c r="W281" s="277"/>
      <c r="X281" s="275" t="str">
        <f t="array" ref="X281">IF(ISBLANK(O281:W281),"",SUM(O281:W281))</f>
        <v/>
      </c>
      <c r="Z281" s="25">
        <f t="shared" si="206"/>
        <v>0.43750000000000033</v>
      </c>
      <c r="AA281" s="272"/>
      <c r="AB281" s="272"/>
      <c r="AC281" s="272"/>
      <c r="AD281" s="272"/>
      <c r="AE281" s="272"/>
      <c r="AF281" s="272"/>
      <c r="AG281" s="272"/>
      <c r="AH281" s="272"/>
      <c r="AI281" s="277"/>
      <c r="AJ281" s="275" t="str">
        <f t="array" ref="AJ281">IF(ISBLANK(AA281:AI281),"",SUM(AA281:AI281))</f>
        <v/>
      </c>
      <c r="AL281" s="25">
        <f t="shared" si="207"/>
        <v>0.43750000000000033</v>
      </c>
      <c r="AM281" s="272"/>
      <c r="AN281" s="272"/>
      <c r="AO281" s="272"/>
      <c r="AP281" s="272"/>
      <c r="AQ281" s="272"/>
      <c r="AR281" s="272"/>
      <c r="AS281" s="272"/>
      <c r="AT281" s="272"/>
      <c r="AU281" s="277"/>
      <c r="AV281" s="275" t="str">
        <f t="array" ref="AV281">IF(ISBLANK(AM281:AU281),"",SUM(AM281:AU281))</f>
        <v/>
      </c>
      <c r="AX281" s="25">
        <f t="shared" si="208"/>
        <v>0.43750000000000033</v>
      </c>
      <c r="AY281" s="272"/>
      <c r="AZ281" s="272"/>
      <c r="BA281" s="272"/>
      <c r="BB281" s="272"/>
      <c r="BC281" s="272"/>
      <c r="BD281" s="272"/>
      <c r="BE281" s="272"/>
      <c r="BF281" s="272"/>
      <c r="BG281" s="277"/>
      <c r="BH281" s="275" t="str">
        <f t="array" ref="BH281">IF(ISBLANK(AY281:BG281),"",SUM(AY281:BG281))</f>
        <v/>
      </c>
      <c r="BJ281" s="25">
        <f t="shared" si="209"/>
        <v>0.43750000000000033</v>
      </c>
      <c r="BK281" s="272"/>
      <c r="BL281" s="272"/>
      <c r="BM281" s="272"/>
      <c r="BN281" s="272"/>
      <c r="BO281" s="272"/>
      <c r="BP281" s="272"/>
      <c r="BQ281" s="272"/>
      <c r="BR281" s="272"/>
      <c r="BS281" s="277"/>
      <c r="BT281" s="275" t="str">
        <f t="array" ref="BT281">IF(ISBLANK(BK281:BS281),"",SUM(BK281:BS281))</f>
        <v/>
      </c>
      <c r="BV281" s="25">
        <f t="shared" si="219"/>
        <v>0.43750000000000033</v>
      </c>
      <c r="BW281" s="4">
        <f t="shared" si="220"/>
        <v>0</v>
      </c>
      <c r="BX281" s="4">
        <f t="shared" si="210"/>
        <v>0</v>
      </c>
      <c r="BY281" s="4">
        <f t="shared" si="211"/>
        <v>0</v>
      </c>
      <c r="BZ281" s="4">
        <f t="shared" si="212"/>
        <v>0</v>
      </c>
      <c r="CA281" s="4">
        <f t="shared" si="213"/>
        <v>0</v>
      </c>
      <c r="CB281" s="4">
        <f t="shared" si="214"/>
        <v>0</v>
      </c>
      <c r="CC281" s="4">
        <f t="shared" si="215"/>
        <v>0</v>
      </c>
      <c r="CD281" s="4">
        <f t="shared" si="216"/>
        <v>0</v>
      </c>
      <c r="CE281" s="4">
        <f t="shared" si="217"/>
        <v>0</v>
      </c>
      <c r="CF281" s="10">
        <f t="shared" si="218"/>
        <v>0</v>
      </c>
    </row>
    <row r="282" spans="2:84" hidden="1" x14ac:dyDescent="0.25">
      <c r="B282" s="25">
        <f t="shared" si="204"/>
        <v>0.44791666666666702</v>
      </c>
      <c r="C282" s="272"/>
      <c r="D282" s="272"/>
      <c r="E282" s="272"/>
      <c r="F282" s="272"/>
      <c r="G282" s="272"/>
      <c r="H282" s="272"/>
      <c r="I282" s="272"/>
      <c r="J282" s="272"/>
      <c r="K282" s="277"/>
      <c r="L282" s="275" t="str">
        <f t="array" ref="L282">IF(ISBLANK(C282:K282),"",SUM(C282:K282))</f>
        <v/>
      </c>
      <c r="N282" s="25">
        <f t="shared" si="205"/>
        <v>0.44791666666666702</v>
      </c>
      <c r="O282" s="272"/>
      <c r="P282" s="272"/>
      <c r="Q282" s="272"/>
      <c r="R282" s="272"/>
      <c r="S282" s="272"/>
      <c r="T282" s="272"/>
      <c r="U282" s="272"/>
      <c r="V282" s="272"/>
      <c r="W282" s="277"/>
      <c r="X282" s="275" t="str">
        <f t="array" ref="X282">IF(ISBLANK(O282:W282),"",SUM(O282:W282))</f>
        <v/>
      </c>
      <c r="Z282" s="25">
        <f t="shared" si="206"/>
        <v>0.44791666666666702</v>
      </c>
      <c r="AA282" s="272"/>
      <c r="AB282" s="272"/>
      <c r="AC282" s="272"/>
      <c r="AD282" s="272"/>
      <c r="AE282" s="272"/>
      <c r="AF282" s="272"/>
      <c r="AG282" s="272"/>
      <c r="AH282" s="272"/>
      <c r="AI282" s="277"/>
      <c r="AJ282" s="275" t="str">
        <f t="array" ref="AJ282">IF(ISBLANK(AA282:AI282),"",SUM(AA282:AI282))</f>
        <v/>
      </c>
      <c r="AL282" s="25">
        <f t="shared" si="207"/>
        <v>0.44791666666666702</v>
      </c>
      <c r="AM282" s="272"/>
      <c r="AN282" s="272"/>
      <c r="AO282" s="272"/>
      <c r="AP282" s="272"/>
      <c r="AQ282" s="272"/>
      <c r="AR282" s="272"/>
      <c r="AS282" s="272"/>
      <c r="AT282" s="272"/>
      <c r="AU282" s="277"/>
      <c r="AV282" s="275" t="str">
        <f t="array" ref="AV282">IF(ISBLANK(AM282:AU282),"",SUM(AM282:AU282))</f>
        <v/>
      </c>
      <c r="AX282" s="25">
        <f t="shared" si="208"/>
        <v>0.44791666666666702</v>
      </c>
      <c r="AY282" s="272"/>
      <c r="AZ282" s="272"/>
      <c r="BA282" s="272"/>
      <c r="BB282" s="272"/>
      <c r="BC282" s="272"/>
      <c r="BD282" s="272"/>
      <c r="BE282" s="272"/>
      <c r="BF282" s="272"/>
      <c r="BG282" s="277"/>
      <c r="BH282" s="275" t="str">
        <f t="array" ref="BH282">IF(ISBLANK(AY282:BG282),"",SUM(AY282:BG282))</f>
        <v/>
      </c>
      <c r="BJ282" s="25">
        <f t="shared" si="209"/>
        <v>0.44791666666666702</v>
      </c>
      <c r="BK282" s="272"/>
      <c r="BL282" s="272"/>
      <c r="BM282" s="272"/>
      <c r="BN282" s="272"/>
      <c r="BO282" s="272"/>
      <c r="BP282" s="272"/>
      <c r="BQ282" s="272"/>
      <c r="BR282" s="272"/>
      <c r="BS282" s="277"/>
      <c r="BT282" s="275" t="str">
        <f t="array" ref="BT282">IF(ISBLANK(BK282:BS282),"",SUM(BK282:BS282))</f>
        <v/>
      </c>
      <c r="BV282" s="25">
        <f t="shared" si="219"/>
        <v>0.44791666666666702</v>
      </c>
      <c r="BW282" s="4">
        <f t="shared" si="220"/>
        <v>0</v>
      </c>
      <c r="BX282" s="4">
        <f t="shared" si="210"/>
        <v>0</v>
      </c>
      <c r="BY282" s="4">
        <f t="shared" si="211"/>
        <v>0</v>
      </c>
      <c r="BZ282" s="4">
        <f t="shared" si="212"/>
        <v>0</v>
      </c>
      <c r="CA282" s="4">
        <f t="shared" si="213"/>
        <v>0</v>
      </c>
      <c r="CB282" s="4">
        <f t="shared" si="214"/>
        <v>0</v>
      </c>
      <c r="CC282" s="4">
        <f t="shared" si="215"/>
        <v>0</v>
      </c>
      <c r="CD282" s="4">
        <f t="shared" si="216"/>
        <v>0</v>
      </c>
      <c r="CE282" s="4">
        <f t="shared" si="217"/>
        <v>0</v>
      </c>
      <c r="CF282" s="10">
        <f t="shared" si="218"/>
        <v>0</v>
      </c>
    </row>
    <row r="283" spans="2:84" hidden="1" x14ac:dyDescent="0.25">
      <c r="B283" s="25">
        <f t="shared" si="204"/>
        <v>0.4583333333333337</v>
      </c>
      <c r="C283" s="272"/>
      <c r="D283" s="272"/>
      <c r="E283" s="272"/>
      <c r="F283" s="272"/>
      <c r="G283" s="272"/>
      <c r="H283" s="272"/>
      <c r="I283" s="272"/>
      <c r="J283" s="272"/>
      <c r="K283" s="277"/>
      <c r="L283" s="275" t="str">
        <f t="array" ref="L283">IF(ISBLANK(C283:K283),"",SUM(C283:K283))</f>
        <v/>
      </c>
      <c r="N283" s="25">
        <f t="shared" si="205"/>
        <v>0.4583333333333337</v>
      </c>
      <c r="O283" s="272"/>
      <c r="P283" s="272"/>
      <c r="Q283" s="272"/>
      <c r="R283" s="272"/>
      <c r="S283" s="272"/>
      <c r="T283" s="272"/>
      <c r="U283" s="272"/>
      <c r="V283" s="272"/>
      <c r="W283" s="277"/>
      <c r="X283" s="275" t="str">
        <f t="array" ref="X283">IF(ISBLANK(O283:W283),"",SUM(O283:W283))</f>
        <v/>
      </c>
      <c r="Z283" s="25">
        <f t="shared" si="206"/>
        <v>0.4583333333333337</v>
      </c>
      <c r="AA283" s="272"/>
      <c r="AB283" s="272"/>
      <c r="AC283" s="272"/>
      <c r="AD283" s="272"/>
      <c r="AE283" s="272"/>
      <c r="AF283" s="272"/>
      <c r="AG283" s="272"/>
      <c r="AH283" s="272"/>
      <c r="AI283" s="277"/>
      <c r="AJ283" s="275" t="str">
        <f t="array" ref="AJ283">IF(ISBLANK(AA283:AI283),"",SUM(AA283:AI283))</f>
        <v/>
      </c>
      <c r="AL283" s="25">
        <f t="shared" si="207"/>
        <v>0.4583333333333337</v>
      </c>
      <c r="AM283" s="272"/>
      <c r="AN283" s="272"/>
      <c r="AO283" s="272"/>
      <c r="AP283" s="272"/>
      <c r="AQ283" s="272"/>
      <c r="AR283" s="272"/>
      <c r="AS283" s="272"/>
      <c r="AT283" s="272"/>
      <c r="AU283" s="277"/>
      <c r="AV283" s="275" t="str">
        <f t="array" ref="AV283">IF(ISBLANK(AM283:AU283),"",SUM(AM283:AU283))</f>
        <v/>
      </c>
      <c r="AX283" s="25">
        <f t="shared" si="208"/>
        <v>0.4583333333333337</v>
      </c>
      <c r="AY283" s="272"/>
      <c r="AZ283" s="272"/>
      <c r="BA283" s="272"/>
      <c r="BB283" s="272"/>
      <c r="BC283" s="272"/>
      <c r="BD283" s="272"/>
      <c r="BE283" s="272"/>
      <c r="BF283" s="272"/>
      <c r="BG283" s="277"/>
      <c r="BH283" s="275" t="str">
        <f t="array" ref="BH283">IF(ISBLANK(AY283:BG283),"",SUM(AY283:BG283))</f>
        <v/>
      </c>
      <c r="BJ283" s="25">
        <f t="shared" si="209"/>
        <v>0.4583333333333337</v>
      </c>
      <c r="BK283" s="272"/>
      <c r="BL283" s="272"/>
      <c r="BM283" s="272"/>
      <c r="BN283" s="272"/>
      <c r="BO283" s="272"/>
      <c r="BP283" s="272"/>
      <c r="BQ283" s="272"/>
      <c r="BR283" s="272"/>
      <c r="BS283" s="277"/>
      <c r="BT283" s="275" t="str">
        <f t="array" ref="BT283">IF(ISBLANK(BK283:BS283),"",SUM(BK283:BS283))</f>
        <v/>
      </c>
      <c r="BV283" s="25">
        <f t="shared" si="219"/>
        <v>0.4583333333333337</v>
      </c>
      <c r="BW283" s="4">
        <f t="shared" si="220"/>
        <v>0</v>
      </c>
      <c r="BX283" s="4">
        <f t="shared" si="210"/>
        <v>0</v>
      </c>
      <c r="BY283" s="4">
        <f t="shared" si="211"/>
        <v>0</v>
      </c>
      <c r="BZ283" s="4">
        <f t="shared" si="212"/>
        <v>0</v>
      </c>
      <c r="CA283" s="4">
        <f t="shared" si="213"/>
        <v>0</v>
      </c>
      <c r="CB283" s="4">
        <f t="shared" si="214"/>
        <v>0</v>
      </c>
      <c r="CC283" s="4">
        <f t="shared" si="215"/>
        <v>0</v>
      </c>
      <c r="CD283" s="4">
        <f t="shared" si="216"/>
        <v>0</v>
      </c>
      <c r="CE283" s="4">
        <f t="shared" si="217"/>
        <v>0</v>
      </c>
      <c r="CF283" s="10">
        <f t="shared" si="218"/>
        <v>0</v>
      </c>
    </row>
    <row r="284" spans="2:84" hidden="1" x14ac:dyDescent="0.25">
      <c r="B284" s="25">
        <f t="shared" si="204"/>
        <v>0.46875000000000039</v>
      </c>
      <c r="C284" s="272"/>
      <c r="D284" s="272"/>
      <c r="E284" s="272"/>
      <c r="F284" s="272"/>
      <c r="G284" s="272"/>
      <c r="H284" s="272"/>
      <c r="I284" s="272"/>
      <c r="J284" s="272"/>
      <c r="K284" s="277"/>
      <c r="L284" s="275" t="str">
        <f t="array" ref="L284">IF(ISBLANK(C284:K284),"",SUM(C284:K284))</f>
        <v/>
      </c>
      <c r="N284" s="25">
        <f t="shared" si="205"/>
        <v>0.46875000000000039</v>
      </c>
      <c r="O284" s="272"/>
      <c r="P284" s="272"/>
      <c r="Q284" s="272"/>
      <c r="R284" s="272"/>
      <c r="S284" s="272"/>
      <c r="T284" s="272"/>
      <c r="U284" s="272"/>
      <c r="V284" s="272"/>
      <c r="W284" s="277"/>
      <c r="X284" s="275" t="str">
        <f t="array" ref="X284">IF(ISBLANK(O284:W284),"",SUM(O284:W284))</f>
        <v/>
      </c>
      <c r="Z284" s="25">
        <f t="shared" si="206"/>
        <v>0.46875000000000039</v>
      </c>
      <c r="AA284" s="272"/>
      <c r="AB284" s="272"/>
      <c r="AC284" s="272"/>
      <c r="AD284" s="272"/>
      <c r="AE284" s="272"/>
      <c r="AF284" s="272"/>
      <c r="AG284" s="272"/>
      <c r="AH284" s="272"/>
      <c r="AI284" s="277"/>
      <c r="AJ284" s="275" t="str">
        <f t="array" ref="AJ284">IF(ISBLANK(AA284:AI284),"",SUM(AA284:AI284))</f>
        <v/>
      </c>
      <c r="AL284" s="25">
        <f t="shared" si="207"/>
        <v>0.46875000000000039</v>
      </c>
      <c r="AM284" s="272"/>
      <c r="AN284" s="272"/>
      <c r="AO284" s="272"/>
      <c r="AP284" s="272"/>
      <c r="AQ284" s="272"/>
      <c r="AR284" s="272"/>
      <c r="AS284" s="272"/>
      <c r="AT284" s="272"/>
      <c r="AU284" s="277"/>
      <c r="AV284" s="275" t="str">
        <f t="array" ref="AV284">IF(ISBLANK(AM284:AU284),"",SUM(AM284:AU284))</f>
        <v/>
      </c>
      <c r="AX284" s="25">
        <f t="shared" si="208"/>
        <v>0.46875000000000039</v>
      </c>
      <c r="AY284" s="272"/>
      <c r="AZ284" s="272"/>
      <c r="BA284" s="272"/>
      <c r="BB284" s="272"/>
      <c r="BC284" s="272"/>
      <c r="BD284" s="272"/>
      <c r="BE284" s="272"/>
      <c r="BF284" s="272"/>
      <c r="BG284" s="277"/>
      <c r="BH284" s="275" t="str">
        <f t="array" ref="BH284">IF(ISBLANK(AY284:BG284),"",SUM(AY284:BG284))</f>
        <v/>
      </c>
      <c r="BJ284" s="25">
        <f t="shared" si="209"/>
        <v>0.46875000000000039</v>
      </c>
      <c r="BK284" s="272"/>
      <c r="BL284" s="272"/>
      <c r="BM284" s="272"/>
      <c r="BN284" s="272"/>
      <c r="BO284" s="272"/>
      <c r="BP284" s="272"/>
      <c r="BQ284" s="272"/>
      <c r="BR284" s="272"/>
      <c r="BS284" s="277"/>
      <c r="BT284" s="275" t="str">
        <f t="array" ref="BT284">IF(ISBLANK(BK284:BS284),"",SUM(BK284:BS284))</f>
        <v/>
      </c>
      <c r="BV284" s="25">
        <f t="shared" si="219"/>
        <v>0.46875000000000039</v>
      </c>
      <c r="BW284" s="4">
        <f t="shared" si="220"/>
        <v>0</v>
      </c>
      <c r="BX284" s="4">
        <f t="shared" si="210"/>
        <v>0</v>
      </c>
      <c r="BY284" s="4">
        <f t="shared" si="211"/>
        <v>0</v>
      </c>
      <c r="BZ284" s="4">
        <f t="shared" si="212"/>
        <v>0</v>
      </c>
      <c r="CA284" s="4">
        <f t="shared" si="213"/>
        <v>0</v>
      </c>
      <c r="CB284" s="4">
        <f t="shared" si="214"/>
        <v>0</v>
      </c>
      <c r="CC284" s="4">
        <f t="shared" si="215"/>
        <v>0</v>
      </c>
      <c r="CD284" s="4">
        <f t="shared" si="216"/>
        <v>0</v>
      </c>
      <c r="CE284" s="4">
        <f t="shared" si="217"/>
        <v>0</v>
      </c>
      <c r="CF284" s="10">
        <f t="shared" si="218"/>
        <v>0</v>
      </c>
    </row>
    <row r="285" spans="2:84" hidden="1" x14ac:dyDescent="0.25">
      <c r="B285" s="25">
        <f t="shared" si="204"/>
        <v>0.47916666666666707</v>
      </c>
      <c r="C285" s="272"/>
      <c r="D285" s="272"/>
      <c r="E285" s="272"/>
      <c r="F285" s="272"/>
      <c r="G285" s="272"/>
      <c r="H285" s="272"/>
      <c r="I285" s="272"/>
      <c r="J285" s="272"/>
      <c r="K285" s="277"/>
      <c r="L285" s="275" t="str">
        <f t="array" ref="L285">IF(ISBLANK(C285:K285),"",SUM(C285:K285))</f>
        <v/>
      </c>
      <c r="N285" s="25">
        <f t="shared" si="205"/>
        <v>0.47916666666666707</v>
      </c>
      <c r="O285" s="272"/>
      <c r="P285" s="272"/>
      <c r="Q285" s="272"/>
      <c r="R285" s="272"/>
      <c r="S285" s="272"/>
      <c r="T285" s="272"/>
      <c r="U285" s="272"/>
      <c r="V285" s="272"/>
      <c r="W285" s="277"/>
      <c r="X285" s="275" t="str">
        <f t="array" ref="X285">IF(ISBLANK(O285:W285),"",SUM(O285:W285))</f>
        <v/>
      </c>
      <c r="Z285" s="25">
        <f t="shared" si="206"/>
        <v>0.47916666666666707</v>
      </c>
      <c r="AA285" s="272"/>
      <c r="AB285" s="272"/>
      <c r="AC285" s="272"/>
      <c r="AD285" s="272"/>
      <c r="AE285" s="272"/>
      <c r="AF285" s="272"/>
      <c r="AG285" s="272"/>
      <c r="AH285" s="272"/>
      <c r="AI285" s="277"/>
      <c r="AJ285" s="275" t="str">
        <f t="array" ref="AJ285">IF(ISBLANK(AA285:AI285),"",SUM(AA285:AI285))</f>
        <v/>
      </c>
      <c r="AL285" s="25">
        <f t="shared" si="207"/>
        <v>0.47916666666666707</v>
      </c>
      <c r="AM285" s="272"/>
      <c r="AN285" s="272"/>
      <c r="AO285" s="272"/>
      <c r="AP285" s="272"/>
      <c r="AQ285" s="272"/>
      <c r="AR285" s="272"/>
      <c r="AS285" s="272"/>
      <c r="AT285" s="272"/>
      <c r="AU285" s="277"/>
      <c r="AV285" s="275" t="str">
        <f t="array" ref="AV285">IF(ISBLANK(AM285:AU285),"",SUM(AM285:AU285))</f>
        <v/>
      </c>
      <c r="AX285" s="25">
        <f t="shared" si="208"/>
        <v>0.47916666666666707</v>
      </c>
      <c r="AY285" s="272"/>
      <c r="AZ285" s="272"/>
      <c r="BA285" s="272"/>
      <c r="BB285" s="272"/>
      <c r="BC285" s="272"/>
      <c r="BD285" s="272"/>
      <c r="BE285" s="272"/>
      <c r="BF285" s="272"/>
      <c r="BG285" s="277"/>
      <c r="BH285" s="275" t="str">
        <f t="array" ref="BH285">IF(ISBLANK(AY285:BG285),"",SUM(AY285:BG285))</f>
        <v/>
      </c>
      <c r="BJ285" s="25">
        <f t="shared" si="209"/>
        <v>0.47916666666666707</v>
      </c>
      <c r="BK285" s="272"/>
      <c r="BL285" s="272"/>
      <c r="BM285" s="272"/>
      <c r="BN285" s="272"/>
      <c r="BO285" s="272"/>
      <c r="BP285" s="272"/>
      <c r="BQ285" s="272"/>
      <c r="BR285" s="272"/>
      <c r="BS285" s="277"/>
      <c r="BT285" s="275" t="str">
        <f t="array" ref="BT285">IF(ISBLANK(BK285:BS285),"",SUM(BK285:BS285))</f>
        <v/>
      </c>
      <c r="BV285" s="25">
        <f t="shared" si="219"/>
        <v>0.47916666666666707</v>
      </c>
      <c r="BW285" s="4">
        <f t="shared" si="220"/>
        <v>0</v>
      </c>
      <c r="BX285" s="4">
        <f t="shared" si="210"/>
        <v>0</v>
      </c>
      <c r="BY285" s="4">
        <f t="shared" si="211"/>
        <v>0</v>
      </c>
      <c r="BZ285" s="4">
        <f t="shared" si="212"/>
        <v>0</v>
      </c>
      <c r="CA285" s="4">
        <f t="shared" si="213"/>
        <v>0</v>
      </c>
      <c r="CB285" s="4">
        <f t="shared" si="214"/>
        <v>0</v>
      </c>
      <c r="CC285" s="4">
        <f t="shared" si="215"/>
        <v>0</v>
      </c>
      <c r="CD285" s="4">
        <f t="shared" si="216"/>
        <v>0</v>
      </c>
      <c r="CE285" s="4">
        <f t="shared" si="217"/>
        <v>0</v>
      </c>
      <c r="CF285" s="10">
        <f t="shared" si="218"/>
        <v>0</v>
      </c>
    </row>
    <row r="286" spans="2:84" hidden="1" x14ac:dyDescent="0.25">
      <c r="B286" s="25">
        <f t="shared" si="204"/>
        <v>0.48958333333333376</v>
      </c>
      <c r="C286" s="272"/>
      <c r="D286" s="272"/>
      <c r="E286" s="272"/>
      <c r="F286" s="272"/>
      <c r="G286" s="272"/>
      <c r="H286" s="272"/>
      <c r="I286" s="272"/>
      <c r="J286" s="272"/>
      <c r="K286" s="277"/>
      <c r="L286" s="275" t="str">
        <f t="array" ref="L286">IF(ISBLANK(C286:K286),"",SUM(C286:K286))</f>
        <v/>
      </c>
      <c r="N286" s="25">
        <f t="shared" si="205"/>
        <v>0.48958333333333376</v>
      </c>
      <c r="O286" s="272"/>
      <c r="P286" s="272"/>
      <c r="Q286" s="272"/>
      <c r="R286" s="272"/>
      <c r="S286" s="272"/>
      <c r="T286" s="272"/>
      <c r="U286" s="272"/>
      <c r="V286" s="272"/>
      <c r="W286" s="277"/>
      <c r="X286" s="275" t="str">
        <f t="array" ref="X286">IF(ISBLANK(O286:W286),"",SUM(O286:W286))</f>
        <v/>
      </c>
      <c r="Z286" s="25">
        <f t="shared" si="206"/>
        <v>0.48958333333333376</v>
      </c>
      <c r="AA286" s="272"/>
      <c r="AB286" s="272"/>
      <c r="AC286" s="272"/>
      <c r="AD286" s="272"/>
      <c r="AE286" s="272"/>
      <c r="AF286" s="272"/>
      <c r="AG286" s="272"/>
      <c r="AH286" s="272"/>
      <c r="AI286" s="277"/>
      <c r="AJ286" s="275" t="str">
        <f t="array" ref="AJ286">IF(ISBLANK(AA286:AI286),"",SUM(AA286:AI286))</f>
        <v/>
      </c>
      <c r="AL286" s="25">
        <f t="shared" si="207"/>
        <v>0.48958333333333376</v>
      </c>
      <c r="AM286" s="272"/>
      <c r="AN286" s="272"/>
      <c r="AO286" s="272"/>
      <c r="AP286" s="272"/>
      <c r="AQ286" s="272"/>
      <c r="AR286" s="272"/>
      <c r="AS286" s="272"/>
      <c r="AT286" s="272"/>
      <c r="AU286" s="277"/>
      <c r="AV286" s="275" t="str">
        <f t="array" ref="AV286">IF(ISBLANK(AM286:AU286),"",SUM(AM286:AU286))</f>
        <v/>
      </c>
      <c r="AX286" s="25">
        <f t="shared" si="208"/>
        <v>0.48958333333333376</v>
      </c>
      <c r="AY286" s="272"/>
      <c r="AZ286" s="272"/>
      <c r="BA286" s="272"/>
      <c r="BB286" s="272"/>
      <c r="BC286" s="272"/>
      <c r="BD286" s="272"/>
      <c r="BE286" s="272"/>
      <c r="BF286" s="272"/>
      <c r="BG286" s="277"/>
      <c r="BH286" s="275" t="str">
        <f t="array" ref="BH286">IF(ISBLANK(AY286:BG286),"",SUM(AY286:BG286))</f>
        <v/>
      </c>
      <c r="BJ286" s="25">
        <f t="shared" si="209"/>
        <v>0.48958333333333376</v>
      </c>
      <c r="BK286" s="272"/>
      <c r="BL286" s="272"/>
      <c r="BM286" s="272"/>
      <c r="BN286" s="272"/>
      <c r="BO286" s="272"/>
      <c r="BP286" s="272"/>
      <c r="BQ286" s="272"/>
      <c r="BR286" s="272"/>
      <c r="BS286" s="277"/>
      <c r="BT286" s="275" t="str">
        <f t="array" ref="BT286">IF(ISBLANK(BK286:BS286),"",SUM(BK286:BS286))</f>
        <v/>
      </c>
      <c r="BV286" s="25">
        <f t="shared" si="219"/>
        <v>0.48958333333333376</v>
      </c>
      <c r="BW286" s="4">
        <f t="shared" si="220"/>
        <v>0</v>
      </c>
      <c r="BX286" s="4">
        <f t="shared" si="210"/>
        <v>0</v>
      </c>
      <c r="BY286" s="4">
        <f t="shared" si="211"/>
        <v>0</v>
      </c>
      <c r="BZ286" s="4">
        <f t="shared" si="212"/>
        <v>0</v>
      </c>
      <c r="CA286" s="4">
        <f t="shared" si="213"/>
        <v>0</v>
      </c>
      <c r="CB286" s="4">
        <f t="shared" si="214"/>
        <v>0</v>
      </c>
      <c r="CC286" s="4">
        <f t="shared" si="215"/>
        <v>0</v>
      </c>
      <c r="CD286" s="4">
        <f t="shared" si="216"/>
        <v>0</v>
      </c>
      <c r="CE286" s="4">
        <f t="shared" si="217"/>
        <v>0</v>
      </c>
      <c r="CF286" s="10">
        <f t="shared" si="218"/>
        <v>0</v>
      </c>
    </row>
    <row r="287" spans="2:84" hidden="1" x14ac:dyDescent="0.25">
      <c r="B287" s="25">
        <f t="shared" si="204"/>
        <v>0.50000000000000044</v>
      </c>
      <c r="C287" s="272"/>
      <c r="D287" s="272"/>
      <c r="E287" s="272"/>
      <c r="F287" s="272"/>
      <c r="G287" s="272"/>
      <c r="H287" s="272"/>
      <c r="I287" s="272"/>
      <c r="J287" s="272"/>
      <c r="K287" s="277"/>
      <c r="L287" s="275" t="str">
        <f t="array" ref="L287">IF(ISBLANK(C287:K287),"",SUM(C287:K287))</f>
        <v/>
      </c>
      <c r="N287" s="25">
        <f t="shared" si="205"/>
        <v>0.50000000000000044</v>
      </c>
      <c r="O287" s="272"/>
      <c r="P287" s="272"/>
      <c r="Q287" s="272"/>
      <c r="R287" s="272"/>
      <c r="S287" s="272"/>
      <c r="T287" s="272"/>
      <c r="U287" s="272"/>
      <c r="V287" s="272"/>
      <c r="W287" s="277"/>
      <c r="X287" s="275" t="str">
        <f t="array" ref="X287">IF(ISBLANK(O287:W287),"",SUM(O287:W287))</f>
        <v/>
      </c>
      <c r="Z287" s="25">
        <f t="shared" si="206"/>
        <v>0.50000000000000044</v>
      </c>
      <c r="AA287" s="272"/>
      <c r="AB287" s="272"/>
      <c r="AC287" s="272"/>
      <c r="AD287" s="272"/>
      <c r="AE287" s="272"/>
      <c r="AF287" s="272"/>
      <c r="AG287" s="272"/>
      <c r="AH287" s="272"/>
      <c r="AI287" s="277"/>
      <c r="AJ287" s="275" t="str">
        <f t="array" ref="AJ287">IF(ISBLANK(AA287:AI287),"",SUM(AA287:AI287))</f>
        <v/>
      </c>
      <c r="AL287" s="25">
        <f t="shared" si="207"/>
        <v>0.50000000000000044</v>
      </c>
      <c r="AM287" s="272"/>
      <c r="AN287" s="272"/>
      <c r="AO287" s="272"/>
      <c r="AP287" s="272"/>
      <c r="AQ287" s="272"/>
      <c r="AR287" s="272"/>
      <c r="AS287" s="272"/>
      <c r="AT287" s="272"/>
      <c r="AU287" s="277"/>
      <c r="AV287" s="275" t="str">
        <f t="array" ref="AV287">IF(ISBLANK(AM287:AU287),"",SUM(AM287:AU287))</f>
        <v/>
      </c>
      <c r="AX287" s="25">
        <f t="shared" si="208"/>
        <v>0.50000000000000044</v>
      </c>
      <c r="AY287" s="272"/>
      <c r="AZ287" s="272"/>
      <c r="BA287" s="272"/>
      <c r="BB287" s="272"/>
      <c r="BC287" s="272"/>
      <c r="BD287" s="272"/>
      <c r="BE287" s="272"/>
      <c r="BF287" s="272"/>
      <c r="BG287" s="277"/>
      <c r="BH287" s="275" t="str">
        <f t="array" ref="BH287">IF(ISBLANK(AY287:BG287),"",SUM(AY287:BG287))</f>
        <v/>
      </c>
      <c r="BJ287" s="25">
        <f t="shared" si="209"/>
        <v>0.50000000000000044</v>
      </c>
      <c r="BK287" s="272"/>
      <c r="BL287" s="272"/>
      <c r="BM287" s="272"/>
      <c r="BN287" s="272"/>
      <c r="BO287" s="272"/>
      <c r="BP287" s="272"/>
      <c r="BQ287" s="272"/>
      <c r="BR287" s="272"/>
      <c r="BS287" s="277"/>
      <c r="BT287" s="275" t="str">
        <f t="array" ref="BT287">IF(ISBLANK(BK287:BS287),"",SUM(BK287:BS287))</f>
        <v/>
      </c>
      <c r="BV287" s="25">
        <f t="shared" si="219"/>
        <v>0.50000000000000044</v>
      </c>
      <c r="BW287" s="4">
        <f t="shared" si="220"/>
        <v>0</v>
      </c>
      <c r="BX287" s="4">
        <f t="shared" si="210"/>
        <v>0</v>
      </c>
      <c r="BY287" s="4">
        <f t="shared" si="211"/>
        <v>0</v>
      </c>
      <c r="BZ287" s="4">
        <f t="shared" si="212"/>
        <v>0</v>
      </c>
      <c r="CA287" s="4">
        <f t="shared" si="213"/>
        <v>0</v>
      </c>
      <c r="CB287" s="4">
        <f t="shared" si="214"/>
        <v>0</v>
      </c>
      <c r="CC287" s="4">
        <f t="shared" si="215"/>
        <v>0</v>
      </c>
      <c r="CD287" s="4">
        <f t="shared" si="216"/>
        <v>0</v>
      </c>
      <c r="CE287" s="4">
        <f t="shared" si="217"/>
        <v>0</v>
      </c>
      <c r="CF287" s="10">
        <f t="shared" si="218"/>
        <v>0</v>
      </c>
    </row>
    <row r="288" spans="2:84" hidden="1" x14ac:dyDescent="0.25">
      <c r="B288" s="25">
        <f t="shared" si="204"/>
        <v>0.51041666666666707</v>
      </c>
      <c r="C288" s="272"/>
      <c r="D288" s="272"/>
      <c r="E288" s="272"/>
      <c r="F288" s="272"/>
      <c r="G288" s="272"/>
      <c r="H288" s="272"/>
      <c r="I288" s="272"/>
      <c r="J288" s="272"/>
      <c r="K288" s="277"/>
      <c r="L288" s="275" t="str">
        <f t="array" ref="L288">IF(ISBLANK(C288:K288),"",SUM(C288:K288))</f>
        <v/>
      </c>
      <c r="N288" s="25">
        <f t="shared" si="205"/>
        <v>0.51041666666666707</v>
      </c>
      <c r="O288" s="272"/>
      <c r="P288" s="272"/>
      <c r="Q288" s="272"/>
      <c r="R288" s="272"/>
      <c r="S288" s="272"/>
      <c r="T288" s="272"/>
      <c r="U288" s="272"/>
      <c r="V288" s="272"/>
      <c r="W288" s="277"/>
      <c r="X288" s="275" t="str">
        <f t="array" ref="X288">IF(ISBLANK(O288:W288),"",SUM(O288:W288))</f>
        <v/>
      </c>
      <c r="Z288" s="25">
        <f t="shared" si="206"/>
        <v>0.51041666666666707</v>
      </c>
      <c r="AA288" s="272"/>
      <c r="AB288" s="272"/>
      <c r="AC288" s="272"/>
      <c r="AD288" s="272"/>
      <c r="AE288" s="272"/>
      <c r="AF288" s="272"/>
      <c r="AG288" s="272"/>
      <c r="AH288" s="272"/>
      <c r="AI288" s="277"/>
      <c r="AJ288" s="275" t="str">
        <f t="array" ref="AJ288">IF(ISBLANK(AA288:AI288),"",SUM(AA288:AI288))</f>
        <v/>
      </c>
      <c r="AL288" s="25">
        <f t="shared" si="207"/>
        <v>0.51041666666666707</v>
      </c>
      <c r="AM288" s="272"/>
      <c r="AN288" s="272"/>
      <c r="AO288" s="272"/>
      <c r="AP288" s="272"/>
      <c r="AQ288" s="272"/>
      <c r="AR288" s="272"/>
      <c r="AS288" s="272"/>
      <c r="AT288" s="272"/>
      <c r="AU288" s="277"/>
      <c r="AV288" s="275" t="str">
        <f t="array" ref="AV288">IF(ISBLANK(AM288:AU288),"",SUM(AM288:AU288))</f>
        <v/>
      </c>
      <c r="AX288" s="25">
        <f t="shared" si="208"/>
        <v>0.51041666666666707</v>
      </c>
      <c r="AY288" s="272"/>
      <c r="AZ288" s="272"/>
      <c r="BA288" s="272"/>
      <c r="BB288" s="272"/>
      <c r="BC288" s="272"/>
      <c r="BD288" s="272"/>
      <c r="BE288" s="272"/>
      <c r="BF288" s="272"/>
      <c r="BG288" s="277"/>
      <c r="BH288" s="275" t="str">
        <f t="array" ref="BH288">IF(ISBLANK(AY288:BG288),"",SUM(AY288:BG288))</f>
        <v/>
      </c>
      <c r="BJ288" s="25">
        <f t="shared" si="209"/>
        <v>0.51041666666666707</v>
      </c>
      <c r="BK288" s="272"/>
      <c r="BL288" s="272"/>
      <c r="BM288" s="272"/>
      <c r="BN288" s="272"/>
      <c r="BO288" s="272"/>
      <c r="BP288" s="272"/>
      <c r="BQ288" s="272"/>
      <c r="BR288" s="272"/>
      <c r="BS288" s="277"/>
      <c r="BT288" s="275" t="str">
        <f t="array" ref="BT288">IF(ISBLANK(BK288:BS288),"",SUM(BK288:BS288))</f>
        <v/>
      </c>
      <c r="BV288" s="25">
        <f t="shared" si="219"/>
        <v>0.51041666666666707</v>
      </c>
      <c r="BW288" s="4">
        <f t="shared" si="220"/>
        <v>0</v>
      </c>
      <c r="BX288" s="4">
        <f t="shared" si="210"/>
        <v>0</v>
      </c>
      <c r="BY288" s="4">
        <f t="shared" si="211"/>
        <v>0</v>
      </c>
      <c r="BZ288" s="4">
        <f t="shared" si="212"/>
        <v>0</v>
      </c>
      <c r="CA288" s="4">
        <f t="shared" si="213"/>
        <v>0</v>
      </c>
      <c r="CB288" s="4">
        <f t="shared" si="214"/>
        <v>0</v>
      </c>
      <c r="CC288" s="4">
        <f t="shared" si="215"/>
        <v>0</v>
      </c>
      <c r="CD288" s="4">
        <f t="shared" si="216"/>
        <v>0</v>
      </c>
      <c r="CE288" s="4">
        <f t="shared" si="217"/>
        <v>0</v>
      </c>
      <c r="CF288" s="10">
        <f t="shared" si="218"/>
        <v>0</v>
      </c>
    </row>
    <row r="289" spans="2:84" hidden="1" x14ac:dyDescent="0.25">
      <c r="B289" s="25">
        <f t="shared" si="204"/>
        <v>0.5208333333333337</v>
      </c>
      <c r="C289" s="272"/>
      <c r="D289" s="272"/>
      <c r="E289" s="272"/>
      <c r="F289" s="272"/>
      <c r="G289" s="272"/>
      <c r="H289" s="272"/>
      <c r="I289" s="272"/>
      <c r="J289" s="272"/>
      <c r="K289" s="277"/>
      <c r="L289" s="275" t="str">
        <f t="array" ref="L289">IF(ISBLANK(C289:K289),"",SUM(C289:K289))</f>
        <v/>
      </c>
      <c r="N289" s="25">
        <f t="shared" si="205"/>
        <v>0.5208333333333337</v>
      </c>
      <c r="O289" s="272"/>
      <c r="P289" s="272"/>
      <c r="Q289" s="272"/>
      <c r="R289" s="272"/>
      <c r="S289" s="272"/>
      <c r="T289" s="272"/>
      <c r="U289" s="272"/>
      <c r="V289" s="272"/>
      <c r="W289" s="277"/>
      <c r="X289" s="275" t="str">
        <f t="array" ref="X289">IF(ISBLANK(O289:W289),"",SUM(O289:W289))</f>
        <v/>
      </c>
      <c r="Z289" s="25">
        <f t="shared" si="206"/>
        <v>0.5208333333333337</v>
      </c>
      <c r="AA289" s="272"/>
      <c r="AB289" s="272"/>
      <c r="AC289" s="272"/>
      <c r="AD289" s="272"/>
      <c r="AE289" s="272"/>
      <c r="AF289" s="272"/>
      <c r="AG289" s="272"/>
      <c r="AH289" s="272"/>
      <c r="AI289" s="277"/>
      <c r="AJ289" s="275" t="str">
        <f t="array" ref="AJ289">IF(ISBLANK(AA289:AI289),"",SUM(AA289:AI289))</f>
        <v/>
      </c>
      <c r="AL289" s="25">
        <f t="shared" si="207"/>
        <v>0.5208333333333337</v>
      </c>
      <c r="AM289" s="272"/>
      <c r="AN289" s="272"/>
      <c r="AO289" s="272"/>
      <c r="AP289" s="272"/>
      <c r="AQ289" s="272"/>
      <c r="AR289" s="272"/>
      <c r="AS289" s="272"/>
      <c r="AT289" s="272"/>
      <c r="AU289" s="277"/>
      <c r="AV289" s="275" t="str">
        <f t="array" ref="AV289">IF(ISBLANK(AM289:AU289),"",SUM(AM289:AU289))</f>
        <v/>
      </c>
      <c r="AX289" s="25">
        <f t="shared" si="208"/>
        <v>0.5208333333333337</v>
      </c>
      <c r="AY289" s="272"/>
      <c r="AZ289" s="272"/>
      <c r="BA289" s="272"/>
      <c r="BB289" s="272"/>
      <c r="BC289" s="272"/>
      <c r="BD289" s="272"/>
      <c r="BE289" s="272"/>
      <c r="BF289" s="272"/>
      <c r="BG289" s="277"/>
      <c r="BH289" s="275" t="str">
        <f t="array" ref="BH289">IF(ISBLANK(AY289:BG289),"",SUM(AY289:BG289))</f>
        <v/>
      </c>
      <c r="BJ289" s="25">
        <f t="shared" si="209"/>
        <v>0.5208333333333337</v>
      </c>
      <c r="BK289" s="272"/>
      <c r="BL289" s="272"/>
      <c r="BM289" s="272"/>
      <c r="BN289" s="272"/>
      <c r="BO289" s="272"/>
      <c r="BP289" s="272"/>
      <c r="BQ289" s="272"/>
      <c r="BR289" s="272"/>
      <c r="BS289" s="277"/>
      <c r="BT289" s="275" t="str">
        <f t="array" ref="BT289">IF(ISBLANK(BK289:BS289),"",SUM(BK289:BS289))</f>
        <v/>
      </c>
      <c r="BV289" s="25">
        <f t="shared" si="219"/>
        <v>0.5208333333333337</v>
      </c>
      <c r="BW289" s="4">
        <f t="shared" si="220"/>
        <v>0</v>
      </c>
      <c r="BX289" s="4">
        <f t="shared" si="210"/>
        <v>0</v>
      </c>
      <c r="BY289" s="4">
        <f t="shared" si="211"/>
        <v>0</v>
      </c>
      <c r="BZ289" s="4">
        <f t="shared" si="212"/>
        <v>0</v>
      </c>
      <c r="CA289" s="4">
        <f t="shared" si="213"/>
        <v>0</v>
      </c>
      <c r="CB289" s="4">
        <f t="shared" si="214"/>
        <v>0</v>
      </c>
      <c r="CC289" s="4">
        <f t="shared" si="215"/>
        <v>0</v>
      </c>
      <c r="CD289" s="4">
        <f t="shared" si="216"/>
        <v>0</v>
      </c>
      <c r="CE289" s="4">
        <f t="shared" si="217"/>
        <v>0</v>
      </c>
      <c r="CF289" s="10">
        <f t="shared" si="218"/>
        <v>0</v>
      </c>
    </row>
    <row r="290" spans="2:84" hidden="1" x14ac:dyDescent="0.25">
      <c r="B290" s="25">
        <f t="shared" si="204"/>
        <v>0.53125000000000033</v>
      </c>
      <c r="C290" s="272"/>
      <c r="D290" s="272"/>
      <c r="E290" s="272"/>
      <c r="F290" s="272"/>
      <c r="G290" s="272"/>
      <c r="H290" s="272"/>
      <c r="I290" s="272"/>
      <c r="J290" s="272"/>
      <c r="K290" s="277"/>
      <c r="L290" s="275" t="str">
        <f t="array" ref="L290">IF(ISBLANK(C290:K290),"",SUM(C290:K290))</f>
        <v/>
      </c>
      <c r="N290" s="25">
        <f t="shared" si="205"/>
        <v>0.53125000000000033</v>
      </c>
      <c r="O290" s="272"/>
      <c r="P290" s="272"/>
      <c r="Q290" s="272"/>
      <c r="R290" s="272"/>
      <c r="S290" s="272"/>
      <c r="T290" s="272"/>
      <c r="U290" s="272"/>
      <c r="V290" s="272"/>
      <c r="W290" s="277"/>
      <c r="X290" s="275" t="str">
        <f t="array" ref="X290">IF(ISBLANK(O290:W290),"",SUM(O290:W290))</f>
        <v/>
      </c>
      <c r="Z290" s="25">
        <f t="shared" si="206"/>
        <v>0.53125000000000033</v>
      </c>
      <c r="AA290" s="272"/>
      <c r="AB290" s="272"/>
      <c r="AC290" s="272"/>
      <c r="AD290" s="272"/>
      <c r="AE290" s="272"/>
      <c r="AF290" s="272"/>
      <c r="AG290" s="272"/>
      <c r="AH290" s="272"/>
      <c r="AI290" s="277"/>
      <c r="AJ290" s="275" t="str">
        <f t="array" ref="AJ290">IF(ISBLANK(AA290:AI290),"",SUM(AA290:AI290))</f>
        <v/>
      </c>
      <c r="AL290" s="25">
        <f t="shared" si="207"/>
        <v>0.53125000000000033</v>
      </c>
      <c r="AM290" s="272"/>
      <c r="AN290" s="272"/>
      <c r="AO290" s="272"/>
      <c r="AP290" s="272"/>
      <c r="AQ290" s="272"/>
      <c r="AR290" s="272"/>
      <c r="AS290" s="272"/>
      <c r="AT290" s="272"/>
      <c r="AU290" s="277"/>
      <c r="AV290" s="275" t="str">
        <f t="array" ref="AV290">IF(ISBLANK(AM290:AU290),"",SUM(AM290:AU290))</f>
        <v/>
      </c>
      <c r="AX290" s="25">
        <f t="shared" si="208"/>
        <v>0.53125000000000033</v>
      </c>
      <c r="AY290" s="272"/>
      <c r="AZ290" s="272"/>
      <c r="BA290" s="272"/>
      <c r="BB290" s="272"/>
      <c r="BC290" s="272"/>
      <c r="BD290" s="272"/>
      <c r="BE290" s="272"/>
      <c r="BF290" s="272"/>
      <c r="BG290" s="277"/>
      <c r="BH290" s="275" t="str">
        <f t="array" ref="BH290">IF(ISBLANK(AY290:BG290),"",SUM(AY290:BG290))</f>
        <v/>
      </c>
      <c r="BJ290" s="25">
        <f t="shared" si="209"/>
        <v>0.53125000000000033</v>
      </c>
      <c r="BK290" s="272"/>
      <c r="BL290" s="272"/>
      <c r="BM290" s="272"/>
      <c r="BN290" s="272"/>
      <c r="BO290" s="272"/>
      <c r="BP290" s="272"/>
      <c r="BQ290" s="272"/>
      <c r="BR290" s="272"/>
      <c r="BS290" s="277"/>
      <c r="BT290" s="275" t="str">
        <f t="array" ref="BT290">IF(ISBLANK(BK290:BS290),"",SUM(BK290:BS290))</f>
        <v/>
      </c>
      <c r="BV290" s="25">
        <f t="shared" si="219"/>
        <v>0.53125000000000033</v>
      </c>
      <c r="BW290" s="4">
        <f t="shared" si="220"/>
        <v>0</v>
      </c>
      <c r="BX290" s="4">
        <f t="shared" si="210"/>
        <v>0</v>
      </c>
      <c r="BY290" s="4">
        <f t="shared" si="211"/>
        <v>0</v>
      </c>
      <c r="BZ290" s="4">
        <f t="shared" si="212"/>
        <v>0</v>
      </c>
      <c r="CA290" s="4">
        <f t="shared" si="213"/>
        <v>0</v>
      </c>
      <c r="CB290" s="4">
        <f t="shared" si="214"/>
        <v>0</v>
      </c>
      <c r="CC290" s="4">
        <f t="shared" si="215"/>
        <v>0</v>
      </c>
      <c r="CD290" s="4">
        <f t="shared" si="216"/>
        <v>0</v>
      </c>
      <c r="CE290" s="4">
        <f t="shared" si="217"/>
        <v>0</v>
      </c>
      <c r="CF290" s="10">
        <f t="shared" si="218"/>
        <v>0</v>
      </c>
    </row>
    <row r="291" spans="2:84" hidden="1" x14ac:dyDescent="0.25">
      <c r="B291" s="25">
        <f t="shared" si="204"/>
        <v>0.54166666666666696</v>
      </c>
      <c r="C291" s="272"/>
      <c r="D291" s="272"/>
      <c r="E291" s="272"/>
      <c r="F291" s="272"/>
      <c r="G291" s="272"/>
      <c r="H291" s="272"/>
      <c r="I291" s="272"/>
      <c r="J291" s="272"/>
      <c r="K291" s="277"/>
      <c r="L291" s="275" t="str">
        <f t="array" ref="L291">IF(ISBLANK(C291:K291),"",SUM(C291:K291))</f>
        <v/>
      </c>
      <c r="N291" s="25">
        <f t="shared" si="205"/>
        <v>0.54166666666666696</v>
      </c>
      <c r="O291" s="272"/>
      <c r="P291" s="272"/>
      <c r="Q291" s="272"/>
      <c r="R291" s="272"/>
      <c r="S291" s="272"/>
      <c r="T291" s="272"/>
      <c r="U291" s="272"/>
      <c r="V291" s="272"/>
      <c r="W291" s="277"/>
      <c r="X291" s="275" t="str">
        <f t="array" ref="X291">IF(ISBLANK(O291:W291),"",SUM(O291:W291))</f>
        <v/>
      </c>
      <c r="Z291" s="25">
        <f t="shared" si="206"/>
        <v>0.54166666666666696</v>
      </c>
      <c r="AA291" s="272"/>
      <c r="AB291" s="272"/>
      <c r="AC291" s="272"/>
      <c r="AD291" s="272"/>
      <c r="AE291" s="272"/>
      <c r="AF291" s="272"/>
      <c r="AG291" s="272"/>
      <c r="AH291" s="272"/>
      <c r="AI291" s="277"/>
      <c r="AJ291" s="275" t="str">
        <f t="array" ref="AJ291">IF(ISBLANK(AA291:AI291),"",SUM(AA291:AI291))</f>
        <v/>
      </c>
      <c r="AL291" s="25">
        <f t="shared" si="207"/>
        <v>0.54166666666666696</v>
      </c>
      <c r="AM291" s="272"/>
      <c r="AN291" s="272"/>
      <c r="AO291" s="272"/>
      <c r="AP291" s="272"/>
      <c r="AQ291" s="272"/>
      <c r="AR291" s="272"/>
      <c r="AS291" s="272"/>
      <c r="AT291" s="272"/>
      <c r="AU291" s="277"/>
      <c r="AV291" s="275" t="str">
        <f t="array" ref="AV291">IF(ISBLANK(AM291:AU291),"",SUM(AM291:AU291))</f>
        <v/>
      </c>
      <c r="AX291" s="25">
        <f t="shared" si="208"/>
        <v>0.54166666666666696</v>
      </c>
      <c r="AY291" s="272"/>
      <c r="AZ291" s="272"/>
      <c r="BA291" s="272"/>
      <c r="BB291" s="272"/>
      <c r="BC291" s="272"/>
      <c r="BD291" s="272"/>
      <c r="BE291" s="272"/>
      <c r="BF291" s="272"/>
      <c r="BG291" s="277"/>
      <c r="BH291" s="275" t="str">
        <f t="array" ref="BH291">IF(ISBLANK(AY291:BG291),"",SUM(AY291:BG291))</f>
        <v/>
      </c>
      <c r="BJ291" s="25">
        <f t="shared" si="209"/>
        <v>0.54166666666666696</v>
      </c>
      <c r="BK291" s="272"/>
      <c r="BL291" s="272"/>
      <c r="BM291" s="272"/>
      <c r="BN291" s="272"/>
      <c r="BO291" s="272"/>
      <c r="BP291" s="272"/>
      <c r="BQ291" s="272"/>
      <c r="BR291" s="272"/>
      <c r="BS291" s="277"/>
      <c r="BT291" s="275" t="str">
        <f t="array" ref="BT291">IF(ISBLANK(BK291:BS291),"",SUM(BK291:BS291))</f>
        <v/>
      </c>
      <c r="BV291" s="25">
        <f t="shared" si="219"/>
        <v>0.54166666666666696</v>
      </c>
      <c r="BW291" s="4">
        <f t="shared" si="220"/>
        <v>0</v>
      </c>
      <c r="BX291" s="4">
        <f t="shared" si="210"/>
        <v>0</v>
      </c>
      <c r="BY291" s="4">
        <f t="shared" si="211"/>
        <v>0</v>
      </c>
      <c r="BZ291" s="4">
        <f t="shared" si="212"/>
        <v>0</v>
      </c>
      <c r="CA291" s="4">
        <f t="shared" si="213"/>
        <v>0</v>
      </c>
      <c r="CB291" s="4">
        <f t="shared" si="214"/>
        <v>0</v>
      </c>
      <c r="CC291" s="4">
        <f t="shared" si="215"/>
        <v>0</v>
      </c>
      <c r="CD291" s="4">
        <f t="shared" si="216"/>
        <v>0</v>
      </c>
      <c r="CE291" s="4">
        <f t="shared" si="217"/>
        <v>0</v>
      </c>
      <c r="CF291" s="10">
        <f t="shared" si="218"/>
        <v>0</v>
      </c>
    </row>
    <row r="292" spans="2:84" hidden="1" x14ac:dyDescent="0.25">
      <c r="B292" s="25">
        <f t="shared" si="204"/>
        <v>0.55208333333333359</v>
      </c>
      <c r="C292" s="272"/>
      <c r="D292" s="272"/>
      <c r="E292" s="272"/>
      <c r="F292" s="272"/>
      <c r="G292" s="272"/>
      <c r="H292" s="272"/>
      <c r="I292" s="272"/>
      <c r="J292" s="272"/>
      <c r="K292" s="277"/>
      <c r="L292" s="275" t="str">
        <f t="array" ref="L292">IF(ISBLANK(C292:K292),"",SUM(C292:K292))</f>
        <v/>
      </c>
      <c r="N292" s="25">
        <f t="shared" si="205"/>
        <v>0.55208333333333359</v>
      </c>
      <c r="O292" s="272"/>
      <c r="P292" s="272"/>
      <c r="Q292" s="272"/>
      <c r="R292" s="272"/>
      <c r="S292" s="272"/>
      <c r="T292" s="272"/>
      <c r="U292" s="272"/>
      <c r="V292" s="272"/>
      <c r="W292" s="277"/>
      <c r="X292" s="275" t="str">
        <f t="array" ref="X292">IF(ISBLANK(O292:W292),"",SUM(O292:W292))</f>
        <v/>
      </c>
      <c r="Z292" s="25">
        <f t="shared" si="206"/>
        <v>0.55208333333333359</v>
      </c>
      <c r="AA292" s="272"/>
      <c r="AB292" s="272"/>
      <c r="AC292" s="272"/>
      <c r="AD292" s="272"/>
      <c r="AE292" s="272"/>
      <c r="AF292" s="272"/>
      <c r="AG292" s="272"/>
      <c r="AH292" s="272"/>
      <c r="AI292" s="277"/>
      <c r="AJ292" s="275" t="str">
        <f t="array" ref="AJ292">IF(ISBLANK(AA292:AI292),"",SUM(AA292:AI292))</f>
        <v/>
      </c>
      <c r="AL292" s="25">
        <f t="shared" si="207"/>
        <v>0.55208333333333359</v>
      </c>
      <c r="AM292" s="272"/>
      <c r="AN292" s="272"/>
      <c r="AO292" s="272"/>
      <c r="AP292" s="272"/>
      <c r="AQ292" s="272"/>
      <c r="AR292" s="272"/>
      <c r="AS292" s="272"/>
      <c r="AT292" s="272"/>
      <c r="AU292" s="277"/>
      <c r="AV292" s="275" t="str">
        <f t="array" ref="AV292">IF(ISBLANK(AM292:AU292),"",SUM(AM292:AU292))</f>
        <v/>
      </c>
      <c r="AX292" s="25">
        <f t="shared" si="208"/>
        <v>0.55208333333333359</v>
      </c>
      <c r="AY292" s="272"/>
      <c r="AZ292" s="272"/>
      <c r="BA292" s="272"/>
      <c r="BB292" s="272"/>
      <c r="BC292" s="272"/>
      <c r="BD292" s="272"/>
      <c r="BE292" s="272"/>
      <c r="BF292" s="272"/>
      <c r="BG292" s="277"/>
      <c r="BH292" s="275" t="str">
        <f t="array" ref="BH292">IF(ISBLANK(AY292:BG292),"",SUM(AY292:BG292))</f>
        <v/>
      </c>
      <c r="BJ292" s="25">
        <f t="shared" si="209"/>
        <v>0.55208333333333359</v>
      </c>
      <c r="BK292" s="272"/>
      <c r="BL292" s="272"/>
      <c r="BM292" s="272"/>
      <c r="BN292" s="272"/>
      <c r="BO292" s="272"/>
      <c r="BP292" s="272"/>
      <c r="BQ292" s="272"/>
      <c r="BR292" s="272"/>
      <c r="BS292" s="277"/>
      <c r="BT292" s="275" t="str">
        <f t="array" ref="BT292">IF(ISBLANK(BK292:BS292),"",SUM(BK292:BS292))</f>
        <v/>
      </c>
      <c r="BV292" s="25">
        <f t="shared" si="219"/>
        <v>0.55208333333333359</v>
      </c>
      <c r="BW292" s="4">
        <f t="shared" si="220"/>
        <v>0</v>
      </c>
      <c r="BX292" s="4">
        <f t="shared" si="210"/>
        <v>0</v>
      </c>
      <c r="BY292" s="4">
        <f t="shared" si="211"/>
        <v>0</v>
      </c>
      <c r="BZ292" s="4">
        <f t="shared" si="212"/>
        <v>0</v>
      </c>
      <c r="CA292" s="4">
        <f t="shared" si="213"/>
        <v>0</v>
      </c>
      <c r="CB292" s="4">
        <f t="shared" si="214"/>
        <v>0</v>
      </c>
      <c r="CC292" s="4">
        <f t="shared" si="215"/>
        <v>0</v>
      </c>
      <c r="CD292" s="4">
        <f t="shared" si="216"/>
        <v>0</v>
      </c>
      <c r="CE292" s="4">
        <f t="shared" si="217"/>
        <v>0</v>
      </c>
      <c r="CF292" s="10">
        <f t="shared" si="218"/>
        <v>0</v>
      </c>
    </row>
    <row r="293" spans="2:84" hidden="1" x14ac:dyDescent="0.25">
      <c r="B293" s="25">
        <f t="shared" si="204"/>
        <v>0.56250000000000022</v>
      </c>
      <c r="C293" s="272"/>
      <c r="D293" s="272"/>
      <c r="E293" s="272"/>
      <c r="F293" s="272"/>
      <c r="G293" s="272"/>
      <c r="H293" s="272"/>
      <c r="I293" s="272"/>
      <c r="J293" s="272"/>
      <c r="K293" s="277"/>
      <c r="L293" s="275" t="str">
        <f t="array" ref="L293">IF(ISBLANK(C293:K293),"",SUM(C293:K293))</f>
        <v/>
      </c>
      <c r="N293" s="25">
        <f t="shared" si="205"/>
        <v>0.56250000000000022</v>
      </c>
      <c r="O293" s="272"/>
      <c r="P293" s="272"/>
      <c r="Q293" s="272"/>
      <c r="R293" s="272"/>
      <c r="S293" s="272"/>
      <c r="T293" s="272"/>
      <c r="U293" s="272"/>
      <c r="V293" s="272"/>
      <c r="W293" s="277"/>
      <c r="X293" s="275" t="str">
        <f t="array" ref="X293">IF(ISBLANK(O293:W293),"",SUM(O293:W293))</f>
        <v/>
      </c>
      <c r="Z293" s="25">
        <f t="shared" si="206"/>
        <v>0.56250000000000022</v>
      </c>
      <c r="AA293" s="272"/>
      <c r="AB293" s="272"/>
      <c r="AC293" s="272"/>
      <c r="AD293" s="272"/>
      <c r="AE293" s="272"/>
      <c r="AF293" s="272"/>
      <c r="AG293" s="272"/>
      <c r="AH293" s="272"/>
      <c r="AI293" s="277"/>
      <c r="AJ293" s="275" t="str">
        <f t="array" ref="AJ293">IF(ISBLANK(AA293:AI293),"",SUM(AA293:AI293))</f>
        <v/>
      </c>
      <c r="AL293" s="25">
        <f t="shared" si="207"/>
        <v>0.56250000000000022</v>
      </c>
      <c r="AM293" s="272"/>
      <c r="AN293" s="272"/>
      <c r="AO293" s="272"/>
      <c r="AP293" s="272"/>
      <c r="AQ293" s="272"/>
      <c r="AR293" s="272"/>
      <c r="AS293" s="272"/>
      <c r="AT293" s="272"/>
      <c r="AU293" s="277"/>
      <c r="AV293" s="275" t="str">
        <f t="array" ref="AV293">IF(ISBLANK(AM293:AU293),"",SUM(AM293:AU293))</f>
        <v/>
      </c>
      <c r="AX293" s="25">
        <f t="shared" si="208"/>
        <v>0.56250000000000022</v>
      </c>
      <c r="AY293" s="272"/>
      <c r="AZ293" s="272"/>
      <c r="BA293" s="272"/>
      <c r="BB293" s="272"/>
      <c r="BC293" s="272"/>
      <c r="BD293" s="272"/>
      <c r="BE293" s="272"/>
      <c r="BF293" s="272"/>
      <c r="BG293" s="277"/>
      <c r="BH293" s="275" t="str">
        <f t="array" ref="BH293">IF(ISBLANK(AY293:BG293),"",SUM(AY293:BG293))</f>
        <v/>
      </c>
      <c r="BJ293" s="25">
        <f t="shared" si="209"/>
        <v>0.56250000000000022</v>
      </c>
      <c r="BK293" s="272"/>
      <c r="BL293" s="272"/>
      <c r="BM293" s="272"/>
      <c r="BN293" s="272"/>
      <c r="BO293" s="272"/>
      <c r="BP293" s="272"/>
      <c r="BQ293" s="272"/>
      <c r="BR293" s="272"/>
      <c r="BS293" s="277"/>
      <c r="BT293" s="275" t="str">
        <f t="array" ref="BT293">IF(ISBLANK(BK293:BS293),"",SUM(BK293:BS293))</f>
        <v/>
      </c>
      <c r="BV293" s="25">
        <f t="shared" si="219"/>
        <v>0.56250000000000022</v>
      </c>
      <c r="BW293" s="4">
        <f t="shared" si="220"/>
        <v>0</v>
      </c>
      <c r="BX293" s="4">
        <f t="shared" si="210"/>
        <v>0</v>
      </c>
      <c r="BY293" s="4">
        <f t="shared" si="211"/>
        <v>0</v>
      </c>
      <c r="BZ293" s="4">
        <f t="shared" si="212"/>
        <v>0</v>
      </c>
      <c r="CA293" s="4">
        <f t="shared" si="213"/>
        <v>0</v>
      </c>
      <c r="CB293" s="4">
        <f t="shared" si="214"/>
        <v>0</v>
      </c>
      <c r="CC293" s="4">
        <f t="shared" si="215"/>
        <v>0</v>
      </c>
      <c r="CD293" s="4">
        <f t="shared" si="216"/>
        <v>0</v>
      </c>
      <c r="CE293" s="4">
        <f t="shared" si="217"/>
        <v>0</v>
      </c>
      <c r="CF293" s="10">
        <f t="shared" si="218"/>
        <v>0</v>
      </c>
    </row>
    <row r="294" spans="2:84" hidden="1" x14ac:dyDescent="0.25">
      <c r="B294" s="25">
        <f t="shared" si="204"/>
        <v>0.57291666666666685</v>
      </c>
      <c r="C294" s="272"/>
      <c r="D294" s="272"/>
      <c r="E294" s="272"/>
      <c r="F294" s="272"/>
      <c r="G294" s="272"/>
      <c r="H294" s="272"/>
      <c r="I294" s="272"/>
      <c r="J294" s="272"/>
      <c r="K294" s="277"/>
      <c r="L294" s="275" t="str">
        <f t="array" ref="L294">IF(ISBLANK(C294:K294),"",SUM(C294:K294))</f>
        <v/>
      </c>
      <c r="N294" s="25">
        <f t="shared" si="205"/>
        <v>0.57291666666666685</v>
      </c>
      <c r="O294" s="272"/>
      <c r="P294" s="272"/>
      <c r="Q294" s="272"/>
      <c r="R294" s="272"/>
      <c r="S294" s="272"/>
      <c r="T294" s="272"/>
      <c r="U294" s="272"/>
      <c r="V294" s="272"/>
      <c r="W294" s="277"/>
      <c r="X294" s="275" t="str">
        <f t="array" ref="X294">IF(ISBLANK(O294:W294),"",SUM(O294:W294))</f>
        <v/>
      </c>
      <c r="Z294" s="25">
        <f t="shared" si="206"/>
        <v>0.57291666666666685</v>
      </c>
      <c r="AA294" s="272"/>
      <c r="AB294" s="272"/>
      <c r="AC294" s="272"/>
      <c r="AD294" s="272"/>
      <c r="AE294" s="272"/>
      <c r="AF294" s="272"/>
      <c r="AG294" s="272"/>
      <c r="AH294" s="272"/>
      <c r="AI294" s="277"/>
      <c r="AJ294" s="275" t="str">
        <f t="array" ref="AJ294">IF(ISBLANK(AA294:AI294),"",SUM(AA294:AI294))</f>
        <v/>
      </c>
      <c r="AL294" s="25">
        <f t="shared" si="207"/>
        <v>0.57291666666666685</v>
      </c>
      <c r="AM294" s="272"/>
      <c r="AN294" s="272"/>
      <c r="AO294" s="272"/>
      <c r="AP294" s="272"/>
      <c r="AQ294" s="272"/>
      <c r="AR294" s="272"/>
      <c r="AS294" s="272"/>
      <c r="AT294" s="272"/>
      <c r="AU294" s="277"/>
      <c r="AV294" s="275" t="str">
        <f t="array" ref="AV294">IF(ISBLANK(AM294:AU294),"",SUM(AM294:AU294))</f>
        <v/>
      </c>
      <c r="AX294" s="25">
        <f t="shared" si="208"/>
        <v>0.57291666666666685</v>
      </c>
      <c r="AY294" s="272"/>
      <c r="AZ294" s="272"/>
      <c r="BA294" s="272"/>
      <c r="BB294" s="272"/>
      <c r="BC294" s="272"/>
      <c r="BD294" s="272"/>
      <c r="BE294" s="272"/>
      <c r="BF294" s="272"/>
      <c r="BG294" s="277"/>
      <c r="BH294" s="275" t="str">
        <f t="array" ref="BH294">IF(ISBLANK(AY294:BG294),"",SUM(AY294:BG294))</f>
        <v/>
      </c>
      <c r="BJ294" s="25">
        <f t="shared" si="209"/>
        <v>0.57291666666666685</v>
      </c>
      <c r="BK294" s="272"/>
      <c r="BL294" s="272"/>
      <c r="BM294" s="272"/>
      <c r="BN294" s="272"/>
      <c r="BO294" s="272"/>
      <c r="BP294" s="272"/>
      <c r="BQ294" s="272"/>
      <c r="BR294" s="272"/>
      <c r="BS294" s="277"/>
      <c r="BT294" s="275" t="str">
        <f t="array" ref="BT294">IF(ISBLANK(BK294:BS294),"",SUM(BK294:BS294))</f>
        <v/>
      </c>
      <c r="BV294" s="25">
        <f t="shared" si="219"/>
        <v>0.57291666666666685</v>
      </c>
      <c r="BW294" s="4">
        <f t="shared" si="220"/>
        <v>0</v>
      </c>
      <c r="BX294" s="4">
        <f t="shared" si="210"/>
        <v>0</v>
      </c>
      <c r="BY294" s="4">
        <f t="shared" si="211"/>
        <v>0</v>
      </c>
      <c r="BZ294" s="4">
        <f t="shared" si="212"/>
        <v>0</v>
      </c>
      <c r="CA294" s="4">
        <f t="shared" si="213"/>
        <v>0</v>
      </c>
      <c r="CB294" s="4">
        <f t="shared" si="214"/>
        <v>0</v>
      </c>
      <c r="CC294" s="4">
        <f t="shared" si="215"/>
        <v>0</v>
      </c>
      <c r="CD294" s="4">
        <f t="shared" si="216"/>
        <v>0</v>
      </c>
      <c r="CE294" s="4">
        <f t="shared" si="217"/>
        <v>0</v>
      </c>
      <c r="CF294" s="10">
        <f t="shared" si="218"/>
        <v>0</v>
      </c>
    </row>
    <row r="295" spans="2:84" hidden="1" x14ac:dyDescent="0.25">
      <c r="B295" s="25">
        <f t="shared" ref="B295:B314" si="221">B233</f>
        <v>0.58333333333333348</v>
      </c>
      <c r="C295" s="272"/>
      <c r="D295" s="272"/>
      <c r="E295" s="272"/>
      <c r="F295" s="272"/>
      <c r="G295" s="272"/>
      <c r="H295" s="272"/>
      <c r="I295" s="272"/>
      <c r="J295" s="272"/>
      <c r="K295" s="277"/>
      <c r="L295" s="275" t="str">
        <f t="array" ref="L295">IF(ISBLANK(C295:K295),"",SUM(C295:K295))</f>
        <v/>
      </c>
      <c r="N295" s="25">
        <f t="shared" ref="N295:N314" si="222">N233</f>
        <v>0.58333333333333348</v>
      </c>
      <c r="O295" s="272"/>
      <c r="P295" s="272"/>
      <c r="Q295" s="272"/>
      <c r="R295" s="272"/>
      <c r="S295" s="272"/>
      <c r="T295" s="272"/>
      <c r="U295" s="272"/>
      <c r="V295" s="272"/>
      <c r="W295" s="277"/>
      <c r="X295" s="275" t="str">
        <f t="array" ref="X295">IF(ISBLANK(O295:W295),"",SUM(O295:W295))</f>
        <v/>
      </c>
      <c r="Z295" s="25">
        <f t="shared" ref="Z295:Z314" si="223">Z233</f>
        <v>0.58333333333333348</v>
      </c>
      <c r="AA295" s="272"/>
      <c r="AB295" s="272"/>
      <c r="AC295" s="272"/>
      <c r="AD295" s="272"/>
      <c r="AE295" s="272"/>
      <c r="AF295" s="272"/>
      <c r="AG295" s="272"/>
      <c r="AH295" s="272"/>
      <c r="AI295" s="277"/>
      <c r="AJ295" s="275" t="str">
        <f t="array" ref="AJ295">IF(ISBLANK(AA295:AI295),"",SUM(AA295:AI295))</f>
        <v/>
      </c>
      <c r="AL295" s="25">
        <f t="shared" ref="AL295:AL314" si="224">AL233</f>
        <v>0.58333333333333348</v>
      </c>
      <c r="AM295" s="272"/>
      <c r="AN295" s="272"/>
      <c r="AO295" s="272"/>
      <c r="AP295" s="272"/>
      <c r="AQ295" s="272"/>
      <c r="AR295" s="272"/>
      <c r="AS295" s="272"/>
      <c r="AT295" s="272"/>
      <c r="AU295" s="277"/>
      <c r="AV295" s="275" t="str">
        <f t="array" ref="AV295">IF(ISBLANK(AM295:AU295),"",SUM(AM295:AU295))</f>
        <v/>
      </c>
      <c r="AX295" s="25">
        <f t="shared" ref="AX295:AX314" si="225">AX233</f>
        <v>0.58333333333333348</v>
      </c>
      <c r="AY295" s="272"/>
      <c r="AZ295" s="272"/>
      <c r="BA295" s="272"/>
      <c r="BB295" s="272"/>
      <c r="BC295" s="272"/>
      <c r="BD295" s="272"/>
      <c r="BE295" s="272"/>
      <c r="BF295" s="272"/>
      <c r="BG295" s="277"/>
      <c r="BH295" s="275" t="str">
        <f t="array" ref="BH295">IF(ISBLANK(AY295:BG295),"",SUM(AY295:BG295))</f>
        <v/>
      </c>
      <c r="BJ295" s="25">
        <f t="shared" ref="BJ295:BJ314" si="226">BJ233</f>
        <v>0.58333333333333348</v>
      </c>
      <c r="BK295" s="272"/>
      <c r="BL295" s="272"/>
      <c r="BM295" s="272"/>
      <c r="BN295" s="272"/>
      <c r="BO295" s="272"/>
      <c r="BP295" s="272"/>
      <c r="BQ295" s="272"/>
      <c r="BR295" s="272"/>
      <c r="BS295" s="277"/>
      <c r="BT295" s="275" t="str">
        <f t="array" ref="BT295">IF(ISBLANK(BK295:BS295),"",SUM(BK295:BS295))</f>
        <v/>
      </c>
      <c r="BV295" s="25">
        <f t="shared" si="219"/>
        <v>0.58333333333333348</v>
      </c>
      <c r="BW295" s="4">
        <f t="shared" si="220"/>
        <v>0</v>
      </c>
      <c r="BX295" s="4">
        <f t="shared" si="210"/>
        <v>0</v>
      </c>
      <c r="BY295" s="4">
        <f t="shared" si="211"/>
        <v>0</v>
      </c>
      <c r="BZ295" s="4">
        <f t="shared" si="212"/>
        <v>0</v>
      </c>
      <c r="CA295" s="4">
        <f t="shared" si="213"/>
        <v>0</v>
      </c>
      <c r="CB295" s="4">
        <f t="shared" si="214"/>
        <v>0</v>
      </c>
      <c r="CC295" s="4">
        <f t="shared" si="215"/>
        <v>0</v>
      </c>
      <c r="CD295" s="4">
        <f t="shared" si="216"/>
        <v>0</v>
      </c>
      <c r="CE295" s="4">
        <f t="shared" si="217"/>
        <v>0</v>
      </c>
      <c r="CF295" s="10">
        <f t="shared" si="218"/>
        <v>0</v>
      </c>
    </row>
    <row r="296" spans="2:84" hidden="1" x14ac:dyDescent="0.25">
      <c r="B296" s="25">
        <f t="shared" si="221"/>
        <v>0.59375000000000011</v>
      </c>
      <c r="C296" s="272"/>
      <c r="D296" s="272"/>
      <c r="E296" s="272"/>
      <c r="F296" s="272"/>
      <c r="G296" s="272"/>
      <c r="H296" s="272"/>
      <c r="I296" s="272"/>
      <c r="J296" s="272"/>
      <c r="K296" s="277"/>
      <c r="L296" s="275" t="str">
        <f t="array" ref="L296">IF(ISBLANK(C296:K296),"",SUM(C296:K296))</f>
        <v/>
      </c>
      <c r="N296" s="25">
        <f t="shared" si="222"/>
        <v>0.59375000000000011</v>
      </c>
      <c r="O296" s="272"/>
      <c r="P296" s="272"/>
      <c r="Q296" s="272"/>
      <c r="R296" s="272"/>
      <c r="S296" s="272"/>
      <c r="T296" s="272"/>
      <c r="U296" s="272"/>
      <c r="V296" s="272"/>
      <c r="W296" s="277"/>
      <c r="X296" s="275" t="str">
        <f t="array" ref="X296">IF(ISBLANK(O296:W296),"",SUM(O296:W296))</f>
        <v/>
      </c>
      <c r="Z296" s="25">
        <f t="shared" si="223"/>
        <v>0.59375000000000011</v>
      </c>
      <c r="AA296" s="272"/>
      <c r="AB296" s="272"/>
      <c r="AC296" s="272"/>
      <c r="AD296" s="272"/>
      <c r="AE296" s="272"/>
      <c r="AF296" s="272"/>
      <c r="AG296" s="272"/>
      <c r="AH296" s="272"/>
      <c r="AI296" s="277"/>
      <c r="AJ296" s="275" t="str">
        <f t="array" ref="AJ296">IF(ISBLANK(AA296:AI296),"",SUM(AA296:AI296))</f>
        <v/>
      </c>
      <c r="AL296" s="25">
        <f t="shared" si="224"/>
        <v>0.59375000000000011</v>
      </c>
      <c r="AM296" s="272"/>
      <c r="AN296" s="272"/>
      <c r="AO296" s="272"/>
      <c r="AP296" s="272"/>
      <c r="AQ296" s="272"/>
      <c r="AR296" s="272"/>
      <c r="AS296" s="272"/>
      <c r="AT296" s="272"/>
      <c r="AU296" s="277"/>
      <c r="AV296" s="275" t="str">
        <f t="array" ref="AV296">IF(ISBLANK(AM296:AU296),"",SUM(AM296:AU296))</f>
        <v/>
      </c>
      <c r="AX296" s="25">
        <f t="shared" si="225"/>
        <v>0.59375000000000011</v>
      </c>
      <c r="AY296" s="272"/>
      <c r="AZ296" s="272"/>
      <c r="BA296" s="272"/>
      <c r="BB296" s="272"/>
      <c r="BC296" s="272"/>
      <c r="BD296" s="272"/>
      <c r="BE296" s="272"/>
      <c r="BF296" s="272"/>
      <c r="BG296" s="277"/>
      <c r="BH296" s="275" t="str">
        <f t="array" ref="BH296">IF(ISBLANK(AY296:BG296),"",SUM(AY296:BG296))</f>
        <v/>
      </c>
      <c r="BJ296" s="25">
        <f t="shared" si="226"/>
        <v>0.59375000000000011</v>
      </c>
      <c r="BK296" s="272"/>
      <c r="BL296" s="272"/>
      <c r="BM296" s="272"/>
      <c r="BN296" s="272"/>
      <c r="BO296" s="272"/>
      <c r="BP296" s="272"/>
      <c r="BQ296" s="272"/>
      <c r="BR296" s="272"/>
      <c r="BS296" s="277"/>
      <c r="BT296" s="275" t="str">
        <f t="array" ref="BT296">IF(ISBLANK(BK296:BS296),"",SUM(BK296:BS296))</f>
        <v/>
      </c>
      <c r="BV296" s="25">
        <f t="shared" si="219"/>
        <v>0.59375000000000011</v>
      </c>
      <c r="BW296" s="4">
        <f t="shared" si="220"/>
        <v>0</v>
      </c>
      <c r="BX296" s="4">
        <f t="shared" si="210"/>
        <v>0</v>
      </c>
      <c r="BY296" s="4">
        <f t="shared" si="211"/>
        <v>0</v>
      </c>
      <c r="BZ296" s="4">
        <f t="shared" si="212"/>
        <v>0</v>
      </c>
      <c r="CA296" s="4">
        <f t="shared" si="213"/>
        <v>0</v>
      </c>
      <c r="CB296" s="4">
        <f t="shared" si="214"/>
        <v>0</v>
      </c>
      <c r="CC296" s="4">
        <f t="shared" si="215"/>
        <v>0</v>
      </c>
      <c r="CD296" s="4">
        <f t="shared" si="216"/>
        <v>0</v>
      </c>
      <c r="CE296" s="4">
        <f t="shared" si="217"/>
        <v>0</v>
      </c>
      <c r="CF296" s="10">
        <f t="shared" si="218"/>
        <v>0</v>
      </c>
    </row>
    <row r="297" spans="2:84" hidden="1" x14ac:dyDescent="0.25">
      <c r="B297" s="25">
        <f t="shared" si="221"/>
        <v>0.60416666666666674</v>
      </c>
      <c r="C297" s="272"/>
      <c r="D297" s="272"/>
      <c r="E297" s="272"/>
      <c r="F297" s="272"/>
      <c r="G297" s="272"/>
      <c r="H297" s="272"/>
      <c r="I297" s="272"/>
      <c r="J297" s="272"/>
      <c r="K297" s="277"/>
      <c r="L297" s="275" t="str">
        <f t="array" ref="L297">IF(ISBLANK(C297:K297),"",SUM(C297:K297))</f>
        <v/>
      </c>
      <c r="N297" s="25">
        <f t="shared" si="222"/>
        <v>0.60416666666666674</v>
      </c>
      <c r="O297" s="272"/>
      <c r="P297" s="272"/>
      <c r="Q297" s="272"/>
      <c r="R297" s="272"/>
      <c r="S297" s="272"/>
      <c r="T297" s="272"/>
      <c r="U297" s="272"/>
      <c r="V297" s="272"/>
      <c r="W297" s="277"/>
      <c r="X297" s="275" t="str">
        <f t="array" ref="X297">IF(ISBLANK(O297:W297),"",SUM(O297:W297))</f>
        <v/>
      </c>
      <c r="Z297" s="25">
        <f t="shared" si="223"/>
        <v>0.60416666666666674</v>
      </c>
      <c r="AA297" s="272"/>
      <c r="AB297" s="272"/>
      <c r="AC297" s="272"/>
      <c r="AD297" s="272"/>
      <c r="AE297" s="272"/>
      <c r="AF297" s="272"/>
      <c r="AG297" s="272"/>
      <c r="AH297" s="272"/>
      <c r="AI297" s="277"/>
      <c r="AJ297" s="275" t="str">
        <f t="array" ref="AJ297">IF(ISBLANK(AA297:AI297),"",SUM(AA297:AI297))</f>
        <v/>
      </c>
      <c r="AL297" s="25">
        <f t="shared" si="224"/>
        <v>0.60416666666666674</v>
      </c>
      <c r="AM297" s="272"/>
      <c r="AN297" s="272"/>
      <c r="AO297" s="272"/>
      <c r="AP297" s="272"/>
      <c r="AQ297" s="272"/>
      <c r="AR297" s="272"/>
      <c r="AS297" s="272"/>
      <c r="AT297" s="272"/>
      <c r="AU297" s="277"/>
      <c r="AV297" s="275" t="str">
        <f t="array" ref="AV297">IF(ISBLANK(AM297:AU297),"",SUM(AM297:AU297))</f>
        <v/>
      </c>
      <c r="AX297" s="25">
        <f t="shared" si="225"/>
        <v>0.60416666666666674</v>
      </c>
      <c r="AY297" s="272"/>
      <c r="AZ297" s="272"/>
      <c r="BA297" s="272"/>
      <c r="BB297" s="272"/>
      <c r="BC297" s="272"/>
      <c r="BD297" s="272"/>
      <c r="BE297" s="272"/>
      <c r="BF297" s="272"/>
      <c r="BG297" s="277"/>
      <c r="BH297" s="275" t="str">
        <f t="array" ref="BH297">IF(ISBLANK(AY297:BG297),"",SUM(AY297:BG297))</f>
        <v/>
      </c>
      <c r="BJ297" s="25">
        <f t="shared" si="226"/>
        <v>0.60416666666666674</v>
      </c>
      <c r="BK297" s="272"/>
      <c r="BL297" s="272"/>
      <c r="BM297" s="272"/>
      <c r="BN297" s="272"/>
      <c r="BO297" s="272"/>
      <c r="BP297" s="272"/>
      <c r="BQ297" s="272"/>
      <c r="BR297" s="272"/>
      <c r="BS297" s="277"/>
      <c r="BT297" s="275" t="str">
        <f t="array" ref="BT297">IF(ISBLANK(BK297:BS297),"",SUM(BK297:BS297))</f>
        <v/>
      </c>
      <c r="BV297" s="25">
        <f t="shared" si="219"/>
        <v>0.60416666666666674</v>
      </c>
      <c r="BW297" s="4">
        <f t="shared" si="220"/>
        <v>0</v>
      </c>
      <c r="BX297" s="4">
        <f t="shared" si="210"/>
        <v>0</v>
      </c>
      <c r="BY297" s="4">
        <f t="shared" si="211"/>
        <v>0</v>
      </c>
      <c r="BZ297" s="4">
        <f t="shared" si="212"/>
        <v>0</v>
      </c>
      <c r="CA297" s="4">
        <f t="shared" si="213"/>
        <v>0</v>
      </c>
      <c r="CB297" s="4">
        <f t="shared" si="214"/>
        <v>0</v>
      </c>
      <c r="CC297" s="4">
        <f t="shared" si="215"/>
        <v>0</v>
      </c>
      <c r="CD297" s="4">
        <f t="shared" si="216"/>
        <v>0</v>
      </c>
      <c r="CE297" s="4">
        <f t="shared" si="217"/>
        <v>0</v>
      </c>
      <c r="CF297" s="10">
        <f t="shared" si="218"/>
        <v>0</v>
      </c>
    </row>
    <row r="298" spans="2:84" hidden="1" x14ac:dyDescent="0.25">
      <c r="B298" s="25">
        <f t="shared" si="221"/>
        <v>0.61458333333333337</v>
      </c>
      <c r="C298" s="272"/>
      <c r="D298" s="272"/>
      <c r="E298" s="272"/>
      <c r="F298" s="272"/>
      <c r="G298" s="272"/>
      <c r="H298" s="272"/>
      <c r="I298" s="272"/>
      <c r="J298" s="272"/>
      <c r="K298" s="277"/>
      <c r="L298" s="275" t="str">
        <f t="array" ref="L298">IF(ISBLANK(C298:K298),"",SUM(C298:K298))</f>
        <v/>
      </c>
      <c r="N298" s="25">
        <f t="shared" si="222"/>
        <v>0.61458333333333337</v>
      </c>
      <c r="O298" s="272"/>
      <c r="P298" s="272"/>
      <c r="Q298" s="272"/>
      <c r="R298" s="272"/>
      <c r="S298" s="272"/>
      <c r="T298" s="272"/>
      <c r="U298" s="272"/>
      <c r="V298" s="272"/>
      <c r="W298" s="277"/>
      <c r="X298" s="275" t="str">
        <f t="array" ref="X298">IF(ISBLANK(O298:W298),"",SUM(O298:W298))</f>
        <v/>
      </c>
      <c r="Z298" s="25">
        <f t="shared" si="223"/>
        <v>0.61458333333333337</v>
      </c>
      <c r="AA298" s="272"/>
      <c r="AB298" s="272"/>
      <c r="AC298" s="272"/>
      <c r="AD298" s="272"/>
      <c r="AE298" s="272"/>
      <c r="AF298" s="272"/>
      <c r="AG298" s="272"/>
      <c r="AH298" s="272"/>
      <c r="AI298" s="277"/>
      <c r="AJ298" s="275" t="str">
        <f t="array" ref="AJ298">IF(ISBLANK(AA298:AI298),"",SUM(AA298:AI298))</f>
        <v/>
      </c>
      <c r="AL298" s="25">
        <f t="shared" si="224"/>
        <v>0.61458333333333337</v>
      </c>
      <c r="AM298" s="272"/>
      <c r="AN298" s="272"/>
      <c r="AO298" s="272"/>
      <c r="AP298" s="272"/>
      <c r="AQ298" s="272"/>
      <c r="AR298" s="272"/>
      <c r="AS298" s="272"/>
      <c r="AT298" s="272"/>
      <c r="AU298" s="277"/>
      <c r="AV298" s="275" t="str">
        <f t="array" ref="AV298">IF(ISBLANK(AM298:AU298),"",SUM(AM298:AU298))</f>
        <v/>
      </c>
      <c r="AX298" s="25">
        <f t="shared" si="225"/>
        <v>0.61458333333333337</v>
      </c>
      <c r="AY298" s="272"/>
      <c r="AZ298" s="272"/>
      <c r="BA298" s="272"/>
      <c r="BB298" s="272"/>
      <c r="BC298" s="272"/>
      <c r="BD298" s="272"/>
      <c r="BE298" s="272"/>
      <c r="BF298" s="272"/>
      <c r="BG298" s="277"/>
      <c r="BH298" s="275" t="str">
        <f t="array" ref="BH298">IF(ISBLANK(AY298:BG298),"",SUM(AY298:BG298))</f>
        <v/>
      </c>
      <c r="BJ298" s="25">
        <f t="shared" si="226"/>
        <v>0.61458333333333337</v>
      </c>
      <c r="BK298" s="272"/>
      <c r="BL298" s="272"/>
      <c r="BM298" s="272"/>
      <c r="BN298" s="272"/>
      <c r="BO298" s="272"/>
      <c r="BP298" s="272"/>
      <c r="BQ298" s="272"/>
      <c r="BR298" s="272"/>
      <c r="BS298" s="277"/>
      <c r="BT298" s="275" t="str">
        <f t="array" ref="BT298">IF(ISBLANK(BK298:BS298),"",SUM(BK298:BS298))</f>
        <v/>
      </c>
      <c r="BV298" s="25">
        <f t="shared" si="219"/>
        <v>0.61458333333333337</v>
      </c>
      <c r="BW298" s="4">
        <f t="shared" si="220"/>
        <v>0</v>
      </c>
      <c r="BX298" s="4">
        <f t="shared" si="210"/>
        <v>0</v>
      </c>
      <c r="BY298" s="4">
        <f t="shared" si="211"/>
        <v>0</v>
      </c>
      <c r="BZ298" s="4">
        <f t="shared" si="212"/>
        <v>0</v>
      </c>
      <c r="CA298" s="4">
        <f t="shared" si="213"/>
        <v>0</v>
      </c>
      <c r="CB298" s="4">
        <f t="shared" si="214"/>
        <v>0</v>
      </c>
      <c r="CC298" s="4">
        <f t="shared" si="215"/>
        <v>0</v>
      </c>
      <c r="CD298" s="4">
        <f t="shared" si="216"/>
        <v>0</v>
      </c>
      <c r="CE298" s="4">
        <f t="shared" si="217"/>
        <v>0</v>
      </c>
      <c r="CF298" s="10">
        <f t="shared" si="218"/>
        <v>0</v>
      </c>
    </row>
    <row r="299" spans="2:84" hidden="1" x14ac:dyDescent="0.25">
      <c r="B299" s="25">
        <f t="shared" si="221"/>
        <v>0.625</v>
      </c>
      <c r="C299" s="272"/>
      <c r="D299" s="272"/>
      <c r="E299" s="272"/>
      <c r="F299" s="272"/>
      <c r="G299" s="272"/>
      <c r="H299" s="272"/>
      <c r="I299" s="272"/>
      <c r="J299" s="272"/>
      <c r="K299" s="277"/>
      <c r="L299" s="275" t="str">
        <f t="array" ref="L299">IF(ISBLANK(C299:K299),"",SUM(C299:K299))</f>
        <v/>
      </c>
      <c r="N299" s="25">
        <f t="shared" si="222"/>
        <v>0.625</v>
      </c>
      <c r="O299" s="272"/>
      <c r="P299" s="272"/>
      <c r="Q299" s="272"/>
      <c r="R299" s="272"/>
      <c r="S299" s="272"/>
      <c r="T299" s="272"/>
      <c r="U299" s="272"/>
      <c r="V299" s="272"/>
      <c r="W299" s="277"/>
      <c r="X299" s="275" t="str">
        <f t="array" ref="X299">IF(ISBLANK(O299:W299),"",SUM(O299:W299))</f>
        <v/>
      </c>
      <c r="Z299" s="25">
        <f t="shared" si="223"/>
        <v>0.625</v>
      </c>
      <c r="AA299" s="272"/>
      <c r="AB299" s="272"/>
      <c r="AC299" s="272"/>
      <c r="AD299" s="272"/>
      <c r="AE299" s="272"/>
      <c r="AF299" s="272"/>
      <c r="AG299" s="272"/>
      <c r="AH299" s="272"/>
      <c r="AI299" s="277"/>
      <c r="AJ299" s="275" t="str">
        <f t="array" ref="AJ299">IF(ISBLANK(AA299:AI299),"",SUM(AA299:AI299))</f>
        <v/>
      </c>
      <c r="AL299" s="25">
        <f t="shared" si="224"/>
        <v>0.625</v>
      </c>
      <c r="AM299" s="272"/>
      <c r="AN299" s="272"/>
      <c r="AO299" s="272"/>
      <c r="AP299" s="272"/>
      <c r="AQ299" s="272"/>
      <c r="AR299" s="272"/>
      <c r="AS299" s="272"/>
      <c r="AT299" s="272"/>
      <c r="AU299" s="277"/>
      <c r="AV299" s="275" t="str">
        <f t="array" ref="AV299">IF(ISBLANK(AM299:AU299),"",SUM(AM299:AU299))</f>
        <v/>
      </c>
      <c r="AX299" s="25">
        <f t="shared" si="225"/>
        <v>0.625</v>
      </c>
      <c r="AY299" s="272"/>
      <c r="AZ299" s="272"/>
      <c r="BA299" s="272"/>
      <c r="BB299" s="272"/>
      <c r="BC299" s="272"/>
      <c r="BD299" s="272"/>
      <c r="BE299" s="272"/>
      <c r="BF299" s="272"/>
      <c r="BG299" s="277"/>
      <c r="BH299" s="275" t="str">
        <f t="array" ref="BH299">IF(ISBLANK(AY299:BG299),"",SUM(AY299:BG299))</f>
        <v/>
      </c>
      <c r="BJ299" s="25">
        <f t="shared" si="226"/>
        <v>0.625</v>
      </c>
      <c r="BK299" s="272"/>
      <c r="BL299" s="272"/>
      <c r="BM299" s="272"/>
      <c r="BN299" s="272"/>
      <c r="BO299" s="272"/>
      <c r="BP299" s="272"/>
      <c r="BQ299" s="272"/>
      <c r="BR299" s="272"/>
      <c r="BS299" s="277"/>
      <c r="BT299" s="275" t="str">
        <f t="array" ref="BT299">IF(ISBLANK(BK299:BS299),"",SUM(BK299:BS299))</f>
        <v/>
      </c>
      <c r="BV299" s="25">
        <f t="shared" si="219"/>
        <v>0.625</v>
      </c>
      <c r="BW299" s="4">
        <f t="shared" si="220"/>
        <v>0</v>
      </c>
      <c r="BX299" s="4">
        <f t="shared" si="210"/>
        <v>0</v>
      </c>
      <c r="BY299" s="4">
        <f t="shared" si="211"/>
        <v>0</v>
      </c>
      <c r="BZ299" s="4">
        <f t="shared" si="212"/>
        <v>0</v>
      </c>
      <c r="CA299" s="4">
        <f t="shared" si="213"/>
        <v>0</v>
      </c>
      <c r="CB299" s="4">
        <f t="shared" si="214"/>
        <v>0</v>
      </c>
      <c r="CC299" s="4">
        <f t="shared" si="215"/>
        <v>0</v>
      </c>
      <c r="CD299" s="4">
        <f t="shared" si="216"/>
        <v>0</v>
      </c>
      <c r="CE299" s="4">
        <f t="shared" si="217"/>
        <v>0</v>
      </c>
      <c r="CF299" s="10">
        <f t="shared" si="218"/>
        <v>0</v>
      </c>
    </row>
    <row r="300" spans="2:84" hidden="1" x14ac:dyDescent="0.25">
      <c r="B300" s="25">
        <f t="shared" si="221"/>
        <v>0.63541666666666663</v>
      </c>
      <c r="C300" s="272"/>
      <c r="D300" s="272"/>
      <c r="E300" s="272"/>
      <c r="F300" s="272"/>
      <c r="G300" s="272"/>
      <c r="H300" s="272"/>
      <c r="I300" s="272"/>
      <c r="J300" s="272"/>
      <c r="K300" s="277"/>
      <c r="L300" s="275" t="str">
        <f t="array" ref="L300">IF(ISBLANK(C300:K300),"",SUM(C300:K300))</f>
        <v/>
      </c>
      <c r="N300" s="25">
        <f t="shared" si="222"/>
        <v>0.63541666666666663</v>
      </c>
      <c r="O300" s="272"/>
      <c r="P300" s="272"/>
      <c r="Q300" s="272"/>
      <c r="R300" s="272"/>
      <c r="S300" s="272"/>
      <c r="T300" s="272"/>
      <c r="U300" s="272"/>
      <c r="V300" s="272"/>
      <c r="W300" s="277"/>
      <c r="X300" s="275" t="str">
        <f t="array" ref="X300">IF(ISBLANK(O300:W300),"",SUM(O300:W300))</f>
        <v/>
      </c>
      <c r="Z300" s="25">
        <f t="shared" si="223"/>
        <v>0.63541666666666663</v>
      </c>
      <c r="AA300" s="272"/>
      <c r="AB300" s="272"/>
      <c r="AC300" s="272"/>
      <c r="AD300" s="272"/>
      <c r="AE300" s="272"/>
      <c r="AF300" s="272"/>
      <c r="AG300" s="272"/>
      <c r="AH300" s="272"/>
      <c r="AI300" s="277"/>
      <c r="AJ300" s="275" t="str">
        <f t="array" ref="AJ300">IF(ISBLANK(AA300:AI300),"",SUM(AA300:AI300))</f>
        <v/>
      </c>
      <c r="AL300" s="25">
        <f t="shared" si="224"/>
        <v>0.63541666666666663</v>
      </c>
      <c r="AM300" s="272"/>
      <c r="AN300" s="272"/>
      <c r="AO300" s="272"/>
      <c r="AP300" s="272"/>
      <c r="AQ300" s="272"/>
      <c r="AR300" s="272"/>
      <c r="AS300" s="272"/>
      <c r="AT300" s="272"/>
      <c r="AU300" s="277"/>
      <c r="AV300" s="275" t="str">
        <f t="array" ref="AV300">IF(ISBLANK(AM300:AU300),"",SUM(AM300:AU300))</f>
        <v/>
      </c>
      <c r="AX300" s="25">
        <f t="shared" si="225"/>
        <v>0.63541666666666663</v>
      </c>
      <c r="AY300" s="272"/>
      <c r="AZ300" s="272"/>
      <c r="BA300" s="272"/>
      <c r="BB300" s="272"/>
      <c r="BC300" s="272"/>
      <c r="BD300" s="272"/>
      <c r="BE300" s="272"/>
      <c r="BF300" s="272"/>
      <c r="BG300" s="277"/>
      <c r="BH300" s="275" t="str">
        <f t="array" ref="BH300">IF(ISBLANK(AY300:BG300),"",SUM(AY300:BG300))</f>
        <v/>
      </c>
      <c r="BJ300" s="25">
        <f t="shared" si="226"/>
        <v>0.63541666666666663</v>
      </c>
      <c r="BK300" s="272"/>
      <c r="BL300" s="272"/>
      <c r="BM300" s="272"/>
      <c r="BN300" s="272"/>
      <c r="BO300" s="272"/>
      <c r="BP300" s="272"/>
      <c r="BQ300" s="272"/>
      <c r="BR300" s="272"/>
      <c r="BS300" s="277"/>
      <c r="BT300" s="275" t="str">
        <f t="array" ref="BT300">IF(ISBLANK(BK300:BS300),"",SUM(BK300:BS300))</f>
        <v/>
      </c>
      <c r="BV300" s="25">
        <f t="shared" si="219"/>
        <v>0.63541666666666663</v>
      </c>
      <c r="BW300" s="4">
        <f t="shared" si="220"/>
        <v>0</v>
      </c>
      <c r="BX300" s="4">
        <f t="shared" si="210"/>
        <v>0</v>
      </c>
      <c r="BY300" s="4">
        <f t="shared" si="211"/>
        <v>0</v>
      </c>
      <c r="BZ300" s="4">
        <f t="shared" si="212"/>
        <v>0</v>
      </c>
      <c r="CA300" s="4">
        <f t="shared" si="213"/>
        <v>0</v>
      </c>
      <c r="CB300" s="4">
        <f t="shared" si="214"/>
        <v>0</v>
      </c>
      <c r="CC300" s="4">
        <f t="shared" si="215"/>
        <v>0</v>
      </c>
      <c r="CD300" s="4">
        <f t="shared" si="216"/>
        <v>0</v>
      </c>
      <c r="CE300" s="4">
        <f t="shared" si="217"/>
        <v>0</v>
      </c>
      <c r="CF300" s="10">
        <f t="shared" si="218"/>
        <v>0</v>
      </c>
    </row>
    <row r="301" spans="2:84" hidden="1" x14ac:dyDescent="0.25">
      <c r="B301" s="25">
        <f t="shared" si="221"/>
        <v>0.64583333333333326</v>
      </c>
      <c r="C301" s="272"/>
      <c r="D301" s="272"/>
      <c r="E301" s="272"/>
      <c r="F301" s="272"/>
      <c r="G301" s="272"/>
      <c r="H301" s="272"/>
      <c r="I301" s="272"/>
      <c r="J301" s="272"/>
      <c r="K301" s="277"/>
      <c r="L301" s="275" t="str">
        <f t="array" ref="L301">IF(ISBLANK(C301:K301),"",SUM(C301:K301))</f>
        <v/>
      </c>
      <c r="N301" s="25">
        <f t="shared" si="222"/>
        <v>0.64583333333333326</v>
      </c>
      <c r="O301" s="272"/>
      <c r="P301" s="272"/>
      <c r="Q301" s="272"/>
      <c r="R301" s="272"/>
      <c r="S301" s="272"/>
      <c r="T301" s="272"/>
      <c r="U301" s="272"/>
      <c r="V301" s="272"/>
      <c r="W301" s="277"/>
      <c r="X301" s="275" t="str">
        <f t="array" ref="X301">IF(ISBLANK(O301:W301),"",SUM(O301:W301))</f>
        <v/>
      </c>
      <c r="Z301" s="25">
        <f t="shared" si="223"/>
        <v>0.64583333333333326</v>
      </c>
      <c r="AA301" s="272"/>
      <c r="AB301" s="272"/>
      <c r="AC301" s="272"/>
      <c r="AD301" s="272"/>
      <c r="AE301" s="272"/>
      <c r="AF301" s="272"/>
      <c r="AG301" s="272"/>
      <c r="AH301" s="272"/>
      <c r="AI301" s="277"/>
      <c r="AJ301" s="275" t="str">
        <f t="array" ref="AJ301">IF(ISBLANK(AA301:AI301),"",SUM(AA301:AI301))</f>
        <v/>
      </c>
      <c r="AL301" s="25">
        <f t="shared" si="224"/>
        <v>0.64583333333333326</v>
      </c>
      <c r="AM301" s="272"/>
      <c r="AN301" s="272"/>
      <c r="AO301" s="272"/>
      <c r="AP301" s="272"/>
      <c r="AQ301" s="272"/>
      <c r="AR301" s="272"/>
      <c r="AS301" s="272"/>
      <c r="AT301" s="272"/>
      <c r="AU301" s="277"/>
      <c r="AV301" s="275" t="str">
        <f t="array" ref="AV301">IF(ISBLANK(AM301:AU301),"",SUM(AM301:AU301))</f>
        <v/>
      </c>
      <c r="AX301" s="25">
        <f t="shared" si="225"/>
        <v>0.64583333333333326</v>
      </c>
      <c r="AY301" s="272"/>
      <c r="AZ301" s="272"/>
      <c r="BA301" s="272"/>
      <c r="BB301" s="272"/>
      <c r="BC301" s="272"/>
      <c r="BD301" s="272"/>
      <c r="BE301" s="272"/>
      <c r="BF301" s="272"/>
      <c r="BG301" s="277"/>
      <c r="BH301" s="275" t="str">
        <f t="array" ref="BH301">IF(ISBLANK(AY301:BG301),"",SUM(AY301:BG301))</f>
        <v/>
      </c>
      <c r="BJ301" s="25">
        <f t="shared" si="226"/>
        <v>0.64583333333333326</v>
      </c>
      <c r="BK301" s="272"/>
      <c r="BL301" s="272"/>
      <c r="BM301" s="272"/>
      <c r="BN301" s="272"/>
      <c r="BO301" s="272"/>
      <c r="BP301" s="272"/>
      <c r="BQ301" s="272"/>
      <c r="BR301" s="272"/>
      <c r="BS301" s="277"/>
      <c r="BT301" s="275" t="str">
        <f t="array" ref="BT301">IF(ISBLANK(BK301:BS301),"",SUM(BK301:BS301))</f>
        <v/>
      </c>
      <c r="BV301" s="25">
        <f t="shared" si="219"/>
        <v>0.64583333333333326</v>
      </c>
      <c r="BW301" s="4">
        <f t="shared" si="220"/>
        <v>0</v>
      </c>
      <c r="BX301" s="4">
        <f t="shared" si="210"/>
        <v>0</v>
      </c>
      <c r="BY301" s="4">
        <f t="shared" si="211"/>
        <v>0</v>
      </c>
      <c r="BZ301" s="4">
        <f t="shared" si="212"/>
        <v>0</v>
      </c>
      <c r="CA301" s="4">
        <f t="shared" si="213"/>
        <v>0</v>
      </c>
      <c r="CB301" s="4">
        <f t="shared" si="214"/>
        <v>0</v>
      </c>
      <c r="CC301" s="4">
        <f t="shared" si="215"/>
        <v>0</v>
      </c>
      <c r="CD301" s="4">
        <f t="shared" si="216"/>
        <v>0</v>
      </c>
      <c r="CE301" s="4">
        <f t="shared" si="217"/>
        <v>0</v>
      </c>
      <c r="CF301" s="10">
        <f t="shared" si="218"/>
        <v>0</v>
      </c>
    </row>
    <row r="302" spans="2:84" hidden="1" x14ac:dyDescent="0.25">
      <c r="B302" s="25">
        <f t="shared" si="221"/>
        <v>0.65624999999999989</v>
      </c>
      <c r="C302" s="272"/>
      <c r="D302" s="272"/>
      <c r="E302" s="272"/>
      <c r="F302" s="272"/>
      <c r="G302" s="272"/>
      <c r="H302" s="272"/>
      <c r="I302" s="272"/>
      <c r="J302" s="272"/>
      <c r="K302" s="277"/>
      <c r="L302" s="275" t="str">
        <f t="array" ref="L302">IF(ISBLANK(C302:K302),"",SUM(C302:K302))</f>
        <v/>
      </c>
      <c r="N302" s="25">
        <f t="shared" si="222"/>
        <v>0.65624999999999989</v>
      </c>
      <c r="O302" s="272"/>
      <c r="P302" s="272"/>
      <c r="Q302" s="272"/>
      <c r="R302" s="272"/>
      <c r="S302" s="272"/>
      <c r="T302" s="272"/>
      <c r="U302" s="272"/>
      <c r="V302" s="272"/>
      <c r="W302" s="277"/>
      <c r="X302" s="275" t="str">
        <f t="array" ref="X302">IF(ISBLANK(O302:W302),"",SUM(O302:W302))</f>
        <v/>
      </c>
      <c r="Z302" s="25">
        <f t="shared" si="223"/>
        <v>0.65624999999999989</v>
      </c>
      <c r="AA302" s="272"/>
      <c r="AB302" s="272"/>
      <c r="AC302" s="272"/>
      <c r="AD302" s="272"/>
      <c r="AE302" s="272"/>
      <c r="AF302" s="272"/>
      <c r="AG302" s="272"/>
      <c r="AH302" s="272"/>
      <c r="AI302" s="277"/>
      <c r="AJ302" s="275" t="str">
        <f t="array" ref="AJ302">IF(ISBLANK(AA302:AI302),"",SUM(AA302:AI302))</f>
        <v/>
      </c>
      <c r="AL302" s="25">
        <f t="shared" si="224"/>
        <v>0.65624999999999989</v>
      </c>
      <c r="AM302" s="272"/>
      <c r="AN302" s="272"/>
      <c r="AO302" s="272"/>
      <c r="AP302" s="272"/>
      <c r="AQ302" s="272"/>
      <c r="AR302" s="272"/>
      <c r="AS302" s="272"/>
      <c r="AT302" s="272"/>
      <c r="AU302" s="277"/>
      <c r="AV302" s="275" t="str">
        <f t="array" ref="AV302">IF(ISBLANK(AM302:AU302),"",SUM(AM302:AU302))</f>
        <v/>
      </c>
      <c r="AX302" s="25">
        <f t="shared" si="225"/>
        <v>0.65624999999999989</v>
      </c>
      <c r="AY302" s="272"/>
      <c r="AZ302" s="272"/>
      <c r="BA302" s="272"/>
      <c r="BB302" s="272"/>
      <c r="BC302" s="272"/>
      <c r="BD302" s="272"/>
      <c r="BE302" s="272"/>
      <c r="BF302" s="272"/>
      <c r="BG302" s="277"/>
      <c r="BH302" s="275" t="str">
        <f t="array" ref="BH302">IF(ISBLANK(AY302:BG302),"",SUM(AY302:BG302))</f>
        <v/>
      </c>
      <c r="BJ302" s="25">
        <f t="shared" si="226"/>
        <v>0.65624999999999989</v>
      </c>
      <c r="BK302" s="272"/>
      <c r="BL302" s="272"/>
      <c r="BM302" s="272"/>
      <c r="BN302" s="272"/>
      <c r="BO302" s="272"/>
      <c r="BP302" s="272"/>
      <c r="BQ302" s="272"/>
      <c r="BR302" s="272"/>
      <c r="BS302" s="277"/>
      <c r="BT302" s="275" t="str">
        <f t="array" ref="BT302">IF(ISBLANK(BK302:BS302),"",SUM(BK302:BS302))</f>
        <v/>
      </c>
      <c r="BV302" s="25">
        <f t="shared" si="219"/>
        <v>0.65624999999999989</v>
      </c>
      <c r="BW302" s="4">
        <f t="shared" si="220"/>
        <v>0</v>
      </c>
      <c r="BX302" s="4">
        <f t="shared" si="210"/>
        <v>0</v>
      </c>
      <c r="BY302" s="4">
        <f t="shared" si="211"/>
        <v>0</v>
      </c>
      <c r="BZ302" s="4">
        <f t="shared" si="212"/>
        <v>0</v>
      </c>
      <c r="CA302" s="4">
        <f t="shared" si="213"/>
        <v>0</v>
      </c>
      <c r="CB302" s="4">
        <f t="shared" si="214"/>
        <v>0</v>
      </c>
      <c r="CC302" s="4">
        <f t="shared" si="215"/>
        <v>0</v>
      </c>
      <c r="CD302" s="4">
        <f t="shared" si="216"/>
        <v>0</v>
      </c>
      <c r="CE302" s="4">
        <f t="shared" si="217"/>
        <v>0</v>
      </c>
      <c r="CF302" s="10">
        <f t="shared" si="218"/>
        <v>0</v>
      </c>
    </row>
    <row r="303" spans="2:84" hidden="1" x14ac:dyDescent="0.25">
      <c r="B303" s="25">
        <f t="shared" si="221"/>
        <v>0.66666666666666652</v>
      </c>
      <c r="C303" s="272"/>
      <c r="D303" s="272"/>
      <c r="E303" s="272"/>
      <c r="F303" s="272"/>
      <c r="G303" s="272"/>
      <c r="H303" s="272"/>
      <c r="I303" s="272"/>
      <c r="J303" s="272"/>
      <c r="K303" s="277"/>
      <c r="L303" s="275" t="str">
        <f t="array" ref="L303">IF(ISBLANK(C303:K303),"",SUM(C303:K303))</f>
        <v/>
      </c>
      <c r="N303" s="25">
        <f t="shared" si="222"/>
        <v>0.66666666666666652</v>
      </c>
      <c r="O303" s="272"/>
      <c r="P303" s="272"/>
      <c r="Q303" s="272"/>
      <c r="R303" s="272"/>
      <c r="S303" s="272"/>
      <c r="T303" s="272"/>
      <c r="U303" s="272"/>
      <c r="V303" s="272"/>
      <c r="W303" s="277"/>
      <c r="X303" s="275" t="str">
        <f t="array" ref="X303">IF(ISBLANK(O303:W303),"",SUM(O303:W303))</f>
        <v/>
      </c>
      <c r="Z303" s="25">
        <f t="shared" si="223"/>
        <v>0.66666666666666652</v>
      </c>
      <c r="AA303" s="272"/>
      <c r="AB303" s="272"/>
      <c r="AC303" s="272"/>
      <c r="AD303" s="272"/>
      <c r="AE303" s="272"/>
      <c r="AF303" s="272"/>
      <c r="AG303" s="272"/>
      <c r="AH303" s="272"/>
      <c r="AI303" s="277"/>
      <c r="AJ303" s="275" t="str">
        <f t="array" ref="AJ303">IF(ISBLANK(AA303:AI303),"",SUM(AA303:AI303))</f>
        <v/>
      </c>
      <c r="AL303" s="25">
        <f t="shared" si="224"/>
        <v>0.66666666666666652</v>
      </c>
      <c r="AM303" s="272"/>
      <c r="AN303" s="272"/>
      <c r="AO303" s="272"/>
      <c r="AP303" s="272"/>
      <c r="AQ303" s="272"/>
      <c r="AR303" s="272"/>
      <c r="AS303" s="272"/>
      <c r="AT303" s="272"/>
      <c r="AU303" s="277"/>
      <c r="AV303" s="275" t="str">
        <f t="array" ref="AV303">IF(ISBLANK(AM303:AU303),"",SUM(AM303:AU303))</f>
        <v/>
      </c>
      <c r="AX303" s="25">
        <f t="shared" si="225"/>
        <v>0.66666666666666652</v>
      </c>
      <c r="AY303" s="272"/>
      <c r="AZ303" s="272"/>
      <c r="BA303" s="272"/>
      <c r="BB303" s="272"/>
      <c r="BC303" s="272"/>
      <c r="BD303" s="272"/>
      <c r="BE303" s="272"/>
      <c r="BF303" s="272"/>
      <c r="BG303" s="277"/>
      <c r="BH303" s="275" t="str">
        <f t="array" ref="BH303">IF(ISBLANK(AY303:BG303),"",SUM(AY303:BG303))</f>
        <v/>
      </c>
      <c r="BJ303" s="25">
        <f t="shared" si="226"/>
        <v>0.66666666666666652</v>
      </c>
      <c r="BK303" s="272"/>
      <c r="BL303" s="272"/>
      <c r="BM303" s="272"/>
      <c r="BN303" s="272"/>
      <c r="BO303" s="272"/>
      <c r="BP303" s="272"/>
      <c r="BQ303" s="272"/>
      <c r="BR303" s="272"/>
      <c r="BS303" s="277"/>
      <c r="BT303" s="275" t="str">
        <f t="array" ref="BT303">IF(ISBLANK(BK303:BS303),"",SUM(BK303:BS303))</f>
        <v/>
      </c>
      <c r="BV303" s="25">
        <f t="shared" si="219"/>
        <v>0.66666666666666652</v>
      </c>
      <c r="BW303" s="4">
        <f t="shared" si="220"/>
        <v>0</v>
      </c>
      <c r="BX303" s="4">
        <f t="shared" si="210"/>
        <v>0</v>
      </c>
      <c r="BY303" s="4">
        <f t="shared" si="211"/>
        <v>0</v>
      </c>
      <c r="BZ303" s="4">
        <f t="shared" si="212"/>
        <v>0</v>
      </c>
      <c r="CA303" s="4">
        <f t="shared" si="213"/>
        <v>0</v>
      </c>
      <c r="CB303" s="4">
        <f t="shared" si="214"/>
        <v>0</v>
      </c>
      <c r="CC303" s="4">
        <f t="shared" si="215"/>
        <v>0</v>
      </c>
      <c r="CD303" s="4">
        <f t="shared" si="216"/>
        <v>0</v>
      </c>
      <c r="CE303" s="4">
        <f t="shared" si="217"/>
        <v>0</v>
      </c>
      <c r="CF303" s="10">
        <f t="shared" si="218"/>
        <v>0</v>
      </c>
    </row>
    <row r="304" spans="2:84" hidden="1" x14ac:dyDescent="0.25">
      <c r="B304" s="25">
        <f t="shared" si="221"/>
        <v>0.67708333333333315</v>
      </c>
      <c r="C304" s="272"/>
      <c r="D304" s="272"/>
      <c r="E304" s="272"/>
      <c r="F304" s="272"/>
      <c r="G304" s="272"/>
      <c r="H304" s="272"/>
      <c r="I304" s="272"/>
      <c r="J304" s="272"/>
      <c r="K304" s="277"/>
      <c r="L304" s="275" t="str">
        <f t="array" ref="L304">IF(ISBLANK(C304:K304),"",SUM(C304:K304))</f>
        <v/>
      </c>
      <c r="N304" s="25">
        <f t="shared" si="222"/>
        <v>0.67708333333333315</v>
      </c>
      <c r="O304" s="272"/>
      <c r="P304" s="272"/>
      <c r="Q304" s="272"/>
      <c r="R304" s="272"/>
      <c r="S304" s="272"/>
      <c r="T304" s="272"/>
      <c r="U304" s="272"/>
      <c r="V304" s="272"/>
      <c r="W304" s="277"/>
      <c r="X304" s="275" t="str">
        <f t="array" ref="X304">IF(ISBLANK(O304:W304),"",SUM(O304:W304))</f>
        <v/>
      </c>
      <c r="Z304" s="25">
        <f t="shared" si="223"/>
        <v>0.67708333333333315</v>
      </c>
      <c r="AA304" s="272"/>
      <c r="AB304" s="272"/>
      <c r="AC304" s="272"/>
      <c r="AD304" s="272"/>
      <c r="AE304" s="272"/>
      <c r="AF304" s="272"/>
      <c r="AG304" s="272"/>
      <c r="AH304" s="272"/>
      <c r="AI304" s="277"/>
      <c r="AJ304" s="275" t="str">
        <f t="array" ref="AJ304">IF(ISBLANK(AA304:AI304),"",SUM(AA304:AI304))</f>
        <v/>
      </c>
      <c r="AL304" s="25">
        <f t="shared" si="224"/>
        <v>0.67708333333333315</v>
      </c>
      <c r="AM304" s="272"/>
      <c r="AN304" s="272"/>
      <c r="AO304" s="272"/>
      <c r="AP304" s="272"/>
      <c r="AQ304" s="272"/>
      <c r="AR304" s="272"/>
      <c r="AS304" s="272"/>
      <c r="AT304" s="272"/>
      <c r="AU304" s="277"/>
      <c r="AV304" s="275" t="str">
        <f t="array" ref="AV304">IF(ISBLANK(AM304:AU304),"",SUM(AM304:AU304))</f>
        <v/>
      </c>
      <c r="AX304" s="25">
        <f t="shared" si="225"/>
        <v>0.67708333333333315</v>
      </c>
      <c r="AY304" s="272"/>
      <c r="AZ304" s="272"/>
      <c r="BA304" s="272"/>
      <c r="BB304" s="272"/>
      <c r="BC304" s="272"/>
      <c r="BD304" s="272"/>
      <c r="BE304" s="272"/>
      <c r="BF304" s="272"/>
      <c r="BG304" s="277"/>
      <c r="BH304" s="275" t="str">
        <f t="array" ref="BH304">IF(ISBLANK(AY304:BG304),"",SUM(AY304:BG304))</f>
        <v/>
      </c>
      <c r="BJ304" s="25">
        <f t="shared" si="226"/>
        <v>0.67708333333333315</v>
      </c>
      <c r="BK304" s="272"/>
      <c r="BL304" s="272"/>
      <c r="BM304" s="272"/>
      <c r="BN304" s="272"/>
      <c r="BO304" s="272"/>
      <c r="BP304" s="272"/>
      <c r="BQ304" s="272"/>
      <c r="BR304" s="272"/>
      <c r="BS304" s="277"/>
      <c r="BT304" s="275" t="str">
        <f t="array" ref="BT304">IF(ISBLANK(BK304:BS304),"",SUM(BK304:BS304))</f>
        <v/>
      </c>
      <c r="BV304" s="25">
        <f t="shared" si="219"/>
        <v>0.67708333333333315</v>
      </c>
      <c r="BW304" s="4">
        <f t="shared" si="220"/>
        <v>0</v>
      </c>
      <c r="BX304" s="4">
        <f t="shared" si="210"/>
        <v>0</v>
      </c>
      <c r="BY304" s="4">
        <f t="shared" si="211"/>
        <v>0</v>
      </c>
      <c r="BZ304" s="4">
        <f t="shared" si="212"/>
        <v>0</v>
      </c>
      <c r="CA304" s="4">
        <f t="shared" si="213"/>
        <v>0</v>
      </c>
      <c r="CB304" s="4">
        <f t="shared" si="214"/>
        <v>0</v>
      </c>
      <c r="CC304" s="4">
        <f t="shared" si="215"/>
        <v>0</v>
      </c>
      <c r="CD304" s="4">
        <f t="shared" si="216"/>
        <v>0</v>
      </c>
      <c r="CE304" s="4">
        <f t="shared" si="217"/>
        <v>0</v>
      </c>
      <c r="CF304" s="10">
        <f t="shared" si="218"/>
        <v>0</v>
      </c>
    </row>
    <row r="305" spans="2:84" hidden="1" x14ac:dyDescent="0.25">
      <c r="B305" s="25">
        <f t="shared" si="221"/>
        <v>0.68749999999999978</v>
      </c>
      <c r="C305" s="272"/>
      <c r="D305" s="272"/>
      <c r="E305" s="272"/>
      <c r="F305" s="272"/>
      <c r="G305" s="272"/>
      <c r="H305" s="272"/>
      <c r="I305" s="272"/>
      <c r="J305" s="272"/>
      <c r="K305" s="277"/>
      <c r="L305" s="275" t="str">
        <f t="array" ref="L305">IF(ISBLANK(C305:K305),"",SUM(C305:K305))</f>
        <v/>
      </c>
      <c r="N305" s="25">
        <f t="shared" si="222"/>
        <v>0.68749999999999978</v>
      </c>
      <c r="O305" s="272"/>
      <c r="P305" s="272"/>
      <c r="Q305" s="272"/>
      <c r="R305" s="272"/>
      <c r="S305" s="272"/>
      <c r="T305" s="272"/>
      <c r="U305" s="272"/>
      <c r="V305" s="272"/>
      <c r="W305" s="277"/>
      <c r="X305" s="275" t="str">
        <f t="array" ref="X305">IF(ISBLANK(O305:W305),"",SUM(O305:W305))</f>
        <v/>
      </c>
      <c r="Z305" s="25">
        <f t="shared" si="223"/>
        <v>0.68749999999999978</v>
      </c>
      <c r="AA305" s="272"/>
      <c r="AB305" s="272"/>
      <c r="AC305" s="272"/>
      <c r="AD305" s="272"/>
      <c r="AE305" s="272"/>
      <c r="AF305" s="272"/>
      <c r="AG305" s="272"/>
      <c r="AH305" s="272"/>
      <c r="AI305" s="277"/>
      <c r="AJ305" s="275" t="str">
        <f t="array" ref="AJ305">IF(ISBLANK(AA305:AI305),"",SUM(AA305:AI305))</f>
        <v/>
      </c>
      <c r="AL305" s="25">
        <f t="shared" si="224"/>
        <v>0.68749999999999978</v>
      </c>
      <c r="AM305" s="272"/>
      <c r="AN305" s="272"/>
      <c r="AO305" s="272"/>
      <c r="AP305" s="272"/>
      <c r="AQ305" s="272"/>
      <c r="AR305" s="272"/>
      <c r="AS305" s="272"/>
      <c r="AT305" s="272"/>
      <c r="AU305" s="277"/>
      <c r="AV305" s="275" t="str">
        <f t="array" ref="AV305">IF(ISBLANK(AM305:AU305),"",SUM(AM305:AU305))</f>
        <v/>
      </c>
      <c r="AX305" s="25">
        <f t="shared" si="225"/>
        <v>0.68749999999999978</v>
      </c>
      <c r="AY305" s="272"/>
      <c r="AZ305" s="272"/>
      <c r="BA305" s="272"/>
      <c r="BB305" s="272"/>
      <c r="BC305" s="272"/>
      <c r="BD305" s="272"/>
      <c r="BE305" s="272"/>
      <c r="BF305" s="272"/>
      <c r="BG305" s="277"/>
      <c r="BH305" s="275" t="str">
        <f t="array" ref="BH305">IF(ISBLANK(AY305:BG305),"",SUM(AY305:BG305))</f>
        <v/>
      </c>
      <c r="BJ305" s="25">
        <f t="shared" si="226"/>
        <v>0.68749999999999978</v>
      </c>
      <c r="BK305" s="272"/>
      <c r="BL305" s="272"/>
      <c r="BM305" s="272"/>
      <c r="BN305" s="272"/>
      <c r="BO305" s="272"/>
      <c r="BP305" s="272"/>
      <c r="BQ305" s="272"/>
      <c r="BR305" s="272"/>
      <c r="BS305" s="277"/>
      <c r="BT305" s="275" t="str">
        <f t="array" ref="BT305">IF(ISBLANK(BK305:BS305),"",SUM(BK305:BS305))</f>
        <v/>
      </c>
      <c r="BV305" s="25">
        <f t="shared" si="219"/>
        <v>0.68749999999999978</v>
      </c>
      <c r="BW305" s="4">
        <f t="shared" si="220"/>
        <v>0</v>
      </c>
      <c r="BX305" s="4">
        <f t="shared" si="210"/>
        <v>0</v>
      </c>
      <c r="BY305" s="4">
        <f t="shared" si="211"/>
        <v>0</v>
      </c>
      <c r="BZ305" s="4">
        <f t="shared" si="212"/>
        <v>0</v>
      </c>
      <c r="CA305" s="4">
        <f t="shared" si="213"/>
        <v>0</v>
      </c>
      <c r="CB305" s="4">
        <f t="shared" si="214"/>
        <v>0</v>
      </c>
      <c r="CC305" s="4">
        <f t="shared" si="215"/>
        <v>0</v>
      </c>
      <c r="CD305" s="4">
        <f t="shared" si="216"/>
        <v>0</v>
      </c>
      <c r="CE305" s="4">
        <f t="shared" si="217"/>
        <v>0</v>
      </c>
      <c r="CF305" s="10">
        <f t="shared" si="218"/>
        <v>0</v>
      </c>
    </row>
    <row r="306" spans="2:84" hidden="1" x14ac:dyDescent="0.25">
      <c r="B306" s="25">
        <f t="shared" si="221"/>
        <v>0.69791666666666641</v>
      </c>
      <c r="C306" s="272"/>
      <c r="D306" s="272"/>
      <c r="E306" s="272"/>
      <c r="F306" s="272"/>
      <c r="G306" s="272"/>
      <c r="H306" s="272"/>
      <c r="I306" s="272"/>
      <c r="J306" s="272"/>
      <c r="K306" s="277"/>
      <c r="L306" s="275" t="str">
        <f t="array" ref="L306">IF(ISBLANK(C306:K306),"",SUM(C306:K306))</f>
        <v/>
      </c>
      <c r="N306" s="25">
        <f t="shared" si="222"/>
        <v>0.69791666666666641</v>
      </c>
      <c r="O306" s="272"/>
      <c r="P306" s="272"/>
      <c r="Q306" s="272"/>
      <c r="R306" s="272"/>
      <c r="S306" s="272"/>
      <c r="T306" s="272"/>
      <c r="U306" s="272"/>
      <c r="V306" s="272"/>
      <c r="W306" s="277"/>
      <c r="X306" s="275" t="str">
        <f t="array" ref="X306">IF(ISBLANK(O306:W306),"",SUM(O306:W306))</f>
        <v/>
      </c>
      <c r="Z306" s="25">
        <f t="shared" si="223"/>
        <v>0.69791666666666641</v>
      </c>
      <c r="AA306" s="272"/>
      <c r="AB306" s="272"/>
      <c r="AC306" s="272"/>
      <c r="AD306" s="272"/>
      <c r="AE306" s="272"/>
      <c r="AF306" s="272"/>
      <c r="AG306" s="272"/>
      <c r="AH306" s="272"/>
      <c r="AI306" s="277"/>
      <c r="AJ306" s="275" t="str">
        <f t="array" ref="AJ306">IF(ISBLANK(AA306:AI306),"",SUM(AA306:AI306))</f>
        <v/>
      </c>
      <c r="AL306" s="25">
        <f t="shared" si="224"/>
        <v>0.69791666666666641</v>
      </c>
      <c r="AM306" s="272"/>
      <c r="AN306" s="272"/>
      <c r="AO306" s="272"/>
      <c r="AP306" s="272"/>
      <c r="AQ306" s="272"/>
      <c r="AR306" s="272"/>
      <c r="AS306" s="272"/>
      <c r="AT306" s="272"/>
      <c r="AU306" s="277"/>
      <c r="AV306" s="275" t="str">
        <f t="array" ref="AV306">IF(ISBLANK(AM306:AU306),"",SUM(AM306:AU306))</f>
        <v/>
      </c>
      <c r="AX306" s="25">
        <f t="shared" si="225"/>
        <v>0.69791666666666641</v>
      </c>
      <c r="AY306" s="272"/>
      <c r="AZ306" s="272"/>
      <c r="BA306" s="272"/>
      <c r="BB306" s="272"/>
      <c r="BC306" s="272"/>
      <c r="BD306" s="272"/>
      <c r="BE306" s="272"/>
      <c r="BF306" s="272"/>
      <c r="BG306" s="277"/>
      <c r="BH306" s="275" t="str">
        <f t="array" ref="BH306">IF(ISBLANK(AY306:BG306),"",SUM(AY306:BG306))</f>
        <v/>
      </c>
      <c r="BJ306" s="25">
        <f t="shared" si="226"/>
        <v>0.69791666666666641</v>
      </c>
      <c r="BK306" s="272"/>
      <c r="BL306" s="272"/>
      <c r="BM306" s="272"/>
      <c r="BN306" s="272"/>
      <c r="BO306" s="272"/>
      <c r="BP306" s="272"/>
      <c r="BQ306" s="272"/>
      <c r="BR306" s="272"/>
      <c r="BS306" s="277"/>
      <c r="BT306" s="275" t="str">
        <f t="array" ref="BT306">IF(ISBLANK(BK306:BS306),"",SUM(BK306:BS306))</f>
        <v/>
      </c>
      <c r="BV306" s="25">
        <f t="shared" si="219"/>
        <v>0.69791666666666641</v>
      </c>
      <c r="BW306" s="4">
        <f t="shared" si="220"/>
        <v>0</v>
      </c>
      <c r="BX306" s="4">
        <f t="shared" si="210"/>
        <v>0</v>
      </c>
      <c r="BY306" s="4">
        <f t="shared" si="211"/>
        <v>0</v>
      </c>
      <c r="BZ306" s="4">
        <f t="shared" si="212"/>
        <v>0</v>
      </c>
      <c r="CA306" s="4">
        <f t="shared" si="213"/>
        <v>0</v>
      </c>
      <c r="CB306" s="4">
        <f t="shared" si="214"/>
        <v>0</v>
      </c>
      <c r="CC306" s="4">
        <f t="shared" si="215"/>
        <v>0</v>
      </c>
      <c r="CD306" s="4">
        <f t="shared" si="216"/>
        <v>0</v>
      </c>
      <c r="CE306" s="4">
        <f t="shared" si="217"/>
        <v>0</v>
      </c>
      <c r="CF306" s="10">
        <f t="shared" si="218"/>
        <v>0</v>
      </c>
    </row>
    <row r="307" spans="2:84" hidden="1" x14ac:dyDescent="0.25">
      <c r="B307" s="25">
        <f t="shared" si="221"/>
        <v>0.70833333333333304</v>
      </c>
      <c r="C307" s="272"/>
      <c r="D307" s="272"/>
      <c r="E307" s="272"/>
      <c r="F307" s="272"/>
      <c r="G307" s="272"/>
      <c r="H307" s="272"/>
      <c r="I307" s="272"/>
      <c r="J307" s="272"/>
      <c r="K307" s="277"/>
      <c r="L307" s="275" t="str">
        <f t="array" ref="L307">IF(ISBLANK(C307:K307),"",SUM(C307:K307))</f>
        <v/>
      </c>
      <c r="N307" s="25">
        <f t="shared" si="222"/>
        <v>0.70833333333333304</v>
      </c>
      <c r="O307" s="272"/>
      <c r="P307" s="272"/>
      <c r="Q307" s="272"/>
      <c r="R307" s="272"/>
      <c r="S307" s="272"/>
      <c r="T307" s="272"/>
      <c r="U307" s="272"/>
      <c r="V307" s="272"/>
      <c r="W307" s="277"/>
      <c r="X307" s="275" t="str">
        <f t="array" ref="X307">IF(ISBLANK(O307:W307),"",SUM(O307:W307))</f>
        <v/>
      </c>
      <c r="Z307" s="25">
        <f t="shared" si="223"/>
        <v>0.70833333333333304</v>
      </c>
      <c r="AA307" s="272"/>
      <c r="AB307" s="272"/>
      <c r="AC307" s="272"/>
      <c r="AD307" s="272"/>
      <c r="AE307" s="272"/>
      <c r="AF307" s="272"/>
      <c r="AG307" s="272"/>
      <c r="AH307" s="272"/>
      <c r="AI307" s="277"/>
      <c r="AJ307" s="275" t="str">
        <f t="array" ref="AJ307">IF(ISBLANK(AA307:AI307),"",SUM(AA307:AI307))</f>
        <v/>
      </c>
      <c r="AL307" s="25">
        <f t="shared" si="224"/>
        <v>0.70833333333333304</v>
      </c>
      <c r="AM307" s="272"/>
      <c r="AN307" s="272"/>
      <c r="AO307" s="272"/>
      <c r="AP307" s="272"/>
      <c r="AQ307" s="272"/>
      <c r="AR307" s="272"/>
      <c r="AS307" s="272"/>
      <c r="AT307" s="272"/>
      <c r="AU307" s="277"/>
      <c r="AV307" s="275" t="str">
        <f t="array" ref="AV307">IF(ISBLANK(AM307:AU307),"",SUM(AM307:AU307))</f>
        <v/>
      </c>
      <c r="AX307" s="25">
        <f t="shared" si="225"/>
        <v>0.70833333333333304</v>
      </c>
      <c r="AY307" s="272"/>
      <c r="AZ307" s="272"/>
      <c r="BA307" s="272"/>
      <c r="BB307" s="272"/>
      <c r="BC307" s="272"/>
      <c r="BD307" s="272"/>
      <c r="BE307" s="272"/>
      <c r="BF307" s="272"/>
      <c r="BG307" s="277"/>
      <c r="BH307" s="275" t="str">
        <f t="array" ref="BH307">IF(ISBLANK(AY307:BG307),"",SUM(AY307:BG307))</f>
        <v/>
      </c>
      <c r="BJ307" s="25">
        <f t="shared" si="226"/>
        <v>0.70833333333333304</v>
      </c>
      <c r="BK307" s="272"/>
      <c r="BL307" s="272"/>
      <c r="BM307" s="272"/>
      <c r="BN307" s="272"/>
      <c r="BO307" s="272"/>
      <c r="BP307" s="272"/>
      <c r="BQ307" s="272"/>
      <c r="BR307" s="272"/>
      <c r="BS307" s="277"/>
      <c r="BT307" s="275" t="str">
        <f t="array" ref="BT307">IF(ISBLANK(BK307:BS307),"",SUM(BK307:BS307))</f>
        <v/>
      </c>
      <c r="BV307" s="25">
        <f t="shared" si="219"/>
        <v>0.70833333333333304</v>
      </c>
      <c r="BW307" s="4">
        <f t="shared" si="220"/>
        <v>0</v>
      </c>
      <c r="BX307" s="4">
        <f t="shared" si="210"/>
        <v>0</v>
      </c>
      <c r="BY307" s="4">
        <f t="shared" si="211"/>
        <v>0</v>
      </c>
      <c r="BZ307" s="4">
        <f t="shared" si="212"/>
        <v>0</v>
      </c>
      <c r="CA307" s="4">
        <f t="shared" si="213"/>
        <v>0</v>
      </c>
      <c r="CB307" s="4">
        <f t="shared" si="214"/>
        <v>0</v>
      </c>
      <c r="CC307" s="4">
        <f t="shared" si="215"/>
        <v>0</v>
      </c>
      <c r="CD307" s="4">
        <f t="shared" si="216"/>
        <v>0</v>
      </c>
      <c r="CE307" s="4">
        <f t="shared" si="217"/>
        <v>0</v>
      </c>
      <c r="CF307" s="10">
        <f t="shared" si="218"/>
        <v>0</v>
      </c>
    </row>
    <row r="308" spans="2:84" hidden="1" x14ac:dyDescent="0.25">
      <c r="B308" s="25">
        <f t="shared" si="221"/>
        <v>0.71874999999999967</v>
      </c>
      <c r="C308" s="272"/>
      <c r="D308" s="272"/>
      <c r="E308" s="272"/>
      <c r="F308" s="272"/>
      <c r="G308" s="272"/>
      <c r="H308" s="272"/>
      <c r="I308" s="272"/>
      <c r="J308" s="272"/>
      <c r="K308" s="277"/>
      <c r="L308" s="275" t="str">
        <f t="array" ref="L308">IF(ISBLANK(C308:K308),"",SUM(C308:K308))</f>
        <v/>
      </c>
      <c r="N308" s="25">
        <f t="shared" si="222"/>
        <v>0.71874999999999967</v>
      </c>
      <c r="O308" s="272"/>
      <c r="P308" s="272"/>
      <c r="Q308" s="272"/>
      <c r="R308" s="272"/>
      <c r="S308" s="272"/>
      <c r="T308" s="272"/>
      <c r="U308" s="272"/>
      <c r="V308" s="272"/>
      <c r="W308" s="277"/>
      <c r="X308" s="275" t="str">
        <f t="array" ref="X308">IF(ISBLANK(O308:W308),"",SUM(O308:W308))</f>
        <v/>
      </c>
      <c r="Z308" s="25">
        <f t="shared" si="223"/>
        <v>0.71874999999999967</v>
      </c>
      <c r="AA308" s="272"/>
      <c r="AB308" s="272"/>
      <c r="AC308" s="272"/>
      <c r="AD308" s="272"/>
      <c r="AE308" s="272"/>
      <c r="AF308" s="272"/>
      <c r="AG308" s="272"/>
      <c r="AH308" s="272"/>
      <c r="AI308" s="277"/>
      <c r="AJ308" s="275" t="str">
        <f t="array" ref="AJ308">IF(ISBLANK(AA308:AI308),"",SUM(AA308:AI308))</f>
        <v/>
      </c>
      <c r="AL308" s="25">
        <f t="shared" si="224"/>
        <v>0.71874999999999967</v>
      </c>
      <c r="AM308" s="272"/>
      <c r="AN308" s="272"/>
      <c r="AO308" s="272"/>
      <c r="AP308" s="272"/>
      <c r="AQ308" s="272"/>
      <c r="AR308" s="272"/>
      <c r="AS308" s="272"/>
      <c r="AT308" s="272"/>
      <c r="AU308" s="277"/>
      <c r="AV308" s="275" t="str">
        <f t="array" ref="AV308">IF(ISBLANK(AM308:AU308),"",SUM(AM308:AU308))</f>
        <v/>
      </c>
      <c r="AX308" s="25">
        <f t="shared" si="225"/>
        <v>0.71874999999999967</v>
      </c>
      <c r="AY308" s="272"/>
      <c r="AZ308" s="272"/>
      <c r="BA308" s="272"/>
      <c r="BB308" s="272"/>
      <c r="BC308" s="272"/>
      <c r="BD308" s="272"/>
      <c r="BE308" s="272"/>
      <c r="BF308" s="272"/>
      <c r="BG308" s="277"/>
      <c r="BH308" s="275" t="str">
        <f t="array" ref="BH308">IF(ISBLANK(AY308:BG308),"",SUM(AY308:BG308))</f>
        <v/>
      </c>
      <c r="BJ308" s="25">
        <f t="shared" si="226"/>
        <v>0.71874999999999967</v>
      </c>
      <c r="BK308" s="272"/>
      <c r="BL308" s="272"/>
      <c r="BM308" s="272"/>
      <c r="BN308" s="272"/>
      <c r="BO308" s="272"/>
      <c r="BP308" s="272"/>
      <c r="BQ308" s="272"/>
      <c r="BR308" s="272"/>
      <c r="BS308" s="277"/>
      <c r="BT308" s="275" t="str">
        <f t="array" ref="BT308">IF(ISBLANK(BK308:BS308),"",SUM(BK308:BS308))</f>
        <v/>
      </c>
      <c r="BV308" s="25">
        <f t="shared" si="219"/>
        <v>0.71874999999999967</v>
      </c>
      <c r="BW308" s="4">
        <f t="shared" si="220"/>
        <v>0</v>
      </c>
      <c r="BX308" s="4">
        <f t="shared" si="210"/>
        <v>0</v>
      </c>
      <c r="BY308" s="4">
        <f t="shared" si="211"/>
        <v>0</v>
      </c>
      <c r="BZ308" s="4">
        <f t="shared" si="212"/>
        <v>0</v>
      </c>
      <c r="CA308" s="4">
        <f t="shared" si="213"/>
        <v>0</v>
      </c>
      <c r="CB308" s="4">
        <f t="shared" si="214"/>
        <v>0</v>
      </c>
      <c r="CC308" s="4">
        <f t="shared" si="215"/>
        <v>0</v>
      </c>
      <c r="CD308" s="4">
        <f t="shared" si="216"/>
        <v>0</v>
      </c>
      <c r="CE308" s="4">
        <f t="shared" si="217"/>
        <v>0</v>
      </c>
      <c r="CF308" s="10">
        <f t="shared" si="218"/>
        <v>0</v>
      </c>
    </row>
    <row r="309" spans="2:84" hidden="1" x14ac:dyDescent="0.25">
      <c r="B309" s="25">
        <f t="shared" si="221"/>
        <v>0.7291666666666663</v>
      </c>
      <c r="C309" s="272"/>
      <c r="D309" s="272"/>
      <c r="E309" s="272"/>
      <c r="F309" s="272"/>
      <c r="G309" s="272"/>
      <c r="H309" s="272"/>
      <c r="I309" s="272"/>
      <c r="J309" s="272"/>
      <c r="K309" s="277"/>
      <c r="L309" s="275" t="str">
        <f t="array" ref="L309">IF(ISBLANK(C309:K309),"",SUM(C309:K309))</f>
        <v/>
      </c>
      <c r="N309" s="25">
        <f t="shared" si="222"/>
        <v>0.7291666666666663</v>
      </c>
      <c r="O309" s="272"/>
      <c r="P309" s="272"/>
      <c r="Q309" s="272"/>
      <c r="R309" s="272"/>
      <c r="S309" s="272"/>
      <c r="T309" s="272"/>
      <c r="U309" s="272"/>
      <c r="V309" s="272"/>
      <c r="W309" s="277"/>
      <c r="X309" s="275" t="str">
        <f t="array" ref="X309">IF(ISBLANK(O309:W309),"",SUM(O309:W309))</f>
        <v/>
      </c>
      <c r="Z309" s="25">
        <f t="shared" si="223"/>
        <v>0.7291666666666663</v>
      </c>
      <c r="AA309" s="272"/>
      <c r="AB309" s="272"/>
      <c r="AC309" s="272"/>
      <c r="AD309" s="272"/>
      <c r="AE309" s="272"/>
      <c r="AF309" s="272"/>
      <c r="AG309" s="272"/>
      <c r="AH309" s="272"/>
      <c r="AI309" s="277"/>
      <c r="AJ309" s="275" t="str">
        <f t="array" ref="AJ309">IF(ISBLANK(AA309:AI309),"",SUM(AA309:AI309))</f>
        <v/>
      </c>
      <c r="AL309" s="25">
        <f t="shared" si="224"/>
        <v>0.7291666666666663</v>
      </c>
      <c r="AM309" s="272"/>
      <c r="AN309" s="272"/>
      <c r="AO309" s="272"/>
      <c r="AP309" s="272"/>
      <c r="AQ309" s="272"/>
      <c r="AR309" s="272"/>
      <c r="AS309" s="272"/>
      <c r="AT309" s="272"/>
      <c r="AU309" s="277"/>
      <c r="AV309" s="275" t="str">
        <f t="array" ref="AV309">IF(ISBLANK(AM309:AU309),"",SUM(AM309:AU309))</f>
        <v/>
      </c>
      <c r="AX309" s="25">
        <f t="shared" si="225"/>
        <v>0.7291666666666663</v>
      </c>
      <c r="AY309" s="272"/>
      <c r="AZ309" s="272"/>
      <c r="BA309" s="272"/>
      <c r="BB309" s="272"/>
      <c r="BC309" s="272"/>
      <c r="BD309" s="272"/>
      <c r="BE309" s="272"/>
      <c r="BF309" s="272"/>
      <c r="BG309" s="277"/>
      <c r="BH309" s="275" t="str">
        <f t="array" ref="BH309">IF(ISBLANK(AY309:BG309),"",SUM(AY309:BG309))</f>
        <v/>
      </c>
      <c r="BJ309" s="25">
        <f t="shared" si="226"/>
        <v>0.7291666666666663</v>
      </c>
      <c r="BK309" s="272"/>
      <c r="BL309" s="272"/>
      <c r="BM309" s="272"/>
      <c r="BN309" s="272"/>
      <c r="BO309" s="272"/>
      <c r="BP309" s="272"/>
      <c r="BQ309" s="272"/>
      <c r="BR309" s="272"/>
      <c r="BS309" s="277"/>
      <c r="BT309" s="275" t="str">
        <f t="array" ref="BT309">IF(ISBLANK(BK309:BS309),"",SUM(BK309:BS309))</f>
        <v/>
      </c>
      <c r="BV309" s="25">
        <f t="shared" si="219"/>
        <v>0.7291666666666663</v>
      </c>
      <c r="BW309" s="4">
        <f t="shared" si="220"/>
        <v>0</v>
      </c>
      <c r="BX309" s="4">
        <f t="shared" si="210"/>
        <v>0</v>
      </c>
      <c r="BY309" s="4">
        <f t="shared" si="211"/>
        <v>0</v>
      </c>
      <c r="BZ309" s="4">
        <f t="shared" si="212"/>
        <v>0</v>
      </c>
      <c r="CA309" s="4">
        <f t="shared" si="213"/>
        <v>0</v>
      </c>
      <c r="CB309" s="4">
        <f t="shared" si="214"/>
        <v>0</v>
      </c>
      <c r="CC309" s="4">
        <f t="shared" si="215"/>
        <v>0</v>
      </c>
      <c r="CD309" s="4">
        <f t="shared" si="216"/>
        <v>0</v>
      </c>
      <c r="CE309" s="4">
        <f t="shared" si="217"/>
        <v>0</v>
      </c>
      <c r="CF309" s="10">
        <f t="shared" si="218"/>
        <v>0</v>
      </c>
    </row>
    <row r="310" spans="2:84" hidden="1" x14ac:dyDescent="0.25">
      <c r="B310" s="25">
        <f t="shared" si="221"/>
        <v>0.73958333333333293</v>
      </c>
      <c r="C310" s="272"/>
      <c r="D310" s="272"/>
      <c r="E310" s="272"/>
      <c r="F310" s="272"/>
      <c r="G310" s="272"/>
      <c r="H310" s="272"/>
      <c r="I310" s="272"/>
      <c r="J310" s="272"/>
      <c r="K310" s="277"/>
      <c r="L310" s="275" t="str">
        <f t="array" ref="L310">IF(ISBLANK(C310:K310),"",SUM(C310:K310))</f>
        <v/>
      </c>
      <c r="N310" s="25">
        <f t="shared" si="222"/>
        <v>0.73958333333333293</v>
      </c>
      <c r="O310" s="272"/>
      <c r="P310" s="272"/>
      <c r="Q310" s="272"/>
      <c r="R310" s="272"/>
      <c r="S310" s="272"/>
      <c r="T310" s="272"/>
      <c r="U310" s="272"/>
      <c r="V310" s="272"/>
      <c r="W310" s="277"/>
      <c r="X310" s="275" t="str">
        <f t="array" ref="X310">IF(ISBLANK(O310:W310),"",SUM(O310:W310))</f>
        <v/>
      </c>
      <c r="Z310" s="25">
        <f t="shared" si="223"/>
        <v>0.73958333333333293</v>
      </c>
      <c r="AA310" s="272"/>
      <c r="AB310" s="272"/>
      <c r="AC310" s="272"/>
      <c r="AD310" s="272"/>
      <c r="AE310" s="272"/>
      <c r="AF310" s="272"/>
      <c r="AG310" s="272"/>
      <c r="AH310" s="272"/>
      <c r="AI310" s="277"/>
      <c r="AJ310" s="275" t="str">
        <f t="array" ref="AJ310">IF(ISBLANK(AA310:AI310),"",SUM(AA310:AI310))</f>
        <v/>
      </c>
      <c r="AL310" s="25">
        <f t="shared" si="224"/>
        <v>0.73958333333333293</v>
      </c>
      <c r="AM310" s="272"/>
      <c r="AN310" s="272"/>
      <c r="AO310" s="272"/>
      <c r="AP310" s="272"/>
      <c r="AQ310" s="272"/>
      <c r="AR310" s="272"/>
      <c r="AS310" s="272"/>
      <c r="AT310" s="272"/>
      <c r="AU310" s="277"/>
      <c r="AV310" s="275" t="str">
        <f t="array" ref="AV310">IF(ISBLANK(AM310:AU310),"",SUM(AM310:AU310))</f>
        <v/>
      </c>
      <c r="AX310" s="25">
        <f t="shared" si="225"/>
        <v>0.73958333333333293</v>
      </c>
      <c r="AY310" s="272"/>
      <c r="AZ310" s="272"/>
      <c r="BA310" s="272"/>
      <c r="BB310" s="272"/>
      <c r="BC310" s="272"/>
      <c r="BD310" s="272"/>
      <c r="BE310" s="272"/>
      <c r="BF310" s="272"/>
      <c r="BG310" s="277"/>
      <c r="BH310" s="275" t="str">
        <f t="array" ref="BH310">IF(ISBLANK(AY310:BG310),"",SUM(AY310:BG310))</f>
        <v/>
      </c>
      <c r="BJ310" s="25">
        <f t="shared" si="226"/>
        <v>0.73958333333333293</v>
      </c>
      <c r="BK310" s="272"/>
      <c r="BL310" s="272"/>
      <c r="BM310" s="272"/>
      <c r="BN310" s="272"/>
      <c r="BO310" s="272"/>
      <c r="BP310" s="272"/>
      <c r="BQ310" s="272"/>
      <c r="BR310" s="272"/>
      <c r="BS310" s="277"/>
      <c r="BT310" s="275" t="str">
        <f t="array" ref="BT310">IF(ISBLANK(BK310:BS310),"",SUM(BK310:BS310))</f>
        <v/>
      </c>
      <c r="BV310" s="25">
        <f t="shared" si="219"/>
        <v>0.73958333333333293</v>
      </c>
      <c r="BW310" s="4">
        <f t="shared" si="220"/>
        <v>0</v>
      </c>
      <c r="BX310" s="4">
        <f t="shared" si="210"/>
        <v>0</v>
      </c>
      <c r="BY310" s="4">
        <f t="shared" si="211"/>
        <v>0</v>
      </c>
      <c r="BZ310" s="4">
        <f t="shared" si="212"/>
        <v>0</v>
      </c>
      <c r="CA310" s="4">
        <f t="shared" si="213"/>
        <v>0</v>
      </c>
      <c r="CB310" s="4">
        <f t="shared" si="214"/>
        <v>0</v>
      </c>
      <c r="CC310" s="4">
        <f t="shared" si="215"/>
        <v>0</v>
      </c>
      <c r="CD310" s="4">
        <f t="shared" si="216"/>
        <v>0</v>
      </c>
      <c r="CE310" s="4">
        <f t="shared" si="217"/>
        <v>0</v>
      </c>
      <c r="CF310" s="10">
        <f t="shared" si="218"/>
        <v>0</v>
      </c>
    </row>
    <row r="311" spans="2:84" hidden="1" x14ac:dyDescent="0.25">
      <c r="B311" s="25">
        <f t="shared" si="221"/>
        <v>0.74999999999999956</v>
      </c>
      <c r="C311" s="272"/>
      <c r="D311" s="272"/>
      <c r="E311" s="272"/>
      <c r="F311" s="272"/>
      <c r="G311" s="272"/>
      <c r="H311" s="272"/>
      <c r="I311" s="272"/>
      <c r="J311" s="272"/>
      <c r="K311" s="277"/>
      <c r="L311" s="275" t="str">
        <f t="array" ref="L311">IF(ISBLANK(C311:K311),"",SUM(C311:K311))</f>
        <v/>
      </c>
      <c r="N311" s="25">
        <f t="shared" si="222"/>
        <v>0.74999999999999956</v>
      </c>
      <c r="O311" s="272"/>
      <c r="P311" s="272"/>
      <c r="Q311" s="272"/>
      <c r="R311" s="272"/>
      <c r="S311" s="272"/>
      <c r="T311" s="272"/>
      <c r="U311" s="272"/>
      <c r="V311" s="272"/>
      <c r="W311" s="277"/>
      <c r="X311" s="275" t="str">
        <f t="array" ref="X311">IF(ISBLANK(O311:W311),"",SUM(O311:W311))</f>
        <v/>
      </c>
      <c r="Z311" s="25">
        <f t="shared" si="223"/>
        <v>0.74999999999999956</v>
      </c>
      <c r="AA311" s="272"/>
      <c r="AB311" s="272"/>
      <c r="AC311" s="272"/>
      <c r="AD311" s="272"/>
      <c r="AE311" s="272"/>
      <c r="AF311" s="272"/>
      <c r="AG311" s="272"/>
      <c r="AH311" s="272"/>
      <c r="AI311" s="277"/>
      <c r="AJ311" s="275" t="str">
        <f t="array" ref="AJ311">IF(ISBLANK(AA311:AI311),"",SUM(AA311:AI311))</f>
        <v/>
      </c>
      <c r="AL311" s="25">
        <f t="shared" si="224"/>
        <v>0.74999999999999956</v>
      </c>
      <c r="AM311" s="272"/>
      <c r="AN311" s="272"/>
      <c r="AO311" s="272"/>
      <c r="AP311" s="272"/>
      <c r="AQ311" s="272"/>
      <c r="AR311" s="272"/>
      <c r="AS311" s="272"/>
      <c r="AT311" s="272"/>
      <c r="AU311" s="277"/>
      <c r="AV311" s="275" t="str">
        <f t="array" ref="AV311">IF(ISBLANK(AM311:AU311),"",SUM(AM311:AU311))</f>
        <v/>
      </c>
      <c r="AX311" s="25">
        <f t="shared" si="225"/>
        <v>0.74999999999999956</v>
      </c>
      <c r="AY311" s="272"/>
      <c r="AZ311" s="272"/>
      <c r="BA311" s="272"/>
      <c r="BB311" s="272"/>
      <c r="BC311" s="272"/>
      <c r="BD311" s="272"/>
      <c r="BE311" s="272"/>
      <c r="BF311" s="272"/>
      <c r="BG311" s="277"/>
      <c r="BH311" s="275" t="str">
        <f t="array" ref="BH311">IF(ISBLANK(AY311:BG311),"",SUM(AY311:BG311))</f>
        <v/>
      </c>
      <c r="BJ311" s="25">
        <f t="shared" si="226"/>
        <v>0.74999999999999956</v>
      </c>
      <c r="BK311" s="272"/>
      <c r="BL311" s="272"/>
      <c r="BM311" s="272"/>
      <c r="BN311" s="272"/>
      <c r="BO311" s="272"/>
      <c r="BP311" s="272"/>
      <c r="BQ311" s="272"/>
      <c r="BR311" s="272"/>
      <c r="BS311" s="277"/>
      <c r="BT311" s="275" t="str">
        <f t="array" ref="BT311">IF(ISBLANK(BK311:BS311),"",SUM(BK311:BS311))</f>
        <v/>
      </c>
      <c r="BV311" s="25">
        <f t="shared" si="219"/>
        <v>0.74999999999999956</v>
      </c>
      <c r="BW311" s="4">
        <f t="shared" si="220"/>
        <v>0</v>
      </c>
      <c r="BX311" s="4">
        <f t="shared" si="210"/>
        <v>0</v>
      </c>
      <c r="BY311" s="4">
        <f t="shared" si="211"/>
        <v>0</v>
      </c>
      <c r="BZ311" s="4">
        <f t="shared" si="212"/>
        <v>0</v>
      </c>
      <c r="CA311" s="4">
        <f t="shared" si="213"/>
        <v>0</v>
      </c>
      <c r="CB311" s="4">
        <f t="shared" si="214"/>
        <v>0</v>
      </c>
      <c r="CC311" s="4">
        <f t="shared" si="215"/>
        <v>0</v>
      </c>
      <c r="CD311" s="4">
        <f t="shared" si="216"/>
        <v>0</v>
      </c>
      <c r="CE311" s="4">
        <f t="shared" si="217"/>
        <v>0</v>
      </c>
      <c r="CF311" s="10">
        <f>IF(BW311="","",SUM(BW311:CE311))</f>
        <v>0</v>
      </c>
    </row>
    <row r="312" spans="2:84" hidden="1" x14ac:dyDescent="0.25">
      <c r="B312" s="25">
        <f t="shared" si="221"/>
        <v>0.76041666666666619</v>
      </c>
      <c r="C312" s="272"/>
      <c r="D312" s="272"/>
      <c r="E312" s="272"/>
      <c r="F312" s="272"/>
      <c r="G312" s="272"/>
      <c r="H312" s="272"/>
      <c r="I312" s="272"/>
      <c r="J312" s="272"/>
      <c r="K312" s="277"/>
      <c r="L312" s="275" t="str">
        <f t="array" ref="L312">IF(ISBLANK(C312:K312),"",SUM(C312:K312))</f>
        <v/>
      </c>
      <c r="N312" s="25">
        <f t="shared" si="222"/>
        <v>0.76041666666666619</v>
      </c>
      <c r="O312" s="272"/>
      <c r="P312" s="272"/>
      <c r="Q312" s="272"/>
      <c r="R312" s="272"/>
      <c r="S312" s="272"/>
      <c r="T312" s="272"/>
      <c r="U312" s="272"/>
      <c r="V312" s="272"/>
      <c r="W312" s="277"/>
      <c r="X312" s="275" t="str">
        <f t="array" ref="X312">IF(ISBLANK(O312:W312),"",SUM(O312:W312))</f>
        <v/>
      </c>
      <c r="Z312" s="25">
        <f t="shared" si="223"/>
        <v>0.76041666666666619</v>
      </c>
      <c r="AA312" s="272"/>
      <c r="AB312" s="272"/>
      <c r="AC312" s="272"/>
      <c r="AD312" s="272"/>
      <c r="AE312" s="272"/>
      <c r="AF312" s="272"/>
      <c r="AG312" s="272"/>
      <c r="AH312" s="272"/>
      <c r="AI312" s="277"/>
      <c r="AJ312" s="275" t="str">
        <f t="array" ref="AJ312">IF(ISBLANK(AA312:AI312),"",SUM(AA312:AI312))</f>
        <v/>
      </c>
      <c r="AL312" s="25">
        <f t="shared" si="224"/>
        <v>0.76041666666666619</v>
      </c>
      <c r="AM312" s="272"/>
      <c r="AN312" s="272"/>
      <c r="AO312" s="272"/>
      <c r="AP312" s="272"/>
      <c r="AQ312" s="272"/>
      <c r="AR312" s="272"/>
      <c r="AS312" s="272"/>
      <c r="AT312" s="272"/>
      <c r="AU312" s="277"/>
      <c r="AV312" s="275" t="str">
        <f t="array" ref="AV312">IF(ISBLANK(AM312:AU312),"",SUM(AM312:AU312))</f>
        <v/>
      </c>
      <c r="AX312" s="25">
        <f t="shared" si="225"/>
        <v>0.76041666666666619</v>
      </c>
      <c r="AY312" s="272"/>
      <c r="AZ312" s="272"/>
      <c r="BA312" s="272"/>
      <c r="BB312" s="272"/>
      <c r="BC312" s="272"/>
      <c r="BD312" s="272"/>
      <c r="BE312" s="272"/>
      <c r="BF312" s="272"/>
      <c r="BG312" s="277"/>
      <c r="BH312" s="275" t="str">
        <f t="array" ref="BH312">IF(ISBLANK(AY312:BG312),"",SUM(AY312:BG312))</f>
        <v/>
      </c>
      <c r="BJ312" s="25">
        <f t="shared" si="226"/>
        <v>0.76041666666666619</v>
      </c>
      <c r="BK312" s="272"/>
      <c r="BL312" s="272"/>
      <c r="BM312" s="272"/>
      <c r="BN312" s="272"/>
      <c r="BO312" s="272"/>
      <c r="BP312" s="272"/>
      <c r="BQ312" s="272"/>
      <c r="BR312" s="272"/>
      <c r="BS312" s="277"/>
      <c r="BT312" s="275" t="str">
        <f t="array" ref="BT312">IF(ISBLANK(BK312:BS312),"",SUM(BK312:BS312))</f>
        <v/>
      </c>
      <c r="BV312" s="25">
        <f t="shared" si="219"/>
        <v>0.76041666666666619</v>
      </c>
      <c r="BW312" s="4">
        <f t="shared" si="220"/>
        <v>0</v>
      </c>
      <c r="BX312" s="4">
        <f t="shared" si="210"/>
        <v>0</v>
      </c>
      <c r="BY312" s="4">
        <f t="shared" si="211"/>
        <v>0</v>
      </c>
      <c r="BZ312" s="4">
        <f t="shared" si="212"/>
        <v>0</v>
      </c>
      <c r="CA312" s="4">
        <f t="shared" si="213"/>
        <v>0</v>
      </c>
      <c r="CB312" s="4">
        <f t="shared" si="214"/>
        <v>0</v>
      </c>
      <c r="CC312" s="4">
        <f t="shared" si="215"/>
        <v>0</v>
      </c>
      <c r="CD312" s="4">
        <f t="shared" si="216"/>
        <v>0</v>
      </c>
      <c r="CE312" s="4">
        <f t="shared" si="217"/>
        <v>0</v>
      </c>
      <c r="CF312" s="10">
        <f t="shared" ref="CF312:CF314" si="227">IF(BW312="","",SUM(BW312:CE312))</f>
        <v>0</v>
      </c>
    </row>
    <row r="313" spans="2:84" hidden="1" x14ac:dyDescent="0.25">
      <c r="B313" s="25">
        <f t="shared" si="221"/>
        <v>0.77083333333333282</v>
      </c>
      <c r="C313" s="272"/>
      <c r="D313" s="272"/>
      <c r="E313" s="272"/>
      <c r="F313" s="272"/>
      <c r="G313" s="272"/>
      <c r="H313" s="272"/>
      <c r="I313" s="272"/>
      <c r="J313" s="272"/>
      <c r="K313" s="277"/>
      <c r="L313" s="275" t="str">
        <f t="array" ref="L313">IF(ISBLANK(C313:K313),"",SUM(C313:K313))</f>
        <v/>
      </c>
      <c r="N313" s="25">
        <f t="shared" si="222"/>
        <v>0.77083333333333282</v>
      </c>
      <c r="O313" s="272"/>
      <c r="P313" s="272"/>
      <c r="Q313" s="272"/>
      <c r="R313" s="272"/>
      <c r="S313" s="272"/>
      <c r="T313" s="272"/>
      <c r="U313" s="272"/>
      <c r="V313" s="272"/>
      <c r="W313" s="277"/>
      <c r="X313" s="275" t="str">
        <f t="array" ref="X313">IF(ISBLANK(O313:W313),"",SUM(O313:W313))</f>
        <v/>
      </c>
      <c r="Z313" s="25">
        <f t="shared" si="223"/>
        <v>0.77083333333333282</v>
      </c>
      <c r="AA313" s="272"/>
      <c r="AB313" s="272"/>
      <c r="AC313" s="272"/>
      <c r="AD313" s="272"/>
      <c r="AE313" s="272"/>
      <c r="AF313" s="272"/>
      <c r="AG313" s="272"/>
      <c r="AH313" s="272"/>
      <c r="AI313" s="277"/>
      <c r="AJ313" s="275" t="str">
        <f t="array" ref="AJ313">IF(ISBLANK(AA313:AI313),"",SUM(AA313:AI313))</f>
        <v/>
      </c>
      <c r="AL313" s="25">
        <f t="shared" si="224"/>
        <v>0.77083333333333282</v>
      </c>
      <c r="AM313" s="272"/>
      <c r="AN313" s="272"/>
      <c r="AO313" s="272"/>
      <c r="AP313" s="272"/>
      <c r="AQ313" s="272"/>
      <c r="AR313" s="272"/>
      <c r="AS313" s="272"/>
      <c r="AT313" s="272"/>
      <c r="AU313" s="277"/>
      <c r="AV313" s="275" t="str">
        <f t="array" ref="AV313">IF(ISBLANK(AM313:AU313),"",SUM(AM313:AU313))</f>
        <v/>
      </c>
      <c r="AX313" s="25">
        <f t="shared" si="225"/>
        <v>0.77083333333333282</v>
      </c>
      <c r="AY313" s="272"/>
      <c r="AZ313" s="272"/>
      <c r="BA313" s="272"/>
      <c r="BB313" s="272"/>
      <c r="BC313" s="272"/>
      <c r="BD313" s="272"/>
      <c r="BE313" s="272"/>
      <c r="BF313" s="272"/>
      <c r="BG313" s="277"/>
      <c r="BH313" s="275" t="str">
        <f t="array" ref="BH313">IF(ISBLANK(AY313:BG313),"",SUM(AY313:BG313))</f>
        <v/>
      </c>
      <c r="BJ313" s="25">
        <f t="shared" si="226"/>
        <v>0.77083333333333282</v>
      </c>
      <c r="BK313" s="272"/>
      <c r="BL313" s="272"/>
      <c r="BM313" s="272"/>
      <c r="BN313" s="272"/>
      <c r="BO313" s="272"/>
      <c r="BP313" s="272"/>
      <c r="BQ313" s="272"/>
      <c r="BR313" s="272"/>
      <c r="BS313" s="277"/>
      <c r="BT313" s="275" t="str">
        <f t="array" ref="BT313">IF(ISBLANK(BK313:BS313),"",SUM(BK313:BS313))</f>
        <v/>
      </c>
      <c r="BV313" s="25">
        <f t="shared" si="219"/>
        <v>0.77083333333333282</v>
      </c>
      <c r="BW313" s="4">
        <f t="shared" si="220"/>
        <v>0</v>
      </c>
      <c r="BX313" s="4">
        <f t="shared" si="210"/>
        <v>0</v>
      </c>
      <c r="BY313" s="4">
        <f t="shared" si="211"/>
        <v>0</v>
      </c>
      <c r="BZ313" s="4">
        <f t="shared" si="212"/>
        <v>0</v>
      </c>
      <c r="CA313" s="4">
        <f t="shared" si="213"/>
        <v>0</v>
      </c>
      <c r="CB313" s="4">
        <f t="shared" si="214"/>
        <v>0</v>
      </c>
      <c r="CC313" s="4">
        <f t="shared" si="215"/>
        <v>0</v>
      </c>
      <c r="CD313" s="4">
        <f t="shared" si="216"/>
        <v>0</v>
      </c>
      <c r="CE313" s="4">
        <f t="shared" si="217"/>
        <v>0</v>
      </c>
      <c r="CF313" s="10">
        <f t="shared" si="227"/>
        <v>0</v>
      </c>
    </row>
    <row r="314" spans="2:84" hidden="1" x14ac:dyDescent="0.25">
      <c r="B314" s="25">
        <f t="shared" si="221"/>
        <v>0.78124999999999944</v>
      </c>
      <c r="C314" s="274"/>
      <c r="D314" s="274"/>
      <c r="E314" s="274"/>
      <c r="F314" s="274"/>
      <c r="G314" s="274"/>
      <c r="H314" s="274"/>
      <c r="I314" s="274"/>
      <c r="J314" s="274"/>
      <c r="K314" s="278"/>
      <c r="L314" s="275" t="str">
        <f t="array" ref="L314">IF(ISBLANK(C314:K314),"",SUM(C314:K314))</f>
        <v/>
      </c>
      <c r="N314" s="25">
        <f t="shared" si="222"/>
        <v>0.78124999999999944</v>
      </c>
      <c r="O314" s="274"/>
      <c r="P314" s="274"/>
      <c r="Q314" s="274"/>
      <c r="R314" s="274"/>
      <c r="S314" s="274"/>
      <c r="T314" s="274"/>
      <c r="U314" s="274"/>
      <c r="V314" s="274"/>
      <c r="W314" s="278"/>
      <c r="X314" s="275" t="str">
        <f t="array" ref="X314">IF(ISBLANK(O314:W314),"",SUM(O314:W314))</f>
        <v/>
      </c>
      <c r="Z314" s="25">
        <f t="shared" si="223"/>
        <v>0.78124999999999944</v>
      </c>
      <c r="AA314" s="274"/>
      <c r="AB314" s="274"/>
      <c r="AC314" s="274"/>
      <c r="AD314" s="274"/>
      <c r="AE314" s="274"/>
      <c r="AF314" s="274"/>
      <c r="AG314" s="274"/>
      <c r="AH314" s="274"/>
      <c r="AI314" s="278"/>
      <c r="AJ314" s="275" t="str">
        <f t="array" ref="AJ314">IF(ISBLANK(AA314:AI314),"",SUM(AA314:AI314))</f>
        <v/>
      </c>
      <c r="AL314" s="25">
        <f t="shared" si="224"/>
        <v>0.78124999999999944</v>
      </c>
      <c r="AM314" s="274"/>
      <c r="AN314" s="274"/>
      <c r="AO314" s="274"/>
      <c r="AP314" s="274"/>
      <c r="AQ314" s="274"/>
      <c r="AR314" s="274"/>
      <c r="AS314" s="274"/>
      <c r="AT314" s="274"/>
      <c r="AU314" s="278"/>
      <c r="AV314" s="275" t="str">
        <f t="array" ref="AV314">IF(ISBLANK(AM314:AU314),"",SUM(AM314:AU314))</f>
        <v/>
      </c>
      <c r="AX314" s="25">
        <f t="shared" si="225"/>
        <v>0.78124999999999944</v>
      </c>
      <c r="AY314" s="274"/>
      <c r="AZ314" s="274"/>
      <c r="BA314" s="274"/>
      <c r="BB314" s="274"/>
      <c r="BC314" s="274"/>
      <c r="BD314" s="274"/>
      <c r="BE314" s="274"/>
      <c r="BF314" s="274"/>
      <c r="BG314" s="278"/>
      <c r="BH314" s="275" t="str">
        <f t="array" ref="BH314">IF(ISBLANK(AY314:BG314),"",SUM(AY314:BG314))</f>
        <v/>
      </c>
      <c r="BJ314" s="25">
        <f t="shared" si="226"/>
        <v>0.78124999999999944</v>
      </c>
      <c r="BK314" s="274"/>
      <c r="BL314" s="274"/>
      <c r="BM314" s="274"/>
      <c r="BN314" s="274"/>
      <c r="BO314" s="274"/>
      <c r="BP314" s="274"/>
      <c r="BQ314" s="274"/>
      <c r="BR314" s="274"/>
      <c r="BS314" s="278"/>
      <c r="BT314" s="275" t="str">
        <f t="array" ref="BT314">IF(ISBLANK(BK314:BS314),"",SUM(BK314:BS314))</f>
        <v/>
      </c>
      <c r="BV314" s="25">
        <f t="shared" si="219"/>
        <v>0.78124999999999944</v>
      </c>
      <c r="BW314" s="4">
        <f t="shared" si="220"/>
        <v>0</v>
      </c>
      <c r="BX314" s="4">
        <f t="shared" si="210"/>
        <v>0</v>
      </c>
      <c r="BY314" s="4">
        <f t="shared" si="211"/>
        <v>0</v>
      </c>
      <c r="BZ314" s="4">
        <f t="shared" si="212"/>
        <v>0</v>
      </c>
      <c r="CA314" s="4">
        <f t="shared" si="213"/>
        <v>0</v>
      </c>
      <c r="CB314" s="4">
        <f t="shared" si="214"/>
        <v>0</v>
      </c>
      <c r="CC314" s="4">
        <f t="shared" si="215"/>
        <v>0</v>
      </c>
      <c r="CD314" s="4">
        <f t="shared" si="216"/>
        <v>0</v>
      </c>
      <c r="CE314" s="4">
        <f t="shared" si="217"/>
        <v>0</v>
      </c>
      <c r="CF314" s="10">
        <f t="shared" si="227"/>
        <v>0</v>
      </c>
    </row>
    <row r="315" spans="2:84" hidden="1" x14ac:dyDescent="0.25">
      <c r="B315" s="26" t="s">
        <v>19</v>
      </c>
      <c r="C315" s="275">
        <f t="shared" ref="C315:L315" si="228">SUM(C263:C314)</f>
        <v>0</v>
      </c>
      <c r="D315" s="275">
        <f t="shared" si="228"/>
        <v>0</v>
      </c>
      <c r="E315" s="275">
        <f t="shared" si="228"/>
        <v>0</v>
      </c>
      <c r="F315" s="275">
        <f t="shared" si="228"/>
        <v>0</v>
      </c>
      <c r="G315" s="275">
        <f t="shared" si="228"/>
        <v>0</v>
      </c>
      <c r="H315" s="275">
        <f t="shared" si="228"/>
        <v>0</v>
      </c>
      <c r="I315" s="275">
        <f t="shared" si="228"/>
        <v>0</v>
      </c>
      <c r="J315" s="275">
        <f t="shared" si="228"/>
        <v>0</v>
      </c>
      <c r="K315" s="275">
        <f t="shared" si="228"/>
        <v>0</v>
      </c>
      <c r="L315" s="276">
        <f t="shared" si="228"/>
        <v>0</v>
      </c>
      <c r="N315" s="26" t="s">
        <v>19</v>
      </c>
      <c r="O315" s="275">
        <f t="shared" ref="O315:X315" si="229">SUM(O263:O314)</f>
        <v>0</v>
      </c>
      <c r="P315" s="275">
        <f t="shared" si="229"/>
        <v>0</v>
      </c>
      <c r="Q315" s="275">
        <f t="shared" si="229"/>
        <v>0</v>
      </c>
      <c r="R315" s="275">
        <f t="shared" si="229"/>
        <v>0</v>
      </c>
      <c r="S315" s="275">
        <f t="shared" si="229"/>
        <v>0</v>
      </c>
      <c r="T315" s="275">
        <f t="shared" si="229"/>
        <v>0</v>
      </c>
      <c r="U315" s="275">
        <f t="shared" si="229"/>
        <v>0</v>
      </c>
      <c r="V315" s="275">
        <f t="shared" si="229"/>
        <v>0</v>
      </c>
      <c r="W315" s="275">
        <f t="shared" si="229"/>
        <v>0</v>
      </c>
      <c r="X315" s="276">
        <f t="shared" si="229"/>
        <v>0</v>
      </c>
      <c r="Z315" s="26" t="s">
        <v>19</v>
      </c>
      <c r="AA315" s="275">
        <f t="shared" ref="AA315:AJ315" si="230">SUM(AA263:AA314)</f>
        <v>0</v>
      </c>
      <c r="AB315" s="275">
        <f t="shared" si="230"/>
        <v>0</v>
      </c>
      <c r="AC315" s="275">
        <f t="shared" si="230"/>
        <v>0</v>
      </c>
      <c r="AD315" s="275">
        <f t="shared" si="230"/>
        <v>0</v>
      </c>
      <c r="AE315" s="275">
        <f t="shared" si="230"/>
        <v>0</v>
      </c>
      <c r="AF315" s="275">
        <f t="shared" si="230"/>
        <v>0</v>
      </c>
      <c r="AG315" s="275">
        <f t="shared" si="230"/>
        <v>0</v>
      </c>
      <c r="AH315" s="275">
        <f t="shared" si="230"/>
        <v>0</v>
      </c>
      <c r="AI315" s="275">
        <f t="shared" si="230"/>
        <v>0</v>
      </c>
      <c r="AJ315" s="276">
        <f t="shared" si="230"/>
        <v>0</v>
      </c>
      <c r="AL315" s="26" t="s">
        <v>19</v>
      </c>
      <c r="AM315" s="275">
        <f t="shared" ref="AM315:AV315" si="231">SUM(AM263:AM314)</f>
        <v>0</v>
      </c>
      <c r="AN315" s="275">
        <f t="shared" si="231"/>
        <v>0</v>
      </c>
      <c r="AO315" s="275">
        <f t="shared" si="231"/>
        <v>0</v>
      </c>
      <c r="AP315" s="275">
        <f t="shared" si="231"/>
        <v>0</v>
      </c>
      <c r="AQ315" s="275">
        <f t="shared" si="231"/>
        <v>0</v>
      </c>
      <c r="AR315" s="275">
        <f t="shared" si="231"/>
        <v>0</v>
      </c>
      <c r="AS315" s="275">
        <f t="shared" si="231"/>
        <v>0</v>
      </c>
      <c r="AT315" s="275">
        <f t="shared" si="231"/>
        <v>0</v>
      </c>
      <c r="AU315" s="275">
        <f t="shared" si="231"/>
        <v>0</v>
      </c>
      <c r="AV315" s="276">
        <f t="shared" si="231"/>
        <v>0</v>
      </c>
      <c r="AX315" s="26" t="s">
        <v>19</v>
      </c>
      <c r="AY315" s="275">
        <f t="shared" ref="AY315:BH315" si="232">SUM(AY263:AY314)</f>
        <v>0</v>
      </c>
      <c r="AZ315" s="275">
        <f t="shared" si="232"/>
        <v>0</v>
      </c>
      <c r="BA315" s="275">
        <f t="shared" si="232"/>
        <v>0</v>
      </c>
      <c r="BB315" s="275">
        <f t="shared" si="232"/>
        <v>0</v>
      </c>
      <c r="BC315" s="275">
        <f t="shared" si="232"/>
        <v>0</v>
      </c>
      <c r="BD315" s="275">
        <f t="shared" si="232"/>
        <v>0</v>
      </c>
      <c r="BE315" s="275">
        <f t="shared" si="232"/>
        <v>0</v>
      </c>
      <c r="BF315" s="275">
        <f t="shared" si="232"/>
        <v>0</v>
      </c>
      <c r="BG315" s="275">
        <f t="shared" si="232"/>
        <v>0</v>
      </c>
      <c r="BH315" s="276">
        <f t="shared" si="232"/>
        <v>0</v>
      </c>
      <c r="BJ315" s="26" t="s">
        <v>19</v>
      </c>
      <c r="BK315" s="275">
        <f t="shared" ref="BK315:BT315" si="233">SUM(BK263:BK314)</f>
        <v>0</v>
      </c>
      <c r="BL315" s="275">
        <f t="shared" si="233"/>
        <v>0</v>
      </c>
      <c r="BM315" s="275">
        <f t="shared" si="233"/>
        <v>0</v>
      </c>
      <c r="BN315" s="275">
        <f t="shared" si="233"/>
        <v>0</v>
      </c>
      <c r="BO315" s="275">
        <f t="shared" si="233"/>
        <v>0</v>
      </c>
      <c r="BP315" s="275">
        <f t="shared" si="233"/>
        <v>0</v>
      </c>
      <c r="BQ315" s="275">
        <f t="shared" si="233"/>
        <v>0</v>
      </c>
      <c r="BR315" s="275">
        <f t="shared" si="233"/>
        <v>0</v>
      </c>
      <c r="BS315" s="275">
        <f t="shared" si="233"/>
        <v>0</v>
      </c>
      <c r="BT315" s="276">
        <f t="shared" si="233"/>
        <v>0</v>
      </c>
      <c r="BV315" s="26" t="s">
        <v>19</v>
      </c>
      <c r="BW315" s="10">
        <f t="shared" ref="BW315:CF315" si="234">SUM(BW263:BW314)</f>
        <v>0</v>
      </c>
      <c r="BX315" s="10">
        <f t="shared" si="234"/>
        <v>0</v>
      </c>
      <c r="BY315" s="10">
        <f t="shared" si="234"/>
        <v>0</v>
      </c>
      <c r="BZ315" s="10">
        <f t="shared" si="234"/>
        <v>0</v>
      </c>
      <c r="CA315" s="10">
        <f t="shared" si="234"/>
        <v>0</v>
      </c>
      <c r="CB315" s="10">
        <f t="shared" si="234"/>
        <v>0</v>
      </c>
      <c r="CC315" s="10">
        <f t="shared" si="234"/>
        <v>0</v>
      </c>
      <c r="CD315" s="10">
        <f t="shared" si="234"/>
        <v>0</v>
      </c>
      <c r="CE315" s="10">
        <f t="shared" si="234"/>
        <v>0</v>
      </c>
      <c r="CF315" s="13">
        <f t="shared" si="234"/>
        <v>0</v>
      </c>
    </row>
    <row r="316" spans="2:84" hidden="1" x14ac:dyDescent="0.25"/>
    <row r="317" spans="2:84" hidden="1" x14ac:dyDescent="0.25"/>
    <row r="318" spans="2:84" hidden="1" x14ac:dyDescent="0.25"/>
    <row r="319" spans="2:84" ht="31.5" hidden="1" x14ac:dyDescent="0.5">
      <c r="C319" s="31" t="str">
        <f>IF(config!C19&lt;&gt;"", "ORIGIN: "&amp;config!C19&amp;" ("&amp;config!F19&amp;")", "fff")</f>
        <v>fff</v>
      </c>
      <c r="D319" s="32"/>
      <c r="E319" s="32"/>
      <c r="F319" s="32"/>
      <c r="G319" s="32"/>
      <c r="H319" s="32"/>
      <c r="I319" s="32"/>
      <c r="J319" s="33"/>
      <c r="K319" s="33"/>
      <c r="L319" s="33"/>
    </row>
    <row r="320" spans="2:84" ht="15" hidden="1" customHeight="1" x14ac:dyDescent="0.4">
      <c r="C320" s="179"/>
      <c r="D320" s="179"/>
      <c r="E320" s="179"/>
      <c r="F320" s="179"/>
      <c r="G320" s="179"/>
      <c r="H320" s="179"/>
      <c r="I320" s="179"/>
      <c r="J320" s="179"/>
      <c r="K320" s="179"/>
      <c r="L320" s="179"/>
    </row>
    <row r="321" spans="2:84" s="21" customFormat="1" ht="26.25" hidden="1" x14ac:dyDescent="0.4">
      <c r="B321" s="20"/>
      <c r="C321" s="261" t="str">
        <f>config!$AH9&amp;"F"</f>
        <v>F</v>
      </c>
      <c r="D321" s="271" t="s">
        <v>145</v>
      </c>
      <c r="E321" s="254" t="str">
        <f>E11</f>
        <v>A←</v>
      </c>
      <c r="F321" s="143"/>
      <c r="G321" s="143"/>
      <c r="H321" s="143"/>
      <c r="I321" s="143"/>
      <c r="J321" s="143"/>
      <c r="K321" s="143"/>
      <c r="L321" s="143"/>
      <c r="O321" s="261" t="str">
        <f>C321</f>
        <v>F</v>
      </c>
      <c r="P321" s="271" t="s">
        <v>145</v>
      </c>
      <c r="Q321" s="255" t="str">
        <f>Q11</f>
        <v>B↗</v>
      </c>
      <c r="R321" s="143"/>
      <c r="S321" s="143"/>
      <c r="T321" s="143"/>
      <c r="U321" s="143"/>
      <c r="V321" s="143"/>
      <c r="W321" s="143"/>
      <c r="X321" s="143"/>
      <c r="Z321" s="20"/>
      <c r="AA321" s="261" t="str">
        <f>C321</f>
        <v>F</v>
      </c>
      <c r="AB321" s="271" t="s">
        <v>145</v>
      </c>
      <c r="AC321" s="258" t="str">
        <f>AC11</f>
        <v>C↓</v>
      </c>
      <c r="AD321" s="143"/>
      <c r="AE321" s="143"/>
      <c r="AF321" s="143"/>
      <c r="AG321" s="143"/>
      <c r="AH321" s="143"/>
      <c r="AI321" s="143"/>
      <c r="AJ321" s="143"/>
      <c r="AL321" s="20"/>
      <c r="AM321" s="261" t="str">
        <f>C321</f>
        <v>F</v>
      </c>
      <c r="AN321" s="271" t="s">
        <v>145</v>
      </c>
      <c r="AO321" s="262" t="str">
        <f>AO11</f>
        <v>D</v>
      </c>
      <c r="AP321" s="143"/>
      <c r="AQ321" s="143"/>
      <c r="AR321" s="143"/>
      <c r="AS321" s="143"/>
      <c r="AT321" s="143"/>
      <c r="AU321" s="143"/>
      <c r="AV321" s="143"/>
      <c r="AX321" s="20"/>
      <c r="AY321" s="261" t="str">
        <f>C321</f>
        <v>F</v>
      </c>
      <c r="AZ321" s="271" t="s">
        <v>145</v>
      </c>
      <c r="BA321" s="264" t="str">
        <f>BA11</f>
        <v>E</v>
      </c>
      <c r="BB321" s="143"/>
      <c r="BC321" s="143"/>
      <c r="BD321" s="143"/>
      <c r="BE321" s="143"/>
      <c r="BF321" s="143"/>
      <c r="BG321" s="143"/>
      <c r="BH321" s="143"/>
      <c r="BJ321" s="20"/>
      <c r="BK321" s="261" t="str">
        <f>C321</f>
        <v>F</v>
      </c>
      <c r="BL321" s="271" t="s">
        <v>145</v>
      </c>
      <c r="BM321" s="267" t="str">
        <f>BM11</f>
        <v>F</v>
      </c>
      <c r="BN321" s="143"/>
      <c r="BO321" s="143"/>
      <c r="BP321" s="143"/>
      <c r="BQ321" s="143"/>
      <c r="BR321" s="143"/>
      <c r="BS321" s="143"/>
      <c r="BT321" s="143"/>
      <c r="BV321" s="22"/>
      <c r="BW321" s="267" t="str">
        <f>"ENTERING FROM "&amp;C321</f>
        <v>ENTERING FROM F</v>
      </c>
      <c r="BX321" s="217"/>
      <c r="BY321" s="217"/>
      <c r="BZ321" s="217"/>
      <c r="CA321" s="217"/>
      <c r="CB321" s="217"/>
      <c r="CC321" s="217"/>
      <c r="CD321" s="217"/>
      <c r="CE321" s="217"/>
      <c r="CF321" s="217"/>
    </row>
    <row r="322" spans="2:84" s="12" customFormat="1" ht="15.75" hidden="1" x14ac:dyDescent="0.25">
      <c r="B322" s="30"/>
      <c r="C322" s="224" t="str">
        <f>IF(config!C19&lt;&gt;"",config!C19&amp;" to "&amp;config!C14,"")</f>
        <v/>
      </c>
      <c r="D322" s="224"/>
      <c r="E322" s="224"/>
      <c r="F322" s="224"/>
      <c r="G322" s="224"/>
      <c r="H322" s="224"/>
      <c r="I322" s="224"/>
      <c r="J322" s="224"/>
      <c r="K322" s="224"/>
      <c r="L322" s="224"/>
      <c r="O322" s="224" t="str">
        <f>IF(config!C19&lt;&gt;"",config!C19&amp;" to "&amp;config!C15,"")</f>
        <v/>
      </c>
      <c r="P322" s="224"/>
      <c r="Q322" s="224"/>
      <c r="R322" s="224"/>
      <c r="S322" s="224"/>
      <c r="T322" s="224"/>
      <c r="U322" s="224"/>
      <c r="V322" s="224"/>
      <c r="W322" s="224"/>
      <c r="X322" s="224"/>
      <c r="Z322" s="30"/>
      <c r="AA322" s="224" t="str">
        <f>IF(config!C19&lt;&gt;"",config!C19&amp;" to "&amp;config!C16,"")</f>
        <v/>
      </c>
      <c r="AB322" s="224"/>
      <c r="AC322" s="224"/>
      <c r="AD322" s="224"/>
      <c r="AE322" s="224"/>
      <c r="AF322" s="224"/>
      <c r="AG322" s="224"/>
      <c r="AH322" s="224"/>
      <c r="AI322" s="224"/>
      <c r="AJ322" s="224"/>
      <c r="AL322" s="30"/>
      <c r="AM322" s="224" t="str">
        <f>IF(config!C19&lt;&gt;"",config!C19&amp;" to "&amp;config!C17,"")</f>
        <v/>
      </c>
      <c r="AN322" s="224"/>
      <c r="AO322" s="224"/>
      <c r="AP322" s="224"/>
      <c r="AQ322" s="224"/>
      <c r="AR322" s="224"/>
      <c r="AS322" s="224"/>
      <c r="AT322" s="224"/>
      <c r="AU322" s="224"/>
      <c r="AV322" s="224"/>
      <c r="AX322" s="30"/>
      <c r="AY322" s="224" t="str">
        <f>IF(config!C19&lt;&gt;"",config!C19&amp;" to "&amp;config!C18,"")</f>
        <v/>
      </c>
      <c r="AZ322" s="224"/>
      <c r="BA322" s="224"/>
      <c r="BB322" s="224"/>
      <c r="BC322" s="224"/>
      <c r="BD322" s="224"/>
      <c r="BE322" s="224"/>
      <c r="BF322" s="224"/>
      <c r="BG322" s="224"/>
      <c r="BH322" s="224"/>
      <c r="BJ322" s="30"/>
      <c r="BK322" s="224" t="str">
        <f>IF(config!C19&lt;&gt;"",config!C19&amp;" to "&amp;config!C19,"")</f>
        <v/>
      </c>
      <c r="BL322" s="224"/>
      <c r="BM322" s="224"/>
      <c r="BN322" s="224"/>
      <c r="BO322" s="224"/>
      <c r="BP322" s="224"/>
      <c r="BQ322" s="224"/>
      <c r="BR322" s="224"/>
      <c r="BS322" s="224"/>
      <c r="BT322" s="224"/>
      <c r="BV322" s="225"/>
      <c r="BW322" s="218">
        <f>config!C19</f>
        <v>0</v>
      </c>
      <c r="BX322" s="226"/>
      <c r="BY322" s="226"/>
      <c r="BZ322" s="226"/>
      <c r="CA322" s="226"/>
      <c r="CB322" s="226"/>
      <c r="CC322" s="226"/>
      <c r="CD322" s="226"/>
      <c r="CE322" s="226"/>
      <c r="CF322" s="226"/>
    </row>
    <row r="323" spans="2:84" hidden="1" x14ac:dyDescent="0.25">
      <c r="BB323" s="2"/>
      <c r="BN323" s="2"/>
      <c r="BV323" s="2"/>
    </row>
    <row r="324" spans="2:84" s="1" customFormat="1" ht="50.1" hidden="1" customHeight="1" x14ac:dyDescent="0.25">
      <c r="B324" s="2"/>
      <c r="C324" s="273" t="str">
        <f t="shared" ref="C324:K324" si="235">C262</f>
        <v>CAR</v>
      </c>
      <c r="D324" s="273" t="str">
        <f t="shared" si="235"/>
        <v>LGV1</v>
      </c>
      <c r="E324" s="273" t="str">
        <f t="shared" si="235"/>
        <v>LGV2</v>
      </c>
      <c r="F324" s="273" t="str">
        <f t="shared" si="235"/>
        <v>MGV</v>
      </c>
      <c r="G324" s="273" t="str">
        <f t="shared" si="235"/>
        <v>HGV1</v>
      </c>
      <c r="H324" s="273" t="str">
        <f t="shared" si="235"/>
        <v>HGV2</v>
      </c>
      <c r="I324" s="273" t="str">
        <f t="shared" si="235"/>
        <v>PSV</v>
      </c>
      <c r="J324" s="273" t="str">
        <f t="shared" si="235"/>
        <v>MB</v>
      </c>
      <c r="K324" s="273" t="str">
        <f t="shared" si="235"/>
        <v>CYC</v>
      </c>
      <c r="L324" s="140"/>
      <c r="N324" s="2"/>
      <c r="O324" s="273" t="str">
        <f t="shared" ref="O324:W324" si="236">O262</f>
        <v>CAR</v>
      </c>
      <c r="P324" s="273" t="str">
        <f t="shared" si="236"/>
        <v>LGV1</v>
      </c>
      <c r="Q324" s="273" t="str">
        <f t="shared" si="236"/>
        <v>LGV2</v>
      </c>
      <c r="R324" s="273" t="str">
        <f t="shared" si="236"/>
        <v>MGV</v>
      </c>
      <c r="S324" s="273" t="str">
        <f t="shared" si="236"/>
        <v>HGV1</v>
      </c>
      <c r="T324" s="273" t="str">
        <f t="shared" si="236"/>
        <v>HGV2</v>
      </c>
      <c r="U324" s="273" t="str">
        <f t="shared" si="236"/>
        <v>PSV</v>
      </c>
      <c r="V324" s="273" t="str">
        <f t="shared" si="236"/>
        <v>MB</v>
      </c>
      <c r="W324" s="273" t="str">
        <f t="shared" si="236"/>
        <v>CYC</v>
      </c>
      <c r="X324" s="140"/>
      <c r="Z324" s="2"/>
      <c r="AA324" s="273" t="str">
        <f t="shared" ref="AA324:AI324" si="237">AA262</f>
        <v>CAR</v>
      </c>
      <c r="AB324" s="273" t="str">
        <f t="shared" si="237"/>
        <v>LGV1</v>
      </c>
      <c r="AC324" s="273" t="str">
        <f t="shared" si="237"/>
        <v>LGV2</v>
      </c>
      <c r="AD324" s="273" t="str">
        <f t="shared" si="237"/>
        <v>MGV</v>
      </c>
      <c r="AE324" s="273" t="str">
        <f t="shared" si="237"/>
        <v>HGV1</v>
      </c>
      <c r="AF324" s="273" t="str">
        <f t="shared" si="237"/>
        <v>HGV2</v>
      </c>
      <c r="AG324" s="273" t="str">
        <f t="shared" si="237"/>
        <v>PSV</v>
      </c>
      <c r="AH324" s="273" t="str">
        <f t="shared" si="237"/>
        <v>MB</v>
      </c>
      <c r="AI324" s="273" t="str">
        <f t="shared" si="237"/>
        <v>CYC</v>
      </c>
      <c r="AJ324" s="140"/>
      <c r="AL324" s="2"/>
      <c r="AM324" s="273" t="str">
        <f t="shared" ref="AM324:AU324" si="238">AM262</f>
        <v>CAR</v>
      </c>
      <c r="AN324" s="273" t="str">
        <f t="shared" si="238"/>
        <v>LGV1</v>
      </c>
      <c r="AO324" s="273" t="str">
        <f t="shared" si="238"/>
        <v>LGV2</v>
      </c>
      <c r="AP324" s="273" t="str">
        <f t="shared" si="238"/>
        <v>MGV</v>
      </c>
      <c r="AQ324" s="273" t="str">
        <f t="shared" si="238"/>
        <v>HGV1</v>
      </c>
      <c r="AR324" s="273" t="str">
        <f t="shared" si="238"/>
        <v>HGV2</v>
      </c>
      <c r="AS324" s="273" t="str">
        <f t="shared" si="238"/>
        <v>PSV</v>
      </c>
      <c r="AT324" s="273" t="str">
        <f t="shared" si="238"/>
        <v>MB</v>
      </c>
      <c r="AU324" s="273" t="str">
        <f t="shared" si="238"/>
        <v>CYC</v>
      </c>
      <c r="AV324" s="140"/>
      <c r="AX324" s="2"/>
      <c r="AY324" s="273" t="str">
        <f t="shared" ref="AY324:BG324" si="239">AY262</f>
        <v>CAR</v>
      </c>
      <c r="AZ324" s="273" t="str">
        <f t="shared" si="239"/>
        <v>LGV1</v>
      </c>
      <c r="BA324" s="273" t="str">
        <f t="shared" si="239"/>
        <v>LGV2</v>
      </c>
      <c r="BB324" s="273" t="str">
        <f t="shared" si="239"/>
        <v>MGV</v>
      </c>
      <c r="BC324" s="273" t="str">
        <f t="shared" si="239"/>
        <v>HGV1</v>
      </c>
      <c r="BD324" s="273" t="str">
        <f t="shared" si="239"/>
        <v>HGV2</v>
      </c>
      <c r="BE324" s="273" t="str">
        <f t="shared" si="239"/>
        <v>PSV</v>
      </c>
      <c r="BF324" s="273" t="str">
        <f t="shared" si="239"/>
        <v>MB</v>
      </c>
      <c r="BG324" s="273" t="str">
        <f t="shared" si="239"/>
        <v>CYC</v>
      </c>
      <c r="BH324" s="140"/>
      <c r="BJ324" s="2"/>
      <c r="BK324" s="273" t="str">
        <f t="shared" ref="BK324:BS324" si="240">BK262</f>
        <v>CAR</v>
      </c>
      <c r="BL324" s="273" t="str">
        <f t="shared" si="240"/>
        <v>LGV1</v>
      </c>
      <c r="BM324" s="273" t="str">
        <f t="shared" si="240"/>
        <v>LGV2</v>
      </c>
      <c r="BN324" s="273" t="str">
        <f t="shared" si="240"/>
        <v>MGV</v>
      </c>
      <c r="BO324" s="273" t="str">
        <f t="shared" si="240"/>
        <v>HGV1</v>
      </c>
      <c r="BP324" s="273" t="str">
        <f t="shared" si="240"/>
        <v>HGV2</v>
      </c>
      <c r="BQ324" s="273" t="str">
        <f t="shared" si="240"/>
        <v>PSV</v>
      </c>
      <c r="BR324" s="273" t="str">
        <f t="shared" si="240"/>
        <v>MB</v>
      </c>
      <c r="BS324" s="273" t="str">
        <f t="shared" si="240"/>
        <v>CYC</v>
      </c>
      <c r="BT324" s="140"/>
      <c r="BV324" s="2"/>
      <c r="BW324" s="136" t="str">
        <f>BK324</f>
        <v>CAR</v>
      </c>
      <c r="BX324" s="136" t="str">
        <f t="shared" ref="BX324" si="241">BL324</f>
        <v>LGV1</v>
      </c>
      <c r="BY324" s="136" t="str">
        <f t="shared" ref="BY324" si="242">BM324</f>
        <v>LGV2</v>
      </c>
      <c r="BZ324" s="136" t="str">
        <f t="shared" ref="BZ324" si="243">BN324</f>
        <v>MGV</v>
      </c>
      <c r="CA324" s="136" t="str">
        <f t="shared" ref="CA324" si="244">BO324</f>
        <v>HGV1</v>
      </c>
      <c r="CB324" s="136" t="str">
        <f t="shared" ref="CB324" si="245">BP324</f>
        <v>HGV2</v>
      </c>
      <c r="CC324" s="136" t="str">
        <f t="shared" ref="CC324" si="246">BQ324</f>
        <v>PSV</v>
      </c>
      <c r="CD324" s="136" t="str">
        <f t="shared" ref="CD324" si="247">BR324</f>
        <v>MB</v>
      </c>
      <c r="CE324" s="136" t="str">
        <f t="shared" ref="CE324" si="248">BS324</f>
        <v>CYC</v>
      </c>
      <c r="CF324" s="141"/>
    </row>
    <row r="325" spans="2:84" hidden="1" x14ac:dyDescent="0.25">
      <c r="B325" s="25">
        <f t="shared" ref="B325:B356" si="249">B263</f>
        <v>0.25</v>
      </c>
      <c r="C325" s="272"/>
      <c r="D325" s="272"/>
      <c r="E325" s="272"/>
      <c r="F325" s="272"/>
      <c r="G325" s="272"/>
      <c r="H325" s="272"/>
      <c r="I325" s="272"/>
      <c r="J325" s="272"/>
      <c r="K325" s="277"/>
      <c r="L325" s="275" t="str">
        <f t="array" ref="L325">IF(ISBLANK(C325:K325),"",SUM(C325:K325))</f>
        <v/>
      </c>
      <c r="N325" s="25">
        <f t="shared" ref="N325:N356" si="250">N263</f>
        <v>0.25</v>
      </c>
      <c r="O325" s="272"/>
      <c r="P325" s="272"/>
      <c r="Q325" s="272"/>
      <c r="R325" s="272"/>
      <c r="S325" s="272"/>
      <c r="T325" s="272"/>
      <c r="U325" s="272"/>
      <c r="V325" s="272"/>
      <c r="W325" s="277"/>
      <c r="X325" s="275" t="str">
        <f t="array" ref="X325">IF(ISBLANK(O325:W325),"",SUM(O325:W325))</f>
        <v/>
      </c>
      <c r="Z325" s="25">
        <f t="shared" ref="Z325:Z356" si="251">Z263</f>
        <v>0.25</v>
      </c>
      <c r="AA325" s="272"/>
      <c r="AB325" s="272"/>
      <c r="AC325" s="272"/>
      <c r="AD325" s="272"/>
      <c r="AE325" s="272"/>
      <c r="AF325" s="272"/>
      <c r="AG325" s="272"/>
      <c r="AH325" s="272"/>
      <c r="AI325" s="277"/>
      <c r="AJ325" s="275" t="str">
        <f t="array" ref="AJ325">IF(ISBLANK(AA325:AI325),"",SUM(AA325:AI325))</f>
        <v/>
      </c>
      <c r="AL325" s="25">
        <f t="shared" ref="AL325:AL356" si="252">AL263</f>
        <v>0.25</v>
      </c>
      <c r="AM325" s="272"/>
      <c r="AN325" s="272"/>
      <c r="AO325" s="272"/>
      <c r="AP325" s="272"/>
      <c r="AQ325" s="272"/>
      <c r="AR325" s="272"/>
      <c r="AS325" s="272"/>
      <c r="AT325" s="272"/>
      <c r="AU325" s="277"/>
      <c r="AV325" s="275" t="str">
        <f t="array" ref="AV325">IF(ISBLANK(AM325:AU325),"",SUM(AM325:AU325))</f>
        <v/>
      </c>
      <c r="AX325" s="25">
        <f t="shared" ref="AX325:AX356" si="253">AX263</f>
        <v>0.25</v>
      </c>
      <c r="AY325" s="272"/>
      <c r="AZ325" s="272"/>
      <c r="BA325" s="272"/>
      <c r="BB325" s="272"/>
      <c r="BC325" s="272"/>
      <c r="BD325" s="272"/>
      <c r="BE325" s="272"/>
      <c r="BF325" s="272"/>
      <c r="BG325" s="277"/>
      <c r="BH325" s="275" t="str">
        <f t="array" ref="BH325">IF(ISBLANK(AY325:BG325),"",SUM(AY325:BG325))</f>
        <v/>
      </c>
      <c r="BJ325" s="25">
        <f t="shared" ref="BJ325:BJ356" si="254">BJ263</f>
        <v>0.25</v>
      </c>
      <c r="BK325" s="272"/>
      <c r="BL325" s="272"/>
      <c r="BM325" s="272"/>
      <c r="BN325" s="272"/>
      <c r="BO325" s="272"/>
      <c r="BP325" s="272"/>
      <c r="BQ325" s="272"/>
      <c r="BR325" s="272"/>
      <c r="BS325" s="277"/>
      <c r="BT325" s="275" t="str">
        <f t="array" ref="BT325">IF(ISBLANK(BK325:BS325),"",SUM(BK325:BS325))</f>
        <v/>
      </c>
      <c r="BV325" s="25">
        <f>BJ325</f>
        <v>0.25</v>
      </c>
      <c r="BW325" s="4">
        <f>SUM(C325,O325,AA325,AM325,AY325,BK325)</f>
        <v>0</v>
      </c>
      <c r="BX325" s="4">
        <f t="shared" ref="BX325:BX376" si="255">SUM(D325,P325,AB325,AN325,AZ325,BL325)</f>
        <v>0</v>
      </c>
      <c r="BY325" s="4">
        <f t="shared" ref="BY325:BY376" si="256">SUM(E325,Q325,AC325,AO325,BA325,BM325)</f>
        <v>0</v>
      </c>
      <c r="BZ325" s="4">
        <f t="shared" ref="BZ325:BZ376" si="257">SUM(F325,R325,AD325,AP325,BB325,BN325)</f>
        <v>0</v>
      </c>
      <c r="CA325" s="4">
        <f t="shared" ref="CA325:CA376" si="258">SUM(G325,S325,AE325,AQ325,BC325,BO325)</f>
        <v>0</v>
      </c>
      <c r="CB325" s="4">
        <f t="shared" ref="CB325:CB376" si="259">SUM(H325,T325,AF325,AR325,BD325,BP325)</f>
        <v>0</v>
      </c>
      <c r="CC325" s="4">
        <f t="shared" ref="CC325:CC376" si="260">SUM(I325,U325,AG325,AS325,BE325,BQ325)</f>
        <v>0</v>
      </c>
      <c r="CD325" s="4">
        <f t="shared" ref="CD325:CD376" si="261">SUM(J325,V325,AH325,AT325,BF325,BR325)</f>
        <v>0</v>
      </c>
      <c r="CE325" s="4">
        <f t="shared" ref="CE325:CE376" si="262">SUM(K325,W325,AI325,AU325,BG325,BS325)</f>
        <v>0</v>
      </c>
      <c r="CF325" s="10">
        <f t="shared" ref="CF325:CF372" si="263">IF(BW325="","",SUM(BW325:CE325))</f>
        <v>0</v>
      </c>
    </row>
    <row r="326" spans="2:84" hidden="1" x14ac:dyDescent="0.25">
      <c r="B326" s="25">
        <f t="shared" si="249"/>
        <v>0.26041666666666669</v>
      </c>
      <c r="C326" s="272"/>
      <c r="D326" s="272"/>
      <c r="E326" s="272"/>
      <c r="F326" s="272"/>
      <c r="G326" s="272"/>
      <c r="H326" s="272"/>
      <c r="I326" s="272"/>
      <c r="J326" s="272"/>
      <c r="K326" s="277"/>
      <c r="L326" s="275" t="str">
        <f t="array" ref="L326">IF(ISBLANK(C326:K326),"",SUM(C326:K326))</f>
        <v/>
      </c>
      <c r="N326" s="25">
        <f t="shared" si="250"/>
        <v>0.26041666666666669</v>
      </c>
      <c r="O326" s="272"/>
      <c r="P326" s="272"/>
      <c r="Q326" s="272"/>
      <c r="R326" s="272"/>
      <c r="S326" s="272"/>
      <c r="T326" s="272"/>
      <c r="U326" s="272"/>
      <c r="V326" s="272"/>
      <c r="W326" s="277"/>
      <c r="X326" s="275" t="str">
        <f t="array" ref="X326">IF(ISBLANK(O326:W326),"",SUM(O326:W326))</f>
        <v/>
      </c>
      <c r="Z326" s="25">
        <f t="shared" si="251"/>
        <v>0.26041666666666669</v>
      </c>
      <c r="AA326" s="272"/>
      <c r="AB326" s="272"/>
      <c r="AC326" s="272"/>
      <c r="AD326" s="272"/>
      <c r="AE326" s="272"/>
      <c r="AF326" s="272"/>
      <c r="AG326" s="272"/>
      <c r="AH326" s="272"/>
      <c r="AI326" s="277"/>
      <c r="AJ326" s="275" t="str">
        <f t="array" ref="AJ326">IF(ISBLANK(AA326:AI326),"",SUM(AA326:AI326))</f>
        <v/>
      </c>
      <c r="AL326" s="25">
        <f t="shared" si="252"/>
        <v>0.26041666666666669</v>
      </c>
      <c r="AM326" s="272"/>
      <c r="AN326" s="272"/>
      <c r="AO326" s="272"/>
      <c r="AP326" s="272"/>
      <c r="AQ326" s="272"/>
      <c r="AR326" s="272"/>
      <c r="AS326" s="272"/>
      <c r="AT326" s="272"/>
      <c r="AU326" s="277"/>
      <c r="AV326" s="275" t="str">
        <f t="array" ref="AV326">IF(ISBLANK(AM326:AU326),"",SUM(AM326:AU326))</f>
        <v/>
      </c>
      <c r="AX326" s="25">
        <f t="shared" si="253"/>
        <v>0.26041666666666669</v>
      </c>
      <c r="AY326" s="272"/>
      <c r="AZ326" s="272"/>
      <c r="BA326" s="272"/>
      <c r="BB326" s="272"/>
      <c r="BC326" s="272"/>
      <c r="BD326" s="272"/>
      <c r="BE326" s="272"/>
      <c r="BF326" s="272"/>
      <c r="BG326" s="277"/>
      <c r="BH326" s="275" t="str">
        <f t="array" ref="BH326">IF(ISBLANK(AY326:BG326),"",SUM(AY326:BG326))</f>
        <v/>
      </c>
      <c r="BJ326" s="25">
        <f t="shared" si="254"/>
        <v>0.26041666666666669</v>
      </c>
      <c r="BK326" s="272"/>
      <c r="BL326" s="272"/>
      <c r="BM326" s="272"/>
      <c r="BN326" s="272"/>
      <c r="BO326" s="272"/>
      <c r="BP326" s="272"/>
      <c r="BQ326" s="272"/>
      <c r="BR326" s="272"/>
      <c r="BS326" s="277"/>
      <c r="BT326" s="275" t="str">
        <f t="array" ref="BT326">IF(ISBLANK(BK326:BS326),"",SUM(BK326:BS326))</f>
        <v/>
      </c>
      <c r="BV326" s="25">
        <f t="shared" ref="BV326:BV376" si="264">BJ326</f>
        <v>0.26041666666666669</v>
      </c>
      <c r="BW326" s="4">
        <f t="shared" ref="BW326:BW376" si="265">SUM(C326,O326,AA326,AM326,AY326,BK326)</f>
        <v>0</v>
      </c>
      <c r="BX326" s="4">
        <f t="shared" si="255"/>
        <v>0</v>
      </c>
      <c r="BY326" s="4">
        <f t="shared" si="256"/>
        <v>0</v>
      </c>
      <c r="BZ326" s="4">
        <f t="shared" si="257"/>
        <v>0</v>
      </c>
      <c r="CA326" s="4">
        <f t="shared" si="258"/>
        <v>0</v>
      </c>
      <c r="CB326" s="4">
        <f t="shared" si="259"/>
        <v>0</v>
      </c>
      <c r="CC326" s="4">
        <f t="shared" si="260"/>
        <v>0</v>
      </c>
      <c r="CD326" s="4">
        <f t="shared" si="261"/>
        <v>0</v>
      </c>
      <c r="CE326" s="4">
        <f t="shared" si="262"/>
        <v>0</v>
      </c>
      <c r="CF326" s="10">
        <f t="shared" si="263"/>
        <v>0</v>
      </c>
    </row>
    <row r="327" spans="2:84" hidden="1" x14ac:dyDescent="0.25">
      <c r="B327" s="25">
        <f t="shared" si="249"/>
        <v>0.27083333333333337</v>
      </c>
      <c r="C327" s="272"/>
      <c r="D327" s="272"/>
      <c r="E327" s="272"/>
      <c r="F327" s="272"/>
      <c r="G327" s="272"/>
      <c r="H327" s="272"/>
      <c r="I327" s="272"/>
      <c r="J327" s="272"/>
      <c r="K327" s="277"/>
      <c r="L327" s="275" t="str">
        <f t="array" ref="L327">IF(ISBLANK(C327:K327),"",SUM(C327:K327))</f>
        <v/>
      </c>
      <c r="N327" s="25">
        <f t="shared" si="250"/>
        <v>0.27083333333333337</v>
      </c>
      <c r="O327" s="272"/>
      <c r="P327" s="272"/>
      <c r="Q327" s="272"/>
      <c r="R327" s="272"/>
      <c r="S327" s="272"/>
      <c r="T327" s="272"/>
      <c r="U327" s="272"/>
      <c r="V327" s="272"/>
      <c r="W327" s="277"/>
      <c r="X327" s="275" t="str">
        <f t="array" ref="X327">IF(ISBLANK(O327:W327),"",SUM(O327:W327))</f>
        <v/>
      </c>
      <c r="Z327" s="25">
        <f t="shared" si="251"/>
        <v>0.27083333333333337</v>
      </c>
      <c r="AA327" s="272"/>
      <c r="AB327" s="272"/>
      <c r="AC327" s="272"/>
      <c r="AD327" s="272"/>
      <c r="AE327" s="272"/>
      <c r="AF327" s="272"/>
      <c r="AG327" s="272"/>
      <c r="AH327" s="272"/>
      <c r="AI327" s="277"/>
      <c r="AJ327" s="275" t="str">
        <f t="array" ref="AJ327">IF(ISBLANK(AA327:AI327),"",SUM(AA327:AI327))</f>
        <v/>
      </c>
      <c r="AL327" s="25">
        <f t="shared" si="252"/>
        <v>0.27083333333333337</v>
      </c>
      <c r="AM327" s="272"/>
      <c r="AN327" s="272"/>
      <c r="AO327" s="272"/>
      <c r="AP327" s="272"/>
      <c r="AQ327" s="272"/>
      <c r="AR327" s="272"/>
      <c r="AS327" s="272"/>
      <c r="AT327" s="272"/>
      <c r="AU327" s="277"/>
      <c r="AV327" s="275" t="str">
        <f t="array" ref="AV327">IF(ISBLANK(AM327:AU327),"",SUM(AM327:AU327))</f>
        <v/>
      </c>
      <c r="AX327" s="25">
        <f t="shared" si="253"/>
        <v>0.27083333333333337</v>
      </c>
      <c r="AY327" s="272"/>
      <c r="AZ327" s="272"/>
      <c r="BA327" s="272"/>
      <c r="BB327" s="272"/>
      <c r="BC327" s="272"/>
      <c r="BD327" s="272"/>
      <c r="BE327" s="272"/>
      <c r="BF327" s="272"/>
      <c r="BG327" s="277"/>
      <c r="BH327" s="275" t="str">
        <f t="array" ref="BH327">IF(ISBLANK(AY327:BG327),"",SUM(AY327:BG327))</f>
        <v/>
      </c>
      <c r="BJ327" s="25">
        <f t="shared" si="254"/>
        <v>0.27083333333333337</v>
      </c>
      <c r="BK327" s="272"/>
      <c r="BL327" s="272"/>
      <c r="BM327" s="272"/>
      <c r="BN327" s="272"/>
      <c r="BO327" s="272"/>
      <c r="BP327" s="272"/>
      <c r="BQ327" s="272"/>
      <c r="BR327" s="272"/>
      <c r="BS327" s="277"/>
      <c r="BT327" s="275" t="str">
        <f t="array" ref="BT327">IF(ISBLANK(BK327:BS327),"",SUM(BK327:BS327))</f>
        <v/>
      </c>
      <c r="BV327" s="25">
        <f t="shared" si="264"/>
        <v>0.27083333333333337</v>
      </c>
      <c r="BW327" s="4">
        <f t="shared" si="265"/>
        <v>0</v>
      </c>
      <c r="BX327" s="4">
        <f t="shared" si="255"/>
        <v>0</v>
      </c>
      <c r="BY327" s="4">
        <f t="shared" si="256"/>
        <v>0</v>
      </c>
      <c r="BZ327" s="4">
        <f t="shared" si="257"/>
        <v>0</v>
      </c>
      <c r="CA327" s="4">
        <f t="shared" si="258"/>
        <v>0</v>
      </c>
      <c r="CB327" s="4">
        <f t="shared" si="259"/>
        <v>0</v>
      </c>
      <c r="CC327" s="4">
        <f t="shared" si="260"/>
        <v>0</v>
      </c>
      <c r="CD327" s="4">
        <f t="shared" si="261"/>
        <v>0</v>
      </c>
      <c r="CE327" s="4">
        <f t="shared" si="262"/>
        <v>0</v>
      </c>
      <c r="CF327" s="10">
        <f t="shared" si="263"/>
        <v>0</v>
      </c>
    </row>
    <row r="328" spans="2:84" hidden="1" x14ac:dyDescent="0.25">
      <c r="B328" s="25">
        <f t="shared" si="249"/>
        <v>0.28125000000000006</v>
      </c>
      <c r="C328" s="272"/>
      <c r="D328" s="272"/>
      <c r="E328" s="272"/>
      <c r="F328" s="272"/>
      <c r="G328" s="272"/>
      <c r="H328" s="272"/>
      <c r="I328" s="272"/>
      <c r="J328" s="272"/>
      <c r="K328" s="277"/>
      <c r="L328" s="275" t="str">
        <f t="array" ref="L328">IF(ISBLANK(C328:K328),"",SUM(C328:K328))</f>
        <v/>
      </c>
      <c r="N328" s="25">
        <f t="shared" si="250"/>
        <v>0.28125000000000006</v>
      </c>
      <c r="O328" s="272"/>
      <c r="P328" s="272"/>
      <c r="Q328" s="272"/>
      <c r="R328" s="272"/>
      <c r="S328" s="272"/>
      <c r="T328" s="272"/>
      <c r="U328" s="272"/>
      <c r="V328" s="272"/>
      <c r="W328" s="277"/>
      <c r="X328" s="275" t="str">
        <f t="array" ref="X328">IF(ISBLANK(O328:W328),"",SUM(O328:W328))</f>
        <v/>
      </c>
      <c r="Z328" s="25">
        <f t="shared" si="251"/>
        <v>0.28125000000000006</v>
      </c>
      <c r="AA328" s="272"/>
      <c r="AB328" s="272"/>
      <c r="AC328" s="272"/>
      <c r="AD328" s="272"/>
      <c r="AE328" s="272"/>
      <c r="AF328" s="272"/>
      <c r="AG328" s="272"/>
      <c r="AH328" s="272"/>
      <c r="AI328" s="277"/>
      <c r="AJ328" s="275" t="str">
        <f t="array" ref="AJ328">IF(ISBLANK(AA328:AI328),"",SUM(AA328:AI328))</f>
        <v/>
      </c>
      <c r="AL328" s="25">
        <f t="shared" si="252"/>
        <v>0.28125000000000006</v>
      </c>
      <c r="AM328" s="272"/>
      <c r="AN328" s="272"/>
      <c r="AO328" s="272"/>
      <c r="AP328" s="272"/>
      <c r="AQ328" s="272"/>
      <c r="AR328" s="272"/>
      <c r="AS328" s="272"/>
      <c r="AT328" s="272"/>
      <c r="AU328" s="277"/>
      <c r="AV328" s="275" t="str">
        <f t="array" ref="AV328">IF(ISBLANK(AM328:AU328),"",SUM(AM328:AU328))</f>
        <v/>
      </c>
      <c r="AX328" s="25">
        <f t="shared" si="253"/>
        <v>0.28125000000000006</v>
      </c>
      <c r="AY328" s="272"/>
      <c r="AZ328" s="272"/>
      <c r="BA328" s="272"/>
      <c r="BB328" s="272"/>
      <c r="BC328" s="272"/>
      <c r="BD328" s="272"/>
      <c r="BE328" s="272"/>
      <c r="BF328" s="272"/>
      <c r="BG328" s="277"/>
      <c r="BH328" s="275" t="str">
        <f t="array" ref="BH328">IF(ISBLANK(AY328:BG328),"",SUM(AY328:BG328))</f>
        <v/>
      </c>
      <c r="BJ328" s="25">
        <f t="shared" si="254"/>
        <v>0.28125000000000006</v>
      </c>
      <c r="BK328" s="272"/>
      <c r="BL328" s="272"/>
      <c r="BM328" s="272"/>
      <c r="BN328" s="272"/>
      <c r="BO328" s="272"/>
      <c r="BP328" s="272"/>
      <c r="BQ328" s="272"/>
      <c r="BR328" s="272"/>
      <c r="BS328" s="277"/>
      <c r="BT328" s="275" t="str">
        <f t="array" ref="BT328">IF(ISBLANK(BK328:BS328),"",SUM(BK328:BS328))</f>
        <v/>
      </c>
      <c r="BV328" s="25">
        <f t="shared" si="264"/>
        <v>0.28125000000000006</v>
      </c>
      <c r="BW328" s="4">
        <f t="shared" si="265"/>
        <v>0</v>
      </c>
      <c r="BX328" s="4">
        <f t="shared" si="255"/>
        <v>0</v>
      </c>
      <c r="BY328" s="4">
        <f t="shared" si="256"/>
        <v>0</v>
      </c>
      <c r="BZ328" s="4">
        <f t="shared" si="257"/>
        <v>0</v>
      </c>
      <c r="CA328" s="4">
        <f t="shared" si="258"/>
        <v>0</v>
      </c>
      <c r="CB328" s="4">
        <f t="shared" si="259"/>
        <v>0</v>
      </c>
      <c r="CC328" s="4">
        <f t="shared" si="260"/>
        <v>0</v>
      </c>
      <c r="CD328" s="4">
        <f t="shared" si="261"/>
        <v>0</v>
      </c>
      <c r="CE328" s="4">
        <f t="shared" si="262"/>
        <v>0</v>
      </c>
      <c r="CF328" s="10">
        <f t="shared" si="263"/>
        <v>0</v>
      </c>
    </row>
    <row r="329" spans="2:84" hidden="1" x14ac:dyDescent="0.25">
      <c r="B329" s="25">
        <f t="shared" si="249"/>
        <v>0.29166666666666674</v>
      </c>
      <c r="C329" s="272"/>
      <c r="D329" s="272"/>
      <c r="E329" s="272"/>
      <c r="F329" s="272"/>
      <c r="G329" s="272"/>
      <c r="H329" s="272"/>
      <c r="I329" s="272"/>
      <c r="J329" s="272"/>
      <c r="K329" s="277"/>
      <c r="L329" s="275" t="str">
        <f t="array" ref="L329">IF(ISBLANK(C329:K329),"",SUM(C329:K329))</f>
        <v/>
      </c>
      <c r="N329" s="25">
        <f t="shared" si="250"/>
        <v>0.29166666666666674</v>
      </c>
      <c r="O329" s="272"/>
      <c r="P329" s="272"/>
      <c r="Q329" s="272"/>
      <c r="R329" s="272"/>
      <c r="S329" s="272"/>
      <c r="T329" s="272"/>
      <c r="U329" s="272"/>
      <c r="V329" s="272"/>
      <c r="W329" s="277"/>
      <c r="X329" s="275" t="str">
        <f t="array" ref="X329">IF(ISBLANK(O329:W329),"",SUM(O329:W329))</f>
        <v/>
      </c>
      <c r="Z329" s="25">
        <f t="shared" si="251"/>
        <v>0.29166666666666674</v>
      </c>
      <c r="AA329" s="272"/>
      <c r="AB329" s="272"/>
      <c r="AC329" s="272"/>
      <c r="AD329" s="272"/>
      <c r="AE329" s="272"/>
      <c r="AF329" s="272"/>
      <c r="AG329" s="272"/>
      <c r="AH329" s="272"/>
      <c r="AI329" s="277"/>
      <c r="AJ329" s="275" t="str">
        <f t="array" ref="AJ329">IF(ISBLANK(AA329:AI329),"",SUM(AA329:AI329))</f>
        <v/>
      </c>
      <c r="AL329" s="25">
        <f t="shared" si="252"/>
        <v>0.29166666666666674</v>
      </c>
      <c r="AM329" s="272"/>
      <c r="AN329" s="272"/>
      <c r="AO329" s="272"/>
      <c r="AP329" s="272"/>
      <c r="AQ329" s="272"/>
      <c r="AR329" s="272"/>
      <c r="AS329" s="272"/>
      <c r="AT329" s="272"/>
      <c r="AU329" s="277"/>
      <c r="AV329" s="275" t="str">
        <f t="array" ref="AV329">IF(ISBLANK(AM329:AU329),"",SUM(AM329:AU329))</f>
        <v/>
      </c>
      <c r="AX329" s="25">
        <f t="shared" si="253"/>
        <v>0.29166666666666674</v>
      </c>
      <c r="AY329" s="272"/>
      <c r="AZ329" s="272"/>
      <c r="BA329" s="272"/>
      <c r="BB329" s="272"/>
      <c r="BC329" s="272"/>
      <c r="BD329" s="272"/>
      <c r="BE329" s="272"/>
      <c r="BF329" s="272"/>
      <c r="BG329" s="277"/>
      <c r="BH329" s="275" t="str">
        <f t="array" ref="BH329">IF(ISBLANK(AY329:BG329),"",SUM(AY329:BG329))</f>
        <v/>
      </c>
      <c r="BJ329" s="25">
        <f t="shared" si="254"/>
        <v>0.29166666666666674</v>
      </c>
      <c r="BK329" s="272"/>
      <c r="BL329" s="272"/>
      <c r="BM329" s="272"/>
      <c r="BN329" s="272"/>
      <c r="BO329" s="272"/>
      <c r="BP329" s="272"/>
      <c r="BQ329" s="272"/>
      <c r="BR329" s="272"/>
      <c r="BS329" s="277"/>
      <c r="BT329" s="275" t="str">
        <f t="array" ref="BT329">IF(ISBLANK(BK329:BS329),"",SUM(BK329:BS329))</f>
        <v/>
      </c>
      <c r="BV329" s="25">
        <f t="shared" si="264"/>
        <v>0.29166666666666674</v>
      </c>
      <c r="BW329" s="4">
        <f t="shared" si="265"/>
        <v>0</v>
      </c>
      <c r="BX329" s="4">
        <f t="shared" si="255"/>
        <v>0</v>
      </c>
      <c r="BY329" s="4">
        <f t="shared" si="256"/>
        <v>0</v>
      </c>
      <c r="BZ329" s="4">
        <f t="shared" si="257"/>
        <v>0</v>
      </c>
      <c r="CA329" s="4">
        <f t="shared" si="258"/>
        <v>0</v>
      </c>
      <c r="CB329" s="4">
        <f t="shared" si="259"/>
        <v>0</v>
      </c>
      <c r="CC329" s="4">
        <f t="shared" si="260"/>
        <v>0</v>
      </c>
      <c r="CD329" s="4">
        <f t="shared" si="261"/>
        <v>0</v>
      </c>
      <c r="CE329" s="4">
        <f t="shared" si="262"/>
        <v>0</v>
      </c>
      <c r="CF329" s="10">
        <f t="shared" si="263"/>
        <v>0</v>
      </c>
    </row>
    <row r="330" spans="2:84" hidden="1" x14ac:dyDescent="0.25">
      <c r="B330" s="25">
        <f t="shared" si="249"/>
        <v>0.30208333333333343</v>
      </c>
      <c r="C330" s="272"/>
      <c r="D330" s="272"/>
      <c r="E330" s="272"/>
      <c r="F330" s="272"/>
      <c r="G330" s="272"/>
      <c r="H330" s="272"/>
      <c r="I330" s="272"/>
      <c r="J330" s="272"/>
      <c r="K330" s="277"/>
      <c r="L330" s="275" t="str">
        <f t="array" ref="L330">IF(ISBLANK(C330:K330),"",SUM(C330:K330))</f>
        <v/>
      </c>
      <c r="N330" s="25">
        <f t="shared" si="250"/>
        <v>0.30208333333333343</v>
      </c>
      <c r="O330" s="272"/>
      <c r="P330" s="272"/>
      <c r="Q330" s="272"/>
      <c r="R330" s="272"/>
      <c r="S330" s="272"/>
      <c r="T330" s="272"/>
      <c r="U330" s="272"/>
      <c r="V330" s="272"/>
      <c r="W330" s="277"/>
      <c r="X330" s="275" t="str">
        <f t="array" ref="X330">IF(ISBLANK(O330:W330),"",SUM(O330:W330))</f>
        <v/>
      </c>
      <c r="Z330" s="25">
        <f t="shared" si="251"/>
        <v>0.30208333333333343</v>
      </c>
      <c r="AA330" s="272"/>
      <c r="AB330" s="272"/>
      <c r="AC330" s="272"/>
      <c r="AD330" s="272"/>
      <c r="AE330" s="272"/>
      <c r="AF330" s="272"/>
      <c r="AG330" s="272"/>
      <c r="AH330" s="272"/>
      <c r="AI330" s="277"/>
      <c r="AJ330" s="275" t="str">
        <f t="array" ref="AJ330">IF(ISBLANK(AA330:AI330),"",SUM(AA330:AI330))</f>
        <v/>
      </c>
      <c r="AL330" s="25">
        <f t="shared" si="252"/>
        <v>0.30208333333333343</v>
      </c>
      <c r="AM330" s="272"/>
      <c r="AN330" s="272"/>
      <c r="AO330" s="272"/>
      <c r="AP330" s="272"/>
      <c r="AQ330" s="272"/>
      <c r="AR330" s="272"/>
      <c r="AS330" s="272"/>
      <c r="AT330" s="272"/>
      <c r="AU330" s="277"/>
      <c r="AV330" s="275" t="str">
        <f t="array" ref="AV330">IF(ISBLANK(AM330:AU330),"",SUM(AM330:AU330))</f>
        <v/>
      </c>
      <c r="AX330" s="25">
        <f t="shared" si="253"/>
        <v>0.30208333333333343</v>
      </c>
      <c r="AY330" s="272"/>
      <c r="AZ330" s="272"/>
      <c r="BA330" s="272"/>
      <c r="BB330" s="272"/>
      <c r="BC330" s="272"/>
      <c r="BD330" s="272"/>
      <c r="BE330" s="272"/>
      <c r="BF330" s="272"/>
      <c r="BG330" s="277"/>
      <c r="BH330" s="275" t="str">
        <f t="array" ref="BH330">IF(ISBLANK(AY330:BG330),"",SUM(AY330:BG330))</f>
        <v/>
      </c>
      <c r="BJ330" s="25">
        <f t="shared" si="254"/>
        <v>0.30208333333333343</v>
      </c>
      <c r="BK330" s="272"/>
      <c r="BL330" s="272"/>
      <c r="BM330" s="272"/>
      <c r="BN330" s="272"/>
      <c r="BO330" s="272"/>
      <c r="BP330" s="272"/>
      <c r="BQ330" s="272"/>
      <c r="BR330" s="272"/>
      <c r="BS330" s="277"/>
      <c r="BT330" s="275" t="str">
        <f t="array" ref="BT330">IF(ISBLANK(BK330:BS330),"",SUM(BK330:BS330))</f>
        <v/>
      </c>
      <c r="BV330" s="25">
        <f t="shared" si="264"/>
        <v>0.30208333333333343</v>
      </c>
      <c r="BW330" s="4">
        <f t="shared" si="265"/>
        <v>0</v>
      </c>
      <c r="BX330" s="4">
        <f t="shared" si="255"/>
        <v>0</v>
      </c>
      <c r="BY330" s="4">
        <f t="shared" si="256"/>
        <v>0</v>
      </c>
      <c r="BZ330" s="4">
        <f t="shared" si="257"/>
        <v>0</v>
      </c>
      <c r="CA330" s="4">
        <f t="shared" si="258"/>
        <v>0</v>
      </c>
      <c r="CB330" s="4">
        <f t="shared" si="259"/>
        <v>0</v>
      </c>
      <c r="CC330" s="4">
        <f t="shared" si="260"/>
        <v>0</v>
      </c>
      <c r="CD330" s="4">
        <f t="shared" si="261"/>
        <v>0</v>
      </c>
      <c r="CE330" s="4">
        <f t="shared" si="262"/>
        <v>0</v>
      </c>
      <c r="CF330" s="10">
        <f t="shared" si="263"/>
        <v>0</v>
      </c>
    </row>
    <row r="331" spans="2:84" hidden="1" x14ac:dyDescent="0.25">
      <c r="B331" s="25">
        <f t="shared" si="249"/>
        <v>0.31250000000000011</v>
      </c>
      <c r="C331" s="272"/>
      <c r="D331" s="272"/>
      <c r="E331" s="272"/>
      <c r="F331" s="272"/>
      <c r="G331" s="272"/>
      <c r="H331" s="272"/>
      <c r="I331" s="272"/>
      <c r="J331" s="272"/>
      <c r="K331" s="277"/>
      <c r="L331" s="275" t="str">
        <f t="array" ref="L331">IF(ISBLANK(C331:K331),"",SUM(C331:K331))</f>
        <v/>
      </c>
      <c r="N331" s="25">
        <f t="shared" si="250"/>
        <v>0.31250000000000011</v>
      </c>
      <c r="O331" s="272"/>
      <c r="P331" s="272"/>
      <c r="Q331" s="272"/>
      <c r="R331" s="272"/>
      <c r="S331" s="272"/>
      <c r="T331" s="272"/>
      <c r="U331" s="272"/>
      <c r="V331" s="272"/>
      <c r="W331" s="277"/>
      <c r="X331" s="275" t="str">
        <f t="array" ref="X331">IF(ISBLANK(O331:W331),"",SUM(O331:W331))</f>
        <v/>
      </c>
      <c r="Z331" s="25">
        <f t="shared" si="251"/>
        <v>0.31250000000000011</v>
      </c>
      <c r="AA331" s="272"/>
      <c r="AB331" s="272"/>
      <c r="AC331" s="272"/>
      <c r="AD331" s="272"/>
      <c r="AE331" s="272"/>
      <c r="AF331" s="272"/>
      <c r="AG331" s="272"/>
      <c r="AH331" s="272"/>
      <c r="AI331" s="277"/>
      <c r="AJ331" s="275" t="str">
        <f t="array" ref="AJ331">IF(ISBLANK(AA331:AI331),"",SUM(AA331:AI331))</f>
        <v/>
      </c>
      <c r="AL331" s="25">
        <f t="shared" si="252"/>
        <v>0.31250000000000011</v>
      </c>
      <c r="AM331" s="272"/>
      <c r="AN331" s="272"/>
      <c r="AO331" s="272"/>
      <c r="AP331" s="272"/>
      <c r="AQ331" s="272"/>
      <c r="AR331" s="272"/>
      <c r="AS331" s="272"/>
      <c r="AT331" s="272"/>
      <c r="AU331" s="277"/>
      <c r="AV331" s="275" t="str">
        <f t="array" ref="AV331">IF(ISBLANK(AM331:AU331),"",SUM(AM331:AU331))</f>
        <v/>
      </c>
      <c r="AX331" s="25">
        <f t="shared" si="253"/>
        <v>0.31250000000000011</v>
      </c>
      <c r="AY331" s="272"/>
      <c r="AZ331" s="272"/>
      <c r="BA331" s="272"/>
      <c r="BB331" s="272"/>
      <c r="BC331" s="272"/>
      <c r="BD331" s="272"/>
      <c r="BE331" s="272"/>
      <c r="BF331" s="272"/>
      <c r="BG331" s="277"/>
      <c r="BH331" s="275" t="str">
        <f t="array" ref="BH331">IF(ISBLANK(AY331:BG331),"",SUM(AY331:BG331))</f>
        <v/>
      </c>
      <c r="BJ331" s="25">
        <f t="shared" si="254"/>
        <v>0.31250000000000011</v>
      </c>
      <c r="BK331" s="272"/>
      <c r="BL331" s="272"/>
      <c r="BM331" s="272"/>
      <c r="BN331" s="272"/>
      <c r="BO331" s="272"/>
      <c r="BP331" s="272"/>
      <c r="BQ331" s="272"/>
      <c r="BR331" s="272"/>
      <c r="BS331" s="277"/>
      <c r="BT331" s="275" t="str">
        <f t="array" ref="BT331">IF(ISBLANK(BK331:BS331),"",SUM(BK331:BS331))</f>
        <v/>
      </c>
      <c r="BV331" s="25">
        <f t="shared" si="264"/>
        <v>0.31250000000000011</v>
      </c>
      <c r="BW331" s="4">
        <f t="shared" si="265"/>
        <v>0</v>
      </c>
      <c r="BX331" s="4">
        <f t="shared" si="255"/>
        <v>0</v>
      </c>
      <c r="BY331" s="4">
        <f t="shared" si="256"/>
        <v>0</v>
      </c>
      <c r="BZ331" s="4">
        <f t="shared" si="257"/>
        <v>0</v>
      </c>
      <c r="CA331" s="4">
        <f t="shared" si="258"/>
        <v>0</v>
      </c>
      <c r="CB331" s="4">
        <f t="shared" si="259"/>
        <v>0</v>
      </c>
      <c r="CC331" s="4">
        <f t="shared" si="260"/>
        <v>0</v>
      </c>
      <c r="CD331" s="4">
        <f t="shared" si="261"/>
        <v>0</v>
      </c>
      <c r="CE331" s="4">
        <f t="shared" si="262"/>
        <v>0</v>
      </c>
      <c r="CF331" s="10">
        <f t="shared" si="263"/>
        <v>0</v>
      </c>
    </row>
    <row r="332" spans="2:84" hidden="1" x14ac:dyDescent="0.25">
      <c r="B332" s="25">
        <f t="shared" si="249"/>
        <v>0.3229166666666668</v>
      </c>
      <c r="C332" s="272"/>
      <c r="D332" s="272"/>
      <c r="E332" s="272"/>
      <c r="F332" s="272"/>
      <c r="G332" s="272"/>
      <c r="H332" s="272"/>
      <c r="I332" s="272"/>
      <c r="J332" s="272"/>
      <c r="K332" s="277"/>
      <c r="L332" s="275" t="str">
        <f t="array" ref="L332">IF(ISBLANK(C332:K332),"",SUM(C332:K332))</f>
        <v/>
      </c>
      <c r="N332" s="25">
        <f t="shared" si="250"/>
        <v>0.3229166666666668</v>
      </c>
      <c r="O332" s="272"/>
      <c r="P332" s="272"/>
      <c r="Q332" s="272"/>
      <c r="R332" s="272"/>
      <c r="S332" s="272"/>
      <c r="T332" s="272"/>
      <c r="U332" s="272"/>
      <c r="V332" s="272"/>
      <c r="W332" s="277"/>
      <c r="X332" s="275" t="str">
        <f t="array" ref="X332">IF(ISBLANK(O332:W332),"",SUM(O332:W332))</f>
        <v/>
      </c>
      <c r="Z332" s="25">
        <f t="shared" si="251"/>
        <v>0.3229166666666668</v>
      </c>
      <c r="AA332" s="272"/>
      <c r="AB332" s="272"/>
      <c r="AC332" s="272"/>
      <c r="AD332" s="272"/>
      <c r="AE332" s="272"/>
      <c r="AF332" s="272"/>
      <c r="AG332" s="272"/>
      <c r="AH332" s="272"/>
      <c r="AI332" s="277"/>
      <c r="AJ332" s="275" t="str">
        <f t="array" ref="AJ332">IF(ISBLANK(AA332:AI332),"",SUM(AA332:AI332))</f>
        <v/>
      </c>
      <c r="AL332" s="25">
        <f t="shared" si="252"/>
        <v>0.3229166666666668</v>
      </c>
      <c r="AM332" s="272"/>
      <c r="AN332" s="272"/>
      <c r="AO332" s="272"/>
      <c r="AP332" s="272"/>
      <c r="AQ332" s="272"/>
      <c r="AR332" s="272"/>
      <c r="AS332" s="272"/>
      <c r="AT332" s="272"/>
      <c r="AU332" s="277"/>
      <c r="AV332" s="275" t="str">
        <f t="array" ref="AV332">IF(ISBLANK(AM332:AU332),"",SUM(AM332:AU332))</f>
        <v/>
      </c>
      <c r="AX332" s="25">
        <f t="shared" si="253"/>
        <v>0.3229166666666668</v>
      </c>
      <c r="AY332" s="272"/>
      <c r="AZ332" s="272"/>
      <c r="BA332" s="272"/>
      <c r="BB332" s="272"/>
      <c r="BC332" s="272"/>
      <c r="BD332" s="272"/>
      <c r="BE332" s="272"/>
      <c r="BF332" s="272"/>
      <c r="BG332" s="277"/>
      <c r="BH332" s="275" t="str">
        <f t="array" ref="BH332">IF(ISBLANK(AY332:BG332),"",SUM(AY332:BG332))</f>
        <v/>
      </c>
      <c r="BJ332" s="25">
        <f t="shared" si="254"/>
        <v>0.3229166666666668</v>
      </c>
      <c r="BK332" s="272"/>
      <c r="BL332" s="272"/>
      <c r="BM332" s="272"/>
      <c r="BN332" s="272"/>
      <c r="BO332" s="272"/>
      <c r="BP332" s="272"/>
      <c r="BQ332" s="272"/>
      <c r="BR332" s="272"/>
      <c r="BS332" s="277"/>
      <c r="BT332" s="275" t="str">
        <f t="array" ref="BT332">IF(ISBLANK(BK332:BS332),"",SUM(BK332:BS332))</f>
        <v/>
      </c>
      <c r="BV332" s="25">
        <f t="shared" si="264"/>
        <v>0.3229166666666668</v>
      </c>
      <c r="BW332" s="4">
        <f t="shared" si="265"/>
        <v>0</v>
      </c>
      <c r="BX332" s="4">
        <f t="shared" si="255"/>
        <v>0</v>
      </c>
      <c r="BY332" s="4">
        <f t="shared" si="256"/>
        <v>0</v>
      </c>
      <c r="BZ332" s="4">
        <f t="shared" si="257"/>
        <v>0</v>
      </c>
      <c r="CA332" s="4">
        <f t="shared" si="258"/>
        <v>0</v>
      </c>
      <c r="CB332" s="4">
        <f t="shared" si="259"/>
        <v>0</v>
      </c>
      <c r="CC332" s="4">
        <f t="shared" si="260"/>
        <v>0</v>
      </c>
      <c r="CD332" s="4">
        <f t="shared" si="261"/>
        <v>0</v>
      </c>
      <c r="CE332" s="4">
        <f t="shared" si="262"/>
        <v>0</v>
      </c>
      <c r="CF332" s="10">
        <f t="shared" si="263"/>
        <v>0</v>
      </c>
    </row>
    <row r="333" spans="2:84" hidden="1" x14ac:dyDescent="0.25">
      <c r="B333" s="25">
        <f t="shared" si="249"/>
        <v>0.33333333333333348</v>
      </c>
      <c r="C333" s="272"/>
      <c r="D333" s="272"/>
      <c r="E333" s="272"/>
      <c r="F333" s="272"/>
      <c r="G333" s="272"/>
      <c r="H333" s="272"/>
      <c r="I333" s="272"/>
      <c r="J333" s="272"/>
      <c r="K333" s="277"/>
      <c r="L333" s="275" t="str">
        <f t="array" ref="L333">IF(ISBLANK(C333:K333),"",SUM(C333:K333))</f>
        <v/>
      </c>
      <c r="N333" s="25">
        <f t="shared" si="250"/>
        <v>0.33333333333333348</v>
      </c>
      <c r="O333" s="272"/>
      <c r="P333" s="272"/>
      <c r="Q333" s="272"/>
      <c r="R333" s="272"/>
      <c r="S333" s="272"/>
      <c r="T333" s="272"/>
      <c r="U333" s="272"/>
      <c r="V333" s="272"/>
      <c r="W333" s="277"/>
      <c r="X333" s="275" t="str">
        <f t="array" ref="X333">IF(ISBLANK(O333:W333),"",SUM(O333:W333))</f>
        <v/>
      </c>
      <c r="Z333" s="25">
        <f t="shared" si="251"/>
        <v>0.33333333333333348</v>
      </c>
      <c r="AA333" s="272"/>
      <c r="AB333" s="272"/>
      <c r="AC333" s="272"/>
      <c r="AD333" s="272"/>
      <c r="AE333" s="272"/>
      <c r="AF333" s="272"/>
      <c r="AG333" s="272"/>
      <c r="AH333" s="272"/>
      <c r="AI333" s="277"/>
      <c r="AJ333" s="275" t="str">
        <f t="array" ref="AJ333">IF(ISBLANK(AA333:AI333),"",SUM(AA333:AI333))</f>
        <v/>
      </c>
      <c r="AL333" s="25">
        <f t="shared" si="252"/>
        <v>0.33333333333333348</v>
      </c>
      <c r="AM333" s="272"/>
      <c r="AN333" s="272"/>
      <c r="AO333" s="272"/>
      <c r="AP333" s="272"/>
      <c r="AQ333" s="272"/>
      <c r="AR333" s="272"/>
      <c r="AS333" s="272"/>
      <c r="AT333" s="272"/>
      <c r="AU333" s="277"/>
      <c r="AV333" s="275" t="str">
        <f t="array" ref="AV333">IF(ISBLANK(AM333:AU333),"",SUM(AM333:AU333))</f>
        <v/>
      </c>
      <c r="AX333" s="25">
        <f t="shared" si="253"/>
        <v>0.33333333333333348</v>
      </c>
      <c r="AY333" s="272"/>
      <c r="AZ333" s="272"/>
      <c r="BA333" s="272"/>
      <c r="BB333" s="272"/>
      <c r="BC333" s="272"/>
      <c r="BD333" s="272"/>
      <c r="BE333" s="272"/>
      <c r="BF333" s="272"/>
      <c r="BG333" s="277"/>
      <c r="BH333" s="275" t="str">
        <f t="array" ref="BH333">IF(ISBLANK(AY333:BG333),"",SUM(AY333:BG333))</f>
        <v/>
      </c>
      <c r="BJ333" s="25">
        <f t="shared" si="254"/>
        <v>0.33333333333333348</v>
      </c>
      <c r="BK333" s="272"/>
      <c r="BL333" s="272"/>
      <c r="BM333" s="272"/>
      <c r="BN333" s="272"/>
      <c r="BO333" s="272"/>
      <c r="BP333" s="272"/>
      <c r="BQ333" s="272"/>
      <c r="BR333" s="272"/>
      <c r="BS333" s="277"/>
      <c r="BT333" s="275" t="str">
        <f t="array" ref="BT333">IF(ISBLANK(BK333:BS333),"",SUM(BK333:BS333))</f>
        <v/>
      </c>
      <c r="BV333" s="25">
        <f t="shared" si="264"/>
        <v>0.33333333333333348</v>
      </c>
      <c r="BW333" s="4">
        <f t="shared" si="265"/>
        <v>0</v>
      </c>
      <c r="BX333" s="4">
        <f t="shared" si="255"/>
        <v>0</v>
      </c>
      <c r="BY333" s="4">
        <f t="shared" si="256"/>
        <v>0</v>
      </c>
      <c r="BZ333" s="4">
        <f t="shared" si="257"/>
        <v>0</v>
      </c>
      <c r="CA333" s="4">
        <f t="shared" si="258"/>
        <v>0</v>
      </c>
      <c r="CB333" s="4">
        <f t="shared" si="259"/>
        <v>0</v>
      </c>
      <c r="CC333" s="4">
        <f t="shared" si="260"/>
        <v>0</v>
      </c>
      <c r="CD333" s="4">
        <f t="shared" si="261"/>
        <v>0</v>
      </c>
      <c r="CE333" s="4">
        <f t="shared" si="262"/>
        <v>0</v>
      </c>
      <c r="CF333" s="10">
        <f t="shared" si="263"/>
        <v>0</v>
      </c>
    </row>
    <row r="334" spans="2:84" hidden="1" x14ac:dyDescent="0.25">
      <c r="B334" s="25">
        <f t="shared" si="249"/>
        <v>0.34375000000000017</v>
      </c>
      <c r="C334" s="272"/>
      <c r="D334" s="272"/>
      <c r="E334" s="272"/>
      <c r="F334" s="272"/>
      <c r="G334" s="272"/>
      <c r="H334" s="272"/>
      <c r="I334" s="272"/>
      <c r="J334" s="272"/>
      <c r="K334" s="277"/>
      <c r="L334" s="275" t="str">
        <f t="array" ref="L334">IF(ISBLANK(C334:K334),"",SUM(C334:K334))</f>
        <v/>
      </c>
      <c r="N334" s="25">
        <f t="shared" si="250"/>
        <v>0.34375000000000017</v>
      </c>
      <c r="O334" s="272"/>
      <c r="P334" s="272"/>
      <c r="Q334" s="272"/>
      <c r="R334" s="272"/>
      <c r="S334" s="272"/>
      <c r="T334" s="272"/>
      <c r="U334" s="272"/>
      <c r="V334" s="272"/>
      <c r="W334" s="277"/>
      <c r="X334" s="275" t="str">
        <f t="array" ref="X334">IF(ISBLANK(O334:W334),"",SUM(O334:W334))</f>
        <v/>
      </c>
      <c r="Z334" s="25">
        <f t="shared" si="251"/>
        <v>0.34375000000000017</v>
      </c>
      <c r="AA334" s="272"/>
      <c r="AB334" s="272"/>
      <c r="AC334" s="272"/>
      <c r="AD334" s="272"/>
      <c r="AE334" s="272"/>
      <c r="AF334" s="272"/>
      <c r="AG334" s="272"/>
      <c r="AH334" s="272"/>
      <c r="AI334" s="277"/>
      <c r="AJ334" s="275" t="str">
        <f t="array" ref="AJ334">IF(ISBLANK(AA334:AI334),"",SUM(AA334:AI334))</f>
        <v/>
      </c>
      <c r="AL334" s="25">
        <f t="shared" si="252"/>
        <v>0.34375000000000017</v>
      </c>
      <c r="AM334" s="272"/>
      <c r="AN334" s="272"/>
      <c r="AO334" s="272"/>
      <c r="AP334" s="272"/>
      <c r="AQ334" s="272"/>
      <c r="AR334" s="272"/>
      <c r="AS334" s="272"/>
      <c r="AT334" s="272"/>
      <c r="AU334" s="277"/>
      <c r="AV334" s="275" t="str">
        <f t="array" ref="AV334">IF(ISBLANK(AM334:AU334),"",SUM(AM334:AU334))</f>
        <v/>
      </c>
      <c r="AX334" s="25">
        <f t="shared" si="253"/>
        <v>0.34375000000000017</v>
      </c>
      <c r="AY334" s="272"/>
      <c r="AZ334" s="272"/>
      <c r="BA334" s="272"/>
      <c r="BB334" s="272"/>
      <c r="BC334" s="272"/>
      <c r="BD334" s="272"/>
      <c r="BE334" s="272"/>
      <c r="BF334" s="272"/>
      <c r="BG334" s="277"/>
      <c r="BH334" s="275" t="str">
        <f t="array" ref="BH334">IF(ISBLANK(AY334:BG334),"",SUM(AY334:BG334))</f>
        <v/>
      </c>
      <c r="BJ334" s="25">
        <f t="shared" si="254"/>
        <v>0.34375000000000017</v>
      </c>
      <c r="BK334" s="272"/>
      <c r="BL334" s="272"/>
      <c r="BM334" s="272"/>
      <c r="BN334" s="272"/>
      <c r="BO334" s="272"/>
      <c r="BP334" s="272"/>
      <c r="BQ334" s="272"/>
      <c r="BR334" s="272"/>
      <c r="BS334" s="277"/>
      <c r="BT334" s="275" t="str">
        <f t="array" ref="BT334">IF(ISBLANK(BK334:BS334),"",SUM(BK334:BS334))</f>
        <v/>
      </c>
      <c r="BV334" s="25">
        <f t="shared" si="264"/>
        <v>0.34375000000000017</v>
      </c>
      <c r="BW334" s="4">
        <f t="shared" si="265"/>
        <v>0</v>
      </c>
      <c r="BX334" s="4">
        <f t="shared" si="255"/>
        <v>0</v>
      </c>
      <c r="BY334" s="4">
        <f t="shared" si="256"/>
        <v>0</v>
      </c>
      <c r="BZ334" s="4">
        <f t="shared" si="257"/>
        <v>0</v>
      </c>
      <c r="CA334" s="4">
        <f t="shared" si="258"/>
        <v>0</v>
      </c>
      <c r="CB334" s="4">
        <f t="shared" si="259"/>
        <v>0</v>
      </c>
      <c r="CC334" s="4">
        <f t="shared" si="260"/>
        <v>0</v>
      </c>
      <c r="CD334" s="4">
        <f t="shared" si="261"/>
        <v>0</v>
      </c>
      <c r="CE334" s="4">
        <f t="shared" si="262"/>
        <v>0</v>
      </c>
      <c r="CF334" s="10">
        <f t="shared" si="263"/>
        <v>0</v>
      </c>
    </row>
    <row r="335" spans="2:84" hidden="1" x14ac:dyDescent="0.25">
      <c r="B335" s="25">
        <f t="shared" si="249"/>
        <v>0.35416666666666685</v>
      </c>
      <c r="C335" s="272"/>
      <c r="D335" s="272"/>
      <c r="E335" s="272"/>
      <c r="F335" s="272"/>
      <c r="G335" s="272"/>
      <c r="H335" s="272"/>
      <c r="I335" s="272"/>
      <c r="J335" s="272"/>
      <c r="K335" s="277"/>
      <c r="L335" s="275" t="str">
        <f t="array" ref="L335">IF(ISBLANK(C335:K335),"",SUM(C335:K335))</f>
        <v/>
      </c>
      <c r="N335" s="25">
        <f t="shared" si="250"/>
        <v>0.35416666666666685</v>
      </c>
      <c r="O335" s="272"/>
      <c r="P335" s="272"/>
      <c r="Q335" s="272"/>
      <c r="R335" s="272"/>
      <c r="S335" s="272"/>
      <c r="T335" s="272"/>
      <c r="U335" s="272"/>
      <c r="V335" s="272"/>
      <c r="W335" s="277"/>
      <c r="X335" s="275" t="str">
        <f t="array" ref="X335">IF(ISBLANK(O335:W335),"",SUM(O335:W335))</f>
        <v/>
      </c>
      <c r="Z335" s="25">
        <f t="shared" si="251"/>
        <v>0.35416666666666685</v>
      </c>
      <c r="AA335" s="272"/>
      <c r="AB335" s="272"/>
      <c r="AC335" s="272"/>
      <c r="AD335" s="272"/>
      <c r="AE335" s="272"/>
      <c r="AF335" s="272"/>
      <c r="AG335" s="272"/>
      <c r="AH335" s="272"/>
      <c r="AI335" s="277"/>
      <c r="AJ335" s="275" t="str">
        <f t="array" ref="AJ335">IF(ISBLANK(AA335:AI335),"",SUM(AA335:AI335))</f>
        <v/>
      </c>
      <c r="AL335" s="25">
        <f t="shared" si="252"/>
        <v>0.35416666666666685</v>
      </c>
      <c r="AM335" s="272"/>
      <c r="AN335" s="272"/>
      <c r="AO335" s="272"/>
      <c r="AP335" s="272"/>
      <c r="AQ335" s="272"/>
      <c r="AR335" s="272"/>
      <c r="AS335" s="272"/>
      <c r="AT335" s="272"/>
      <c r="AU335" s="277"/>
      <c r="AV335" s="275" t="str">
        <f t="array" ref="AV335">IF(ISBLANK(AM335:AU335),"",SUM(AM335:AU335))</f>
        <v/>
      </c>
      <c r="AX335" s="25">
        <f t="shared" si="253"/>
        <v>0.35416666666666685</v>
      </c>
      <c r="AY335" s="272"/>
      <c r="AZ335" s="272"/>
      <c r="BA335" s="272"/>
      <c r="BB335" s="272"/>
      <c r="BC335" s="272"/>
      <c r="BD335" s="272"/>
      <c r="BE335" s="272"/>
      <c r="BF335" s="272"/>
      <c r="BG335" s="277"/>
      <c r="BH335" s="275" t="str">
        <f t="array" ref="BH335">IF(ISBLANK(AY335:BG335),"",SUM(AY335:BG335))</f>
        <v/>
      </c>
      <c r="BJ335" s="25">
        <f t="shared" si="254"/>
        <v>0.35416666666666685</v>
      </c>
      <c r="BK335" s="272"/>
      <c r="BL335" s="272"/>
      <c r="BM335" s="272"/>
      <c r="BN335" s="272"/>
      <c r="BO335" s="272"/>
      <c r="BP335" s="272"/>
      <c r="BQ335" s="272"/>
      <c r="BR335" s="272"/>
      <c r="BS335" s="277"/>
      <c r="BT335" s="275" t="str">
        <f t="array" ref="BT335">IF(ISBLANK(BK335:BS335),"",SUM(BK335:BS335))</f>
        <v/>
      </c>
      <c r="BV335" s="25">
        <f t="shared" si="264"/>
        <v>0.35416666666666685</v>
      </c>
      <c r="BW335" s="4">
        <f t="shared" si="265"/>
        <v>0</v>
      </c>
      <c r="BX335" s="4">
        <f t="shared" si="255"/>
        <v>0</v>
      </c>
      <c r="BY335" s="4">
        <f t="shared" si="256"/>
        <v>0</v>
      </c>
      <c r="BZ335" s="4">
        <f t="shared" si="257"/>
        <v>0</v>
      </c>
      <c r="CA335" s="4">
        <f t="shared" si="258"/>
        <v>0</v>
      </c>
      <c r="CB335" s="4">
        <f t="shared" si="259"/>
        <v>0</v>
      </c>
      <c r="CC335" s="4">
        <f t="shared" si="260"/>
        <v>0</v>
      </c>
      <c r="CD335" s="4">
        <f t="shared" si="261"/>
        <v>0</v>
      </c>
      <c r="CE335" s="4">
        <f t="shared" si="262"/>
        <v>0</v>
      </c>
      <c r="CF335" s="10">
        <f t="shared" si="263"/>
        <v>0</v>
      </c>
    </row>
    <row r="336" spans="2:84" hidden="1" x14ac:dyDescent="0.25">
      <c r="B336" s="25">
        <f t="shared" si="249"/>
        <v>0.36458333333333354</v>
      </c>
      <c r="C336" s="272"/>
      <c r="D336" s="272"/>
      <c r="E336" s="272"/>
      <c r="F336" s="272"/>
      <c r="G336" s="272"/>
      <c r="H336" s="272"/>
      <c r="I336" s="272"/>
      <c r="J336" s="272"/>
      <c r="K336" s="277"/>
      <c r="L336" s="275" t="str">
        <f t="array" ref="L336">IF(ISBLANK(C336:K336),"",SUM(C336:K336))</f>
        <v/>
      </c>
      <c r="N336" s="25">
        <f t="shared" si="250"/>
        <v>0.36458333333333354</v>
      </c>
      <c r="O336" s="272"/>
      <c r="P336" s="272"/>
      <c r="Q336" s="272"/>
      <c r="R336" s="272"/>
      <c r="S336" s="272"/>
      <c r="T336" s="272"/>
      <c r="U336" s="272"/>
      <c r="V336" s="272"/>
      <c r="W336" s="277"/>
      <c r="X336" s="275" t="str">
        <f t="array" ref="X336">IF(ISBLANK(O336:W336),"",SUM(O336:W336))</f>
        <v/>
      </c>
      <c r="Z336" s="25">
        <f t="shared" si="251"/>
        <v>0.36458333333333354</v>
      </c>
      <c r="AA336" s="272"/>
      <c r="AB336" s="272"/>
      <c r="AC336" s="272"/>
      <c r="AD336" s="272"/>
      <c r="AE336" s="272"/>
      <c r="AF336" s="272"/>
      <c r="AG336" s="272"/>
      <c r="AH336" s="272"/>
      <c r="AI336" s="277"/>
      <c r="AJ336" s="275" t="str">
        <f t="array" ref="AJ336">IF(ISBLANK(AA336:AI336),"",SUM(AA336:AI336))</f>
        <v/>
      </c>
      <c r="AL336" s="25">
        <f t="shared" si="252"/>
        <v>0.36458333333333354</v>
      </c>
      <c r="AM336" s="272"/>
      <c r="AN336" s="272"/>
      <c r="AO336" s="272"/>
      <c r="AP336" s="272"/>
      <c r="AQ336" s="272"/>
      <c r="AR336" s="272"/>
      <c r="AS336" s="272"/>
      <c r="AT336" s="272"/>
      <c r="AU336" s="277"/>
      <c r="AV336" s="275" t="str">
        <f t="array" ref="AV336">IF(ISBLANK(AM336:AU336),"",SUM(AM336:AU336))</f>
        <v/>
      </c>
      <c r="AX336" s="25">
        <f t="shared" si="253"/>
        <v>0.36458333333333354</v>
      </c>
      <c r="AY336" s="272"/>
      <c r="AZ336" s="272"/>
      <c r="BA336" s="272"/>
      <c r="BB336" s="272"/>
      <c r="BC336" s="272"/>
      <c r="BD336" s="272"/>
      <c r="BE336" s="272"/>
      <c r="BF336" s="272"/>
      <c r="BG336" s="277"/>
      <c r="BH336" s="275" t="str">
        <f t="array" ref="BH336">IF(ISBLANK(AY336:BG336),"",SUM(AY336:BG336))</f>
        <v/>
      </c>
      <c r="BJ336" s="25">
        <f t="shared" si="254"/>
        <v>0.36458333333333354</v>
      </c>
      <c r="BK336" s="272"/>
      <c r="BL336" s="272"/>
      <c r="BM336" s="272"/>
      <c r="BN336" s="272"/>
      <c r="BO336" s="272"/>
      <c r="BP336" s="272"/>
      <c r="BQ336" s="272"/>
      <c r="BR336" s="272"/>
      <c r="BS336" s="277"/>
      <c r="BT336" s="275" t="str">
        <f t="array" ref="BT336">IF(ISBLANK(BK336:BS336),"",SUM(BK336:BS336))</f>
        <v/>
      </c>
      <c r="BV336" s="25">
        <f t="shared" si="264"/>
        <v>0.36458333333333354</v>
      </c>
      <c r="BW336" s="4">
        <f t="shared" si="265"/>
        <v>0</v>
      </c>
      <c r="BX336" s="4">
        <f t="shared" si="255"/>
        <v>0</v>
      </c>
      <c r="BY336" s="4">
        <f t="shared" si="256"/>
        <v>0</v>
      </c>
      <c r="BZ336" s="4">
        <f t="shared" si="257"/>
        <v>0</v>
      </c>
      <c r="CA336" s="4">
        <f t="shared" si="258"/>
        <v>0</v>
      </c>
      <c r="CB336" s="4">
        <f t="shared" si="259"/>
        <v>0</v>
      </c>
      <c r="CC336" s="4">
        <f t="shared" si="260"/>
        <v>0</v>
      </c>
      <c r="CD336" s="4">
        <f t="shared" si="261"/>
        <v>0</v>
      </c>
      <c r="CE336" s="4">
        <f t="shared" si="262"/>
        <v>0</v>
      </c>
      <c r="CF336" s="10">
        <f t="shared" si="263"/>
        <v>0</v>
      </c>
    </row>
    <row r="337" spans="2:84" hidden="1" x14ac:dyDescent="0.25">
      <c r="B337" s="25">
        <f t="shared" si="249"/>
        <v>0.37500000000000022</v>
      </c>
      <c r="C337" s="272"/>
      <c r="D337" s="272"/>
      <c r="E337" s="272"/>
      <c r="F337" s="272"/>
      <c r="G337" s="272"/>
      <c r="H337" s="272"/>
      <c r="I337" s="272"/>
      <c r="J337" s="272"/>
      <c r="K337" s="277"/>
      <c r="L337" s="275" t="str">
        <f t="array" ref="L337">IF(ISBLANK(C337:K337),"",SUM(C337:K337))</f>
        <v/>
      </c>
      <c r="N337" s="25">
        <f t="shared" si="250"/>
        <v>0.37500000000000022</v>
      </c>
      <c r="O337" s="272"/>
      <c r="P337" s="272"/>
      <c r="Q337" s="272"/>
      <c r="R337" s="272"/>
      <c r="S337" s="272"/>
      <c r="T337" s="272"/>
      <c r="U337" s="272"/>
      <c r="V337" s="272"/>
      <c r="W337" s="277"/>
      <c r="X337" s="275" t="str">
        <f t="array" ref="X337">IF(ISBLANK(O337:W337),"",SUM(O337:W337))</f>
        <v/>
      </c>
      <c r="Z337" s="25">
        <f t="shared" si="251"/>
        <v>0.37500000000000022</v>
      </c>
      <c r="AA337" s="272"/>
      <c r="AB337" s="272"/>
      <c r="AC337" s="272"/>
      <c r="AD337" s="272"/>
      <c r="AE337" s="272"/>
      <c r="AF337" s="272"/>
      <c r="AG337" s="272"/>
      <c r="AH337" s="272"/>
      <c r="AI337" s="277"/>
      <c r="AJ337" s="275" t="str">
        <f t="array" ref="AJ337">IF(ISBLANK(AA337:AI337),"",SUM(AA337:AI337))</f>
        <v/>
      </c>
      <c r="AL337" s="25">
        <f t="shared" si="252"/>
        <v>0.37500000000000022</v>
      </c>
      <c r="AM337" s="272"/>
      <c r="AN337" s="272"/>
      <c r="AO337" s="272"/>
      <c r="AP337" s="272"/>
      <c r="AQ337" s="272"/>
      <c r="AR337" s="272"/>
      <c r="AS337" s="272"/>
      <c r="AT337" s="272"/>
      <c r="AU337" s="277"/>
      <c r="AV337" s="275" t="str">
        <f t="array" ref="AV337">IF(ISBLANK(AM337:AU337),"",SUM(AM337:AU337))</f>
        <v/>
      </c>
      <c r="AX337" s="25">
        <f t="shared" si="253"/>
        <v>0.37500000000000022</v>
      </c>
      <c r="AY337" s="272"/>
      <c r="AZ337" s="272"/>
      <c r="BA337" s="272"/>
      <c r="BB337" s="272"/>
      <c r="BC337" s="272"/>
      <c r="BD337" s="272"/>
      <c r="BE337" s="272"/>
      <c r="BF337" s="272"/>
      <c r="BG337" s="277"/>
      <c r="BH337" s="275" t="str">
        <f t="array" ref="BH337">IF(ISBLANK(AY337:BG337),"",SUM(AY337:BG337))</f>
        <v/>
      </c>
      <c r="BJ337" s="25">
        <f t="shared" si="254"/>
        <v>0.37500000000000022</v>
      </c>
      <c r="BK337" s="272"/>
      <c r="BL337" s="272"/>
      <c r="BM337" s="272"/>
      <c r="BN337" s="272"/>
      <c r="BO337" s="272"/>
      <c r="BP337" s="272"/>
      <c r="BQ337" s="272"/>
      <c r="BR337" s="272"/>
      <c r="BS337" s="277"/>
      <c r="BT337" s="275" t="str">
        <f t="array" ref="BT337">IF(ISBLANK(BK337:BS337),"",SUM(BK337:BS337))</f>
        <v/>
      </c>
      <c r="BV337" s="25">
        <f t="shared" si="264"/>
        <v>0.37500000000000022</v>
      </c>
      <c r="BW337" s="4">
        <f t="shared" si="265"/>
        <v>0</v>
      </c>
      <c r="BX337" s="4">
        <f t="shared" si="255"/>
        <v>0</v>
      </c>
      <c r="BY337" s="4">
        <f t="shared" si="256"/>
        <v>0</v>
      </c>
      <c r="BZ337" s="4">
        <f t="shared" si="257"/>
        <v>0</v>
      </c>
      <c r="CA337" s="4">
        <f t="shared" si="258"/>
        <v>0</v>
      </c>
      <c r="CB337" s="4">
        <f t="shared" si="259"/>
        <v>0</v>
      </c>
      <c r="CC337" s="4">
        <f t="shared" si="260"/>
        <v>0</v>
      </c>
      <c r="CD337" s="4">
        <f t="shared" si="261"/>
        <v>0</v>
      </c>
      <c r="CE337" s="4">
        <f t="shared" si="262"/>
        <v>0</v>
      </c>
      <c r="CF337" s="10">
        <f t="shared" si="263"/>
        <v>0</v>
      </c>
    </row>
    <row r="338" spans="2:84" hidden="1" x14ac:dyDescent="0.25">
      <c r="B338" s="25">
        <f t="shared" si="249"/>
        <v>0.38541666666666691</v>
      </c>
      <c r="C338" s="272"/>
      <c r="D338" s="272"/>
      <c r="E338" s="272"/>
      <c r="F338" s="272"/>
      <c r="G338" s="272"/>
      <c r="H338" s="272"/>
      <c r="I338" s="272"/>
      <c r="J338" s="272"/>
      <c r="K338" s="277"/>
      <c r="L338" s="275" t="str">
        <f t="array" ref="L338">IF(ISBLANK(C338:K338),"",SUM(C338:K338))</f>
        <v/>
      </c>
      <c r="N338" s="25">
        <f t="shared" si="250"/>
        <v>0.38541666666666691</v>
      </c>
      <c r="O338" s="272"/>
      <c r="P338" s="272"/>
      <c r="Q338" s="272"/>
      <c r="R338" s="272"/>
      <c r="S338" s="272"/>
      <c r="T338" s="272"/>
      <c r="U338" s="272"/>
      <c r="V338" s="272"/>
      <c r="W338" s="277"/>
      <c r="X338" s="275" t="str">
        <f t="array" ref="X338">IF(ISBLANK(O338:W338),"",SUM(O338:W338))</f>
        <v/>
      </c>
      <c r="Z338" s="25">
        <f t="shared" si="251"/>
        <v>0.38541666666666691</v>
      </c>
      <c r="AA338" s="272"/>
      <c r="AB338" s="272"/>
      <c r="AC338" s="272"/>
      <c r="AD338" s="272"/>
      <c r="AE338" s="272"/>
      <c r="AF338" s="272"/>
      <c r="AG338" s="272"/>
      <c r="AH338" s="272"/>
      <c r="AI338" s="277"/>
      <c r="AJ338" s="275" t="str">
        <f t="array" ref="AJ338">IF(ISBLANK(AA338:AI338),"",SUM(AA338:AI338))</f>
        <v/>
      </c>
      <c r="AL338" s="25">
        <f t="shared" si="252"/>
        <v>0.38541666666666691</v>
      </c>
      <c r="AM338" s="272"/>
      <c r="AN338" s="272"/>
      <c r="AO338" s="272"/>
      <c r="AP338" s="272"/>
      <c r="AQ338" s="272"/>
      <c r="AR338" s="272"/>
      <c r="AS338" s="272"/>
      <c r="AT338" s="272"/>
      <c r="AU338" s="277"/>
      <c r="AV338" s="275" t="str">
        <f t="array" ref="AV338">IF(ISBLANK(AM338:AU338),"",SUM(AM338:AU338))</f>
        <v/>
      </c>
      <c r="AX338" s="25">
        <f t="shared" si="253"/>
        <v>0.38541666666666691</v>
      </c>
      <c r="AY338" s="272"/>
      <c r="AZ338" s="272"/>
      <c r="BA338" s="272"/>
      <c r="BB338" s="272"/>
      <c r="BC338" s="272"/>
      <c r="BD338" s="272"/>
      <c r="BE338" s="272"/>
      <c r="BF338" s="272"/>
      <c r="BG338" s="277"/>
      <c r="BH338" s="275" t="str">
        <f t="array" ref="BH338">IF(ISBLANK(AY338:BG338),"",SUM(AY338:BG338))</f>
        <v/>
      </c>
      <c r="BJ338" s="25">
        <f t="shared" si="254"/>
        <v>0.38541666666666691</v>
      </c>
      <c r="BK338" s="272"/>
      <c r="BL338" s="272"/>
      <c r="BM338" s="272"/>
      <c r="BN338" s="272"/>
      <c r="BO338" s="272"/>
      <c r="BP338" s="272"/>
      <c r="BQ338" s="272"/>
      <c r="BR338" s="272"/>
      <c r="BS338" s="277"/>
      <c r="BT338" s="275" t="str">
        <f t="array" ref="BT338">IF(ISBLANK(BK338:BS338),"",SUM(BK338:BS338))</f>
        <v/>
      </c>
      <c r="BV338" s="25">
        <f t="shared" si="264"/>
        <v>0.38541666666666691</v>
      </c>
      <c r="BW338" s="4">
        <f t="shared" si="265"/>
        <v>0</v>
      </c>
      <c r="BX338" s="4">
        <f t="shared" si="255"/>
        <v>0</v>
      </c>
      <c r="BY338" s="4">
        <f t="shared" si="256"/>
        <v>0</v>
      </c>
      <c r="BZ338" s="4">
        <f t="shared" si="257"/>
        <v>0</v>
      </c>
      <c r="CA338" s="4">
        <f t="shared" si="258"/>
        <v>0</v>
      </c>
      <c r="CB338" s="4">
        <f t="shared" si="259"/>
        <v>0</v>
      </c>
      <c r="CC338" s="4">
        <f t="shared" si="260"/>
        <v>0</v>
      </c>
      <c r="CD338" s="4">
        <f t="shared" si="261"/>
        <v>0</v>
      </c>
      <c r="CE338" s="4">
        <f t="shared" si="262"/>
        <v>0</v>
      </c>
      <c r="CF338" s="10">
        <f t="shared" si="263"/>
        <v>0</v>
      </c>
    </row>
    <row r="339" spans="2:84" hidden="1" x14ac:dyDescent="0.25">
      <c r="B339" s="25">
        <f t="shared" si="249"/>
        <v>0.39583333333333359</v>
      </c>
      <c r="C339" s="272"/>
      <c r="D339" s="272"/>
      <c r="E339" s="272"/>
      <c r="F339" s="272"/>
      <c r="G339" s="272"/>
      <c r="H339" s="272"/>
      <c r="I339" s="272"/>
      <c r="J339" s="272"/>
      <c r="K339" s="277"/>
      <c r="L339" s="275" t="str">
        <f t="array" ref="L339">IF(ISBLANK(C339:K339),"",SUM(C339:K339))</f>
        <v/>
      </c>
      <c r="N339" s="25">
        <f t="shared" si="250"/>
        <v>0.39583333333333359</v>
      </c>
      <c r="O339" s="272"/>
      <c r="P339" s="272"/>
      <c r="Q339" s="272"/>
      <c r="R339" s="272"/>
      <c r="S339" s="272"/>
      <c r="T339" s="272"/>
      <c r="U339" s="272"/>
      <c r="V339" s="272"/>
      <c r="W339" s="277"/>
      <c r="X339" s="275" t="str">
        <f t="array" ref="X339">IF(ISBLANK(O339:W339),"",SUM(O339:W339))</f>
        <v/>
      </c>
      <c r="Z339" s="25">
        <f t="shared" si="251"/>
        <v>0.39583333333333359</v>
      </c>
      <c r="AA339" s="272"/>
      <c r="AB339" s="272"/>
      <c r="AC339" s="272"/>
      <c r="AD339" s="272"/>
      <c r="AE339" s="272"/>
      <c r="AF339" s="272"/>
      <c r="AG339" s="272"/>
      <c r="AH339" s="272"/>
      <c r="AI339" s="277"/>
      <c r="AJ339" s="275" t="str">
        <f t="array" ref="AJ339">IF(ISBLANK(AA339:AI339),"",SUM(AA339:AI339))</f>
        <v/>
      </c>
      <c r="AL339" s="25">
        <f t="shared" si="252"/>
        <v>0.39583333333333359</v>
      </c>
      <c r="AM339" s="272"/>
      <c r="AN339" s="272"/>
      <c r="AO339" s="272"/>
      <c r="AP339" s="272"/>
      <c r="AQ339" s="272"/>
      <c r="AR339" s="272"/>
      <c r="AS339" s="272"/>
      <c r="AT339" s="272"/>
      <c r="AU339" s="277"/>
      <c r="AV339" s="275" t="str">
        <f t="array" ref="AV339">IF(ISBLANK(AM339:AU339),"",SUM(AM339:AU339))</f>
        <v/>
      </c>
      <c r="AX339" s="25">
        <f t="shared" si="253"/>
        <v>0.39583333333333359</v>
      </c>
      <c r="AY339" s="272"/>
      <c r="AZ339" s="272"/>
      <c r="BA339" s="272"/>
      <c r="BB339" s="272"/>
      <c r="BC339" s="272"/>
      <c r="BD339" s="272"/>
      <c r="BE339" s="272"/>
      <c r="BF339" s="272"/>
      <c r="BG339" s="277"/>
      <c r="BH339" s="275" t="str">
        <f t="array" ref="BH339">IF(ISBLANK(AY339:BG339),"",SUM(AY339:BG339))</f>
        <v/>
      </c>
      <c r="BJ339" s="25">
        <f t="shared" si="254"/>
        <v>0.39583333333333359</v>
      </c>
      <c r="BK339" s="272"/>
      <c r="BL339" s="272"/>
      <c r="BM339" s="272"/>
      <c r="BN339" s="272"/>
      <c r="BO339" s="272"/>
      <c r="BP339" s="272"/>
      <c r="BQ339" s="272"/>
      <c r="BR339" s="272"/>
      <c r="BS339" s="277"/>
      <c r="BT339" s="275" t="str">
        <f t="array" ref="BT339">IF(ISBLANK(BK339:BS339),"",SUM(BK339:BS339))</f>
        <v/>
      </c>
      <c r="BV339" s="25">
        <f t="shared" si="264"/>
        <v>0.39583333333333359</v>
      </c>
      <c r="BW339" s="4">
        <f t="shared" si="265"/>
        <v>0</v>
      </c>
      <c r="BX339" s="4">
        <f t="shared" si="255"/>
        <v>0</v>
      </c>
      <c r="BY339" s="4">
        <f t="shared" si="256"/>
        <v>0</v>
      </c>
      <c r="BZ339" s="4">
        <f t="shared" si="257"/>
        <v>0</v>
      </c>
      <c r="CA339" s="4">
        <f t="shared" si="258"/>
        <v>0</v>
      </c>
      <c r="CB339" s="4">
        <f t="shared" si="259"/>
        <v>0</v>
      </c>
      <c r="CC339" s="4">
        <f t="shared" si="260"/>
        <v>0</v>
      </c>
      <c r="CD339" s="4">
        <f t="shared" si="261"/>
        <v>0</v>
      </c>
      <c r="CE339" s="4">
        <f t="shared" si="262"/>
        <v>0</v>
      </c>
      <c r="CF339" s="10">
        <f t="shared" si="263"/>
        <v>0</v>
      </c>
    </row>
    <row r="340" spans="2:84" hidden="1" x14ac:dyDescent="0.25">
      <c r="B340" s="25">
        <f t="shared" si="249"/>
        <v>0.40625000000000028</v>
      </c>
      <c r="C340" s="272"/>
      <c r="D340" s="272"/>
      <c r="E340" s="272"/>
      <c r="F340" s="272"/>
      <c r="G340" s="272"/>
      <c r="H340" s="272"/>
      <c r="I340" s="272"/>
      <c r="J340" s="272"/>
      <c r="K340" s="277"/>
      <c r="L340" s="275" t="str">
        <f t="array" ref="L340">IF(ISBLANK(C340:K340),"",SUM(C340:K340))</f>
        <v/>
      </c>
      <c r="N340" s="25">
        <f t="shared" si="250"/>
        <v>0.40625000000000028</v>
      </c>
      <c r="O340" s="272"/>
      <c r="P340" s="272"/>
      <c r="Q340" s="272"/>
      <c r="R340" s="272"/>
      <c r="S340" s="272"/>
      <c r="T340" s="272"/>
      <c r="U340" s="272"/>
      <c r="V340" s="272"/>
      <c r="W340" s="277"/>
      <c r="X340" s="275" t="str">
        <f t="array" ref="X340">IF(ISBLANK(O340:W340),"",SUM(O340:W340))</f>
        <v/>
      </c>
      <c r="Z340" s="25">
        <f t="shared" si="251"/>
        <v>0.40625000000000028</v>
      </c>
      <c r="AA340" s="272"/>
      <c r="AB340" s="272"/>
      <c r="AC340" s="272"/>
      <c r="AD340" s="272"/>
      <c r="AE340" s="272"/>
      <c r="AF340" s="272"/>
      <c r="AG340" s="272"/>
      <c r="AH340" s="272"/>
      <c r="AI340" s="277"/>
      <c r="AJ340" s="275" t="str">
        <f t="array" ref="AJ340">IF(ISBLANK(AA340:AI340),"",SUM(AA340:AI340))</f>
        <v/>
      </c>
      <c r="AL340" s="25">
        <f t="shared" si="252"/>
        <v>0.40625000000000028</v>
      </c>
      <c r="AM340" s="272"/>
      <c r="AN340" s="272"/>
      <c r="AO340" s="272"/>
      <c r="AP340" s="272"/>
      <c r="AQ340" s="272"/>
      <c r="AR340" s="272"/>
      <c r="AS340" s="272"/>
      <c r="AT340" s="272"/>
      <c r="AU340" s="277"/>
      <c r="AV340" s="275" t="str">
        <f t="array" ref="AV340">IF(ISBLANK(AM340:AU340),"",SUM(AM340:AU340))</f>
        <v/>
      </c>
      <c r="AX340" s="25">
        <f t="shared" si="253"/>
        <v>0.40625000000000028</v>
      </c>
      <c r="AY340" s="272"/>
      <c r="AZ340" s="272"/>
      <c r="BA340" s="272"/>
      <c r="BB340" s="272"/>
      <c r="BC340" s="272"/>
      <c r="BD340" s="272"/>
      <c r="BE340" s="272"/>
      <c r="BF340" s="272"/>
      <c r="BG340" s="277"/>
      <c r="BH340" s="275" t="str">
        <f t="array" ref="BH340">IF(ISBLANK(AY340:BG340),"",SUM(AY340:BG340))</f>
        <v/>
      </c>
      <c r="BJ340" s="25">
        <f t="shared" si="254"/>
        <v>0.40625000000000028</v>
      </c>
      <c r="BK340" s="272"/>
      <c r="BL340" s="272"/>
      <c r="BM340" s="272"/>
      <c r="BN340" s="272"/>
      <c r="BO340" s="272"/>
      <c r="BP340" s="272"/>
      <c r="BQ340" s="272"/>
      <c r="BR340" s="272"/>
      <c r="BS340" s="277"/>
      <c r="BT340" s="275" t="str">
        <f t="array" ref="BT340">IF(ISBLANK(BK340:BS340),"",SUM(BK340:BS340))</f>
        <v/>
      </c>
      <c r="BV340" s="25">
        <f t="shared" si="264"/>
        <v>0.40625000000000028</v>
      </c>
      <c r="BW340" s="4">
        <f t="shared" si="265"/>
        <v>0</v>
      </c>
      <c r="BX340" s="4">
        <f t="shared" si="255"/>
        <v>0</v>
      </c>
      <c r="BY340" s="4">
        <f t="shared" si="256"/>
        <v>0</v>
      </c>
      <c r="BZ340" s="4">
        <f t="shared" si="257"/>
        <v>0</v>
      </c>
      <c r="CA340" s="4">
        <f t="shared" si="258"/>
        <v>0</v>
      </c>
      <c r="CB340" s="4">
        <f t="shared" si="259"/>
        <v>0</v>
      </c>
      <c r="CC340" s="4">
        <f t="shared" si="260"/>
        <v>0</v>
      </c>
      <c r="CD340" s="4">
        <f t="shared" si="261"/>
        <v>0</v>
      </c>
      <c r="CE340" s="4">
        <f t="shared" si="262"/>
        <v>0</v>
      </c>
      <c r="CF340" s="10">
        <f t="shared" si="263"/>
        <v>0</v>
      </c>
    </row>
    <row r="341" spans="2:84" hidden="1" x14ac:dyDescent="0.25">
      <c r="B341" s="25">
        <f t="shared" si="249"/>
        <v>0.41666666666666696</v>
      </c>
      <c r="C341" s="272"/>
      <c r="D341" s="272"/>
      <c r="E341" s="272"/>
      <c r="F341" s="272"/>
      <c r="G341" s="272"/>
      <c r="H341" s="272"/>
      <c r="I341" s="272"/>
      <c r="J341" s="272"/>
      <c r="K341" s="277"/>
      <c r="L341" s="275" t="str">
        <f t="array" ref="L341">IF(ISBLANK(C341:K341),"",SUM(C341:K341))</f>
        <v/>
      </c>
      <c r="N341" s="25">
        <f t="shared" si="250"/>
        <v>0.41666666666666696</v>
      </c>
      <c r="O341" s="272"/>
      <c r="P341" s="272"/>
      <c r="Q341" s="272"/>
      <c r="R341" s="272"/>
      <c r="S341" s="272"/>
      <c r="T341" s="272"/>
      <c r="U341" s="272"/>
      <c r="V341" s="272"/>
      <c r="W341" s="277"/>
      <c r="X341" s="275" t="str">
        <f t="array" ref="X341">IF(ISBLANK(O341:W341),"",SUM(O341:W341))</f>
        <v/>
      </c>
      <c r="Z341" s="25">
        <f t="shared" si="251"/>
        <v>0.41666666666666696</v>
      </c>
      <c r="AA341" s="272"/>
      <c r="AB341" s="272"/>
      <c r="AC341" s="272"/>
      <c r="AD341" s="272"/>
      <c r="AE341" s="272"/>
      <c r="AF341" s="272"/>
      <c r="AG341" s="272"/>
      <c r="AH341" s="272"/>
      <c r="AI341" s="277"/>
      <c r="AJ341" s="275" t="str">
        <f t="array" ref="AJ341">IF(ISBLANK(AA341:AI341),"",SUM(AA341:AI341))</f>
        <v/>
      </c>
      <c r="AL341" s="25">
        <f t="shared" si="252"/>
        <v>0.41666666666666696</v>
      </c>
      <c r="AM341" s="272"/>
      <c r="AN341" s="272"/>
      <c r="AO341" s="272"/>
      <c r="AP341" s="272"/>
      <c r="AQ341" s="272"/>
      <c r="AR341" s="272"/>
      <c r="AS341" s="272"/>
      <c r="AT341" s="272"/>
      <c r="AU341" s="277"/>
      <c r="AV341" s="275" t="str">
        <f t="array" ref="AV341">IF(ISBLANK(AM341:AU341),"",SUM(AM341:AU341))</f>
        <v/>
      </c>
      <c r="AX341" s="25">
        <f t="shared" si="253"/>
        <v>0.41666666666666696</v>
      </c>
      <c r="AY341" s="272"/>
      <c r="AZ341" s="272"/>
      <c r="BA341" s="272"/>
      <c r="BB341" s="272"/>
      <c r="BC341" s="272"/>
      <c r="BD341" s="272"/>
      <c r="BE341" s="272"/>
      <c r="BF341" s="272"/>
      <c r="BG341" s="277"/>
      <c r="BH341" s="275" t="str">
        <f t="array" ref="BH341">IF(ISBLANK(AY341:BG341),"",SUM(AY341:BG341))</f>
        <v/>
      </c>
      <c r="BJ341" s="25">
        <f t="shared" si="254"/>
        <v>0.41666666666666696</v>
      </c>
      <c r="BK341" s="272"/>
      <c r="BL341" s="272"/>
      <c r="BM341" s="272"/>
      <c r="BN341" s="272"/>
      <c r="BO341" s="272"/>
      <c r="BP341" s="272"/>
      <c r="BQ341" s="272"/>
      <c r="BR341" s="272"/>
      <c r="BS341" s="277"/>
      <c r="BT341" s="275" t="str">
        <f t="array" ref="BT341">IF(ISBLANK(BK341:BS341),"",SUM(BK341:BS341))</f>
        <v/>
      </c>
      <c r="BV341" s="25">
        <f t="shared" si="264"/>
        <v>0.41666666666666696</v>
      </c>
      <c r="BW341" s="4">
        <f t="shared" si="265"/>
        <v>0</v>
      </c>
      <c r="BX341" s="4">
        <f t="shared" si="255"/>
        <v>0</v>
      </c>
      <c r="BY341" s="4">
        <f t="shared" si="256"/>
        <v>0</v>
      </c>
      <c r="BZ341" s="4">
        <f t="shared" si="257"/>
        <v>0</v>
      </c>
      <c r="CA341" s="4">
        <f t="shared" si="258"/>
        <v>0</v>
      </c>
      <c r="CB341" s="4">
        <f t="shared" si="259"/>
        <v>0</v>
      </c>
      <c r="CC341" s="4">
        <f t="shared" si="260"/>
        <v>0</v>
      </c>
      <c r="CD341" s="4">
        <f t="shared" si="261"/>
        <v>0</v>
      </c>
      <c r="CE341" s="4">
        <f t="shared" si="262"/>
        <v>0</v>
      </c>
      <c r="CF341" s="10">
        <f t="shared" si="263"/>
        <v>0</v>
      </c>
    </row>
    <row r="342" spans="2:84" hidden="1" x14ac:dyDescent="0.25">
      <c r="B342" s="25">
        <f t="shared" si="249"/>
        <v>0.42708333333333365</v>
      </c>
      <c r="C342" s="272"/>
      <c r="D342" s="272"/>
      <c r="E342" s="272"/>
      <c r="F342" s="272"/>
      <c r="G342" s="272"/>
      <c r="H342" s="272"/>
      <c r="I342" s="272"/>
      <c r="J342" s="272"/>
      <c r="K342" s="277"/>
      <c r="L342" s="275" t="str">
        <f t="array" ref="L342">IF(ISBLANK(C342:K342),"",SUM(C342:K342))</f>
        <v/>
      </c>
      <c r="N342" s="25">
        <f t="shared" si="250"/>
        <v>0.42708333333333365</v>
      </c>
      <c r="O342" s="272"/>
      <c r="P342" s="272"/>
      <c r="Q342" s="272"/>
      <c r="R342" s="272"/>
      <c r="S342" s="272"/>
      <c r="T342" s="272"/>
      <c r="U342" s="272"/>
      <c r="V342" s="272"/>
      <c r="W342" s="277"/>
      <c r="X342" s="275" t="str">
        <f t="array" ref="X342">IF(ISBLANK(O342:W342),"",SUM(O342:W342))</f>
        <v/>
      </c>
      <c r="Z342" s="25">
        <f t="shared" si="251"/>
        <v>0.42708333333333365</v>
      </c>
      <c r="AA342" s="272"/>
      <c r="AB342" s="272"/>
      <c r="AC342" s="272"/>
      <c r="AD342" s="272"/>
      <c r="AE342" s="272"/>
      <c r="AF342" s="272"/>
      <c r="AG342" s="272"/>
      <c r="AH342" s="272"/>
      <c r="AI342" s="277"/>
      <c r="AJ342" s="275" t="str">
        <f t="array" ref="AJ342">IF(ISBLANK(AA342:AI342),"",SUM(AA342:AI342))</f>
        <v/>
      </c>
      <c r="AL342" s="25">
        <f t="shared" si="252"/>
        <v>0.42708333333333365</v>
      </c>
      <c r="AM342" s="272"/>
      <c r="AN342" s="272"/>
      <c r="AO342" s="272"/>
      <c r="AP342" s="272"/>
      <c r="AQ342" s="272"/>
      <c r="AR342" s="272"/>
      <c r="AS342" s="272"/>
      <c r="AT342" s="272"/>
      <c r="AU342" s="277"/>
      <c r="AV342" s="275" t="str">
        <f t="array" ref="AV342">IF(ISBLANK(AM342:AU342),"",SUM(AM342:AU342))</f>
        <v/>
      </c>
      <c r="AX342" s="25">
        <f t="shared" si="253"/>
        <v>0.42708333333333365</v>
      </c>
      <c r="AY342" s="272"/>
      <c r="AZ342" s="272"/>
      <c r="BA342" s="272"/>
      <c r="BB342" s="272"/>
      <c r="BC342" s="272"/>
      <c r="BD342" s="272"/>
      <c r="BE342" s="272"/>
      <c r="BF342" s="272"/>
      <c r="BG342" s="277"/>
      <c r="BH342" s="275" t="str">
        <f t="array" ref="BH342">IF(ISBLANK(AY342:BG342),"",SUM(AY342:BG342))</f>
        <v/>
      </c>
      <c r="BJ342" s="25">
        <f t="shared" si="254"/>
        <v>0.42708333333333365</v>
      </c>
      <c r="BK342" s="272"/>
      <c r="BL342" s="272"/>
      <c r="BM342" s="272"/>
      <c r="BN342" s="272"/>
      <c r="BO342" s="272"/>
      <c r="BP342" s="272"/>
      <c r="BQ342" s="272"/>
      <c r="BR342" s="272"/>
      <c r="BS342" s="277"/>
      <c r="BT342" s="275" t="str">
        <f t="array" ref="BT342">IF(ISBLANK(BK342:BS342),"",SUM(BK342:BS342))</f>
        <v/>
      </c>
      <c r="BV342" s="25">
        <f t="shared" si="264"/>
        <v>0.42708333333333365</v>
      </c>
      <c r="BW342" s="4">
        <f t="shared" si="265"/>
        <v>0</v>
      </c>
      <c r="BX342" s="4">
        <f t="shared" si="255"/>
        <v>0</v>
      </c>
      <c r="BY342" s="4">
        <f t="shared" si="256"/>
        <v>0</v>
      </c>
      <c r="BZ342" s="4">
        <f t="shared" si="257"/>
        <v>0</v>
      </c>
      <c r="CA342" s="4">
        <f t="shared" si="258"/>
        <v>0</v>
      </c>
      <c r="CB342" s="4">
        <f t="shared" si="259"/>
        <v>0</v>
      </c>
      <c r="CC342" s="4">
        <f t="shared" si="260"/>
        <v>0</v>
      </c>
      <c r="CD342" s="4">
        <f t="shared" si="261"/>
        <v>0</v>
      </c>
      <c r="CE342" s="4">
        <f t="shared" si="262"/>
        <v>0</v>
      </c>
      <c r="CF342" s="10">
        <f t="shared" si="263"/>
        <v>0</v>
      </c>
    </row>
    <row r="343" spans="2:84" hidden="1" x14ac:dyDescent="0.25">
      <c r="B343" s="25">
        <f t="shared" si="249"/>
        <v>0.43750000000000033</v>
      </c>
      <c r="C343" s="272"/>
      <c r="D343" s="272"/>
      <c r="E343" s="272"/>
      <c r="F343" s="272"/>
      <c r="G343" s="272"/>
      <c r="H343" s="272"/>
      <c r="I343" s="272"/>
      <c r="J343" s="272"/>
      <c r="K343" s="277"/>
      <c r="L343" s="275" t="str">
        <f t="array" ref="L343">IF(ISBLANK(C343:K343),"",SUM(C343:K343))</f>
        <v/>
      </c>
      <c r="N343" s="25">
        <f t="shared" si="250"/>
        <v>0.43750000000000033</v>
      </c>
      <c r="O343" s="272"/>
      <c r="P343" s="272"/>
      <c r="Q343" s="272"/>
      <c r="R343" s="272"/>
      <c r="S343" s="272"/>
      <c r="T343" s="272"/>
      <c r="U343" s="272"/>
      <c r="V343" s="272"/>
      <c r="W343" s="277"/>
      <c r="X343" s="275" t="str">
        <f t="array" ref="X343">IF(ISBLANK(O343:W343),"",SUM(O343:W343))</f>
        <v/>
      </c>
      <c r="Z343" s="25">
        <f t="shared" si="251"/>
        <v>0.43750000000000033</v>
      </c>
      <c r="AA343" s="272"/>
      <c r="AB343" s="272"/>
      <c r="AC343" s="272"/>
      <c r="AD343" s="272"/>
      <c r="AE343" s="272"/>
      <c r="AF343" s="272"/>
      <c r="AG343" s="272"/>
      <c r="AH343" s="272"/>
      <c r="AI343" s="277"/>
      <c r="AJ343" s="275" t="str">
        <f t="array" ref="AJ343">IF(ISBLANK(AA343:AI343),"",SUM(AA343:AI343))</f>
        <v/>
      </c>
      <c r="AL343" s="25">
        <f t="shared" si="252"/>
        <v>0.43750000000000033</v>
      </c>
      <c r="AM343" s="272"/>
      <c r="AN343" s="272"/>
      <c r="AO343" s="272"/>
      <c r="AP343" s="272"/>
      <c r="AQ343" s="272"/>
      <c r="AR343" s="272"/>
      <c r="AS343" s="272"/>
      <c r="AT343" s="272"/>
      <c r="AU343" s="277"/>
      <c r="AV343" s="275" t="str">
        <f t="array" ref="AV343">IF(ISBLANK(AM343:AU343),"",SUM(AM343:AU343))</f>
        <v/>
      </c>
      <c r="AX343" s="25">
        <f t="shared" si="253"/>
        <v>0.43750000000000033</v>
      </c>
      <c r="AY343" s="272"/>
      <c r="AZ343" s="272"/>
      <c r="BA343" s="272"/>
      <c r="BB343" s="272"/>
      <c r="BC343" s="272"/>
      <c r="BD343" s="272"/>
      <c r="BE343" s="272"/>
      <c r="BF343" s="272"/>
      <c r="BG343" s="277"/>
      <c r="BH343" s="275" t="str">
        <f t="array" ref="BH343">IF(ISBLANK(AY343:BG343),"",SUM(AY343:BG343))</f>
        <v/>
      </c>
      <c r="BJ343" s="25">
        <f t="shared" si="254"/>
        <v>0.43750000000000033</v>
      </c>
      <c r="BK343" s="272"/>
      <c r="BL343" s="272"/>
      <c r="BM343" s="272"/>
      <c r="BN343" s="272"/>
      <c r="BO343" s="272"/>
      <c r="BP343" s="272"/>
      <c r="BQ343" s="272"/>
      <c r="BR343" s="272"/>
      <c r="BS343" s="277"/>
      <c r="BT343" s="275" t="str">
        <f t="array" ref="BT343">IF(ISBLANK(BK343:BS343),"",SUM(BK343:BS343))</f>
        <v/>
      </c>
      <c r="BV343" s="25">
        <f t="shared" si="264"/>
        <v>0.43750000000000033</v>
      </c>
      <c r="BW343" s="4">
        <f t="shared" si="265"/>
        <v>0</v>
      </c>
      <c r="BX343" s="4">
        <f t="shared" si="255"/>
        <v>0</v>
      </c>
      <c r="BY343" s="4">
        <f t="shared" si="256"/>
        <v>0</v>
      </c>
      <c r="BZ343" s="4">
        <f t="shared" si="257"/>
        <v>0</v>
      </c>
      <c r="CA343" s="4">
        <f t="shared" si="258"/>
        <v>0</v>
      </c>
      <c r="CB343" s="4">
        <f t="shared" si="259"/>
        <v>0</v>
      </c>
      <c r="CC343" s="4">
        <f t="shared" si="260"/>
        <v>0</v>
      </c>
      <c r="CD343" s="4">
        <f t="shared" si="261"/>
        <v>0</v>
      </c>
      <c r="CE343" s="4">
        <f t="shared" si="262"/>
        <v>0</v>
      </c>
      <c r="CF343" s="10">
        <f t="shared" si="263"/>
        <v>0</v>
      </c>
    </row>
    <row r="344" spans="2:84" hidden="1" x14ac:dyDescent="0.25">
      <c r="B344" s="25">
        <f t="shared" si="249"/>
        <v>0.44791666666666702</v>
      </c>
      <c r="C344" s="272"/>
      <c r="D344" s="272"/>
      <c r="E344" s="272"/>
      <c r="F344" s="272"/>
      <c r="G344" s="272"/>
      <c r="H344" s="272"/>
      <c r="I344" s="272"/>
      <c r="J344" s="272"/>
      <c r="K344" s="277"/>
      <c r="L344" s="275" t="str">
        <f t="array" ref="L344">IF(ISBLANK(C344:K344),"",SUM(C344:K344))</f>
        <v/>
      </c>
      <c r="N344" s="25">
        <f t="shared" si="250"/>
        <v>0.44791666666666702</v>
      </c>
      <c r="O344" s="272"/>
      <c r="P344" s="272"/>
      <c r="Q344" s="272"/>
      <c r="R344" s="272"/>
      <c r="S344" s="272"/>
      <c r="T344" s="272"/>
      <c r="U344" s="272"/>
      <c r="V344" s="272"/>
      <c r="W344" s="277"/>
      <c r="X344" s="275" t="str">
        <f t="array" ref="X344">IF(ISBLANK(O344:W344),"",SUM(O344:W344))</f>
        <v/>
      </c>
      <c r="Z344" s="25">
        <f t="shared" si="251"/>
        <v>0.44791666666666702</v>
      </c>
      <c r="AA344" s="272"/>
      <c r="AB344" s="272"/>
      <c r="AC344" s="272"/>
      <c r="AD344" s="272"/>
      <c r="AE344" s="272"/>
      <c r="AF344" s="272"/>
      <c r="AG344" s="272"/>
      <c r="AH344" s="272"/>
      <c r="AI344" s="277"/>
      <c r="AJ344" s="275" t="str">
        <f t="array" ref="AJ344">IF(ISBLANK(AA344:AI344),"",SUM(AA344:AI344))</f>
        <v/>
      </c>
      <c r="AL344" s="25">
        <f t="shared" si="252"/>
        <v>0.44791666666666702</v>
      </c>
      <c r="AM344" s="272"/>
      <c r="AN344" s="272"/>
      <c r="AO344" s="272"/>
      <c r="AP344" s="272"/>
      <c r="AQ344" s="272"/>
      <c r="AR344" s="272"/>
      <c r="AS344" s="272"/>
      <c r="AT344" s="272"/>
      <c r="AU344" s="277"/>
      <c r="AV344" s="275" t="str">
        <f t="array" ref="AV344">IF(ISBLANK(AM344:AU344),"",SUM(AM344:AU344))</f>
        <v/>
      </c>
      <c r="AX344" s="25">
        <f t="shared" si="253"/>
        <v>0.44791666666666702</v>
      </c>
      <c r="AY344" s="272"/>
      <c r="AZ344" s="272"/>
      <c r="BA344" s="272"/>
      <c r="BB344" s="272"/>
      <c r="BC344" s="272"/>
      <c r="BD344" s="272"/>
      <c r="BE344" s="272"/>
      <c r="BF344" s="272"/>
      <c r="BG344" s="277"/>
      <c r="BH344" s="275" t="str">
        <f t="array" ref="BH344">IF(ISBLANK(AY344:BG344),"",SUM(AY344:BG344))</f>
        <v/>
      </c>
      <c r="BJ344" s="25">
        <f t="shared" si="254"/>
        <v>0.44791666666666702</v>
      </c>
      <c r="BK344" s="272"/>
      <c r="BL344" s="272"/>
      <c r="BM344" s="272"/>
      <c r="BN344" s="272"/>
      <c r="BO344" s="272"/>
      <c r="BP344" s="272"/>
      <c r="BQ344" s="272"/>
      <c r="BR344" s="272"/>
      <c r="BS344" s="277"/>
      <c r="BT344" s="275" t="str">
        <f t="array" ref="BT344">IF(ISBLANK(BK344:BS344),"",SUM(BK344:BS344))</f>
        <v/>
      </c>
      <c r="BV344" s="25">
        <f t="shared" si="264"/>
        <v>0.44791666666666702</v>
      </c>
      <c r="BW344" s="4">
        <f t="shared" si="265"/>
        <v>0</v>
      </c>
      <c r="BX344" s="4">
        <f t="shared" si="255"/>
        <v>0</v>
      </c>
      <c r="BY344" s="4">
        <f t="shared" si="256"/>
        <v>0</v>
      </c>
      <c r="BZ344" s="4">
        <f t="shared" si="257"/>
        <v>0</v>
      </c>
      <c r="CA344" s="4">
        <f t="shared" si="258"/>
        <v>0</v>
      </c>
      <c r="CB344" s="4">
        <f t="shared" si="259"/>
        <v>0</v>
      </c>
      <c r="CC344" s="4">
        <f t="shared" si="260"/>
        <v>0</v>
      </c>
      <c r="CD344" s="4">
        <f t="shared" si="261"/>
        <v>0</v>
      </c>
      <c r="CE344" s="4">
        <f t="shared" si="262"/>
        <v>0</v>
      </c>
      <c r="CF344" s="10">
        <f t="shared" si="263"/>
        <v>0</v>
      </c>
    </row>
    <row r="345" spans="2:84" hidden="1" x14ac:dyDescent="0.25">
      <c r="B345" s="25">
        <f t="shared" si="249"/>
        <v>0.4583333333333337</v>
      </c>
      <c r="C345" s="272"/>
      <c r="D345" s="272"/>
      <c r="E345" s="272"/>
      <c r="F345" s="272"/>
      <c r="G345" s="272"/>
      <c r="H345" s="272"/>
      <c r="I345" s="272"/>
      <c r="J345" s="272"/>
      <c r="K345" s="277"/>
      <c r="L345" s="275" t="str">
        <f t="array" ref="L345">IF(ISBLANK(C345:K345),"",SUM(C345:K345))</f>
        <v/>
      </c>
      <c r="N345" s="25">
        <f t="shared" si="250"/>
        <v>0.4583333333333337</v>
      </c>
      <c r="O345" s="272"/>
      <c r="P345" s="272"/>
      <c r="Q345" s="272"/>
      <c r="R345" s="272"/>
      <c r="S345" s="272"/>
      <c r="T345" s="272"/>
      <c r="U345" s="272"/>
      <c r="V345" s="272"/>
      <c r="W345" s="277"/>
      <c r="X345" s="275" t="str">
        <f t="array" ref="X345">IF(ISBLANK(O345:W345),"",SUM(O345:W345))</f>
        <v/>
      </c>
      <c r="Z345" s="25">
        <f t="shared" si="251"/>
        <v>0.4583333333333337</v>
      </c>
      <c r="AA345" s="272"/>
      <c r="AB345" s="272"/>
      <c r="AC345" s="272"/>
      <c r="AD345" s="272"/>
      <c r="AE345" s="272"/>
      <c r="AF345" s="272"/>
      <c r="AG345" s="272"/>
      <c r="AH345" s="272"/>
      <c r="AI345" s="277"/>
      <c r="AJ345" s="275" t="str">
        <f t="array" ref="AJ345">IF(ISBLANK(AA345:AI345),"",SUM(AA345:AI345))</f>
        <v/>
      </c>
      <c r="AL345" s="25">
        <f t="shared" si="252"/>
        <v>0.4583333333333337</v>
      </c>
      <c r="AM345" s="272"/>
      <c r="AN345" s="272"/>
      <c r="AO345" s="272"/>
      <c r="AP345" s="272"/>
      <c r="AQ345" s="272"/>
      <c r="AR345" s="272"/>
      <c r="AS345" s="272"/>
      <c r="AT345" s="272"/>
      <c r="AU345" s="277"/>
      <c r="AV345" s="275" t="str">
        <f t="array" ref="AV345">IF(ISBLANK(AM345:AU345),"",SUM(AM345:AU345))</f>
        <v/>
      </c>
      <c r="AX345" s="25">
        <f t="shared" si="253"/>
        <v>0.4583333333333337</v>
      </c>
      <c r="AY345" s="272"/>
      <c r="AZ345" s="272"/>
      <c r="BA345" s="272"/>
      <c r="BB345" s="272"/>
      <c r="BC345" s="272"/>
      <c r="BD345" s="272"/>
      <c r="BE345" s="272"/>
      <c r="BF345" s="272"/>
      <c r="BG345" s="277"/>
      <c r="BH345" s="275" t="str">
        <f t="array" ref="BH345">IF(ISBLANK(AY345:BG345),"",SUM(AY345:BG345))</f>
        <v/>
      </c>
      <c r="BJ345" s="25">
        <f t="shared" si="254"/>
        <v>0.4583333333333337</v>
      </c>
      <c r="BK345" s="272"/>
      <c r="BL345" s="272"/>
      <c r="BM345" s="272"/>
      <c r="BN345" s="272"/>
      <c r="BO345" s="272"/>
      <c r="BP345" s="272"/>
      <c r="BQ345" s="272"/>
      <c r="BR345" s="272"/>
      <c r="BS345" s="277"/>
      <c r="BT345" s="275" t="str">
        <f t="array" ref="BT345">IF(ISBLANK(BK345:BS345),"",SUM(BK345:BS345))</f>
        <v/>
      </c>
      <c r="BV345" s="25">
        <f t="shared" si="264"/>
        <v>0.4583333333333337</v>
      </c>
      <c r="BW345" s="4">
        <f t="shared" si="265"/>
        <v>0</v>
      </c>
      <c r="BX345" s="4">
        <f t="shared" si="255"/>
        <v>0</v>
      </c>
      <c r="BY345" s="4">
        <f t="shared" si="256"/>
        <v>0</v>
      </c>
      <c r="BZ345" s="4">
        <f t="shared" si="257"/>
        <v>0</v>
      </c>
      <c r="CA345" s="4">
        <f t="shared" si="258"/>
        <v>0</v>
      </c>
      <c r="CB345" s="4">
        <f t="shared" si="259"/>
        <v>0</v>
      </c>
      <c r="CC345" s="4">
        <f t="shared" si="260"/>
        <v>0</v>
      </c>
      <c r="CD345" s="4">
        <f t="shared" si="261"/>
        <v>0</v>
      </c>
      <c r="CE345" s="4">
        <f t="shared" si="262"/>
        <v>0</v>
      </c>
      <c r="CF345" s="10">
        <f t="shared" si="263"/>
        <v>0</v>
      </c>
    </row>
    <row r="346" spans="2:84" hidden="1" x14ac:dyDescent="0.25">
      <c r="B346" s="25">
        <f t="shared" si="249"/>
        <v>0.46875000000000039</v>
      </c>
      <c r="C346" s="272"/>
      <c r="D346" s="272"/>
      <c r="E346" s="272"/>
      <c r="F346" s="272"/>
      <c r="G346" s="272"/>
      <c r="H346" s="272"/>
      <c r="I346" s="272"/>
      <c r="J346" s="272"/>
      <c r="K346" s="277"/>
      <c r="L346" s="275" t="str">
        <f t="array" ref="L346">IF(ISBLANK(C346:K346),"",SUM(C346:K346))</f>
        <v/>
      </c>
      <c r="N346" s="25">
        <f t="shared" si="250"/>
        <v>0.46875000000000039</v>
      </c>
      <c r="O346" s="272"/>
      <c r="P346" s="272"/>
      <c r="Q346" s="272"/>
      <c r="R346" s="272"/>
      <c r="S346" s="272"/>
      <c r="T346" s="272"/>
      <c r="U346" s="272"/>
      <c r="V346" s="272"/>
      <c r="W346" s="277"/>
      <c r="X346" s="275" t="str">
        <f t="array" ref="X346">IF(ISBLANK(O346:W346),"",SUM(O346:W346))</f>
        <v/>
      </c>
      <c r="Z346" s="25">
        <f t="shared" si="251"/>
        <v>0.46875000000000039</v>
      </c>
      <c r="AA346" s="272"/>
      <c r="AB346" s="272"/>
      <c r="AC346" s="272"/>
      <c r="AD346" s="272"/>
      <c r="AE346" s="272"/>
      <c r="AF346" s="272"/>
      <c r="AG346" s="272"/>
      <c r="AH346" s="272"/>
      <c r="AI346" s="277"/>
      <c r="AJ346" s="275" t="str">
        <f t="array" ref="AJ346">IF(ISBLANK(AA346:AI346),"",SUM(AA346:AI346))</f>
        <v/>
      </c>
      <c r="AL346" s="25">
        <f t="shared" si="252"/>
        <v>0.46875000000000039</v>
      </c>
      <c r="AM346" s="272"/>
      <c r="AN346" s="272"/>
      <c r="AO346" s="272"/>
      <c r="AP346" s="272"/>
      <c r="AQ346" s="272"/>
      <c r="AR346" s="272"/>
      <c r="AS346" s="272"/>
      <c r="AT346" s="272"/>
      <c r="AU346" s="277"/>
      <c r="AV346" s="275" t="str">
        <f t="array" ref="AV346">IF(ISBLANK(AM346:AU346),"",SUM(AM346:AU346))</f>
        <v/>
      </c>
      <c r="AX346" s="25">
        <f t="shared" si="253"/>
        <v>0.46875000000000039</v>
      </c>
      <c r="AY346" s="272"/>
      <c r="AZ346" s="272"/>
      <c r="BA346" s="272"/>
      <c r="BB346" s="272"/>
      <c r="BC346" s="272"/>
      <c r="BD346" s="272"/>
      <c r="BE346" s="272"/>
      <c r="BF346" s="272"/>
      <c r="BG346" s="277"/>
      <c r="BH346" s="275" t="str">
        <f t="array" ref="BH346">IF(ISBLANK(AY346:BG346),"",SUM(AY346:BG346))</f>
        <v/>
      </c>
      <c r="BJ346" s="25">
        <f t="shared" si="254"/>
        <v>0.46875000000000039</v>
      </c>
      <c r="BK346" s="272"/>
      <c r="BL346" s="272"/>
      <c r="BM346" s="272"/>
      <c r="BN346" s="272"/>
      <c r="BO346" s="272"/>
      <c r="BP346" s="272"/>
      <c r="BQ346" s="272"/>
      <c r="BR346" s="272"/>
      <c r="BS346" s="277"/>
      <c r="BT346" s="275" t="str">
        <f t="array" ref="BT346">IF(ISBLANK(BK346:BS346),"",SUM(BK346:BS346))</f>
        <v/>
      </c>
      <c r="BV346" s="25">
        <f t="shared" si="264"/>
        <v>0.46875000000000039</v>
      </c>
      <c r="BW346" s="4">
        <f t="shared" si="265"/>
        <v>0</v>
      </c>
      <c r="BX346" s="4">
        <f t="shared" si="255"/>
        <v>0</v>
      </c>
      <c r="BY346" s="4">
        <f t="shared" si="256"/>
        <v>0</v>
      </c>
      <c r="BZ346" s="4">
        <f t="shared" si="257"/>
        <v>0</v>
      </c>
      <c r="CA346" s="4">
        <f t="shared" si="258"/>
        <v>0</v>
      </c>
      <c r="CB346" s="4">
        <f t="shared" si="259"/>
        <v>0</v>
      </c>
      <c r="CC346" s="4">
        <f t="shared" si="260"/>
        <v>0</v>
      </c>
      <c r="CD346" s="4">
        <f t="shared" si="261"/>
        <v>0</v>
      </c>
      <c r="CE346" s="4">
        <f t="shared" si="262"/>
        <v>0</v>
      </c>
      <c r="CF346" s="10">
        <f t="shared" si="263"/>
        <v>0</v>
      </c>
    </row>
    <row r="347" spans="2:84" hidden="1" x14ac:dyDescent="0.25">
      <c r="B347" s="25">
        <f t="shared" si="249"/>
        <v>0.47916666666666707</v>
      </c>
      <c r="C347" s="272"/>
      <c r="D347" s="272"/>
      <c r="E347" s="272"/>
      <c r="F347" s="272"/>
      <c r="G347" s="272"/>
      <c r="H347" s="272"/>
      <c r="I347" s="272"/>
      <c r="J347" s="272"/>
      <c r="K347" s="277"/>
      <c r="L347" s="275" t="str">
        <f t="array" ref="L347">IF(ISBLANK(C347:K347),"",SUM(C347:K347))</f>
        <v/>
      </c>
      <c r="N347" s="25">
        <f t="shared" si="250"/>
        <v>0.47916666666666707</v>
      </c>
      <c r="O347" s="272"/>
      <c r="P347" s="272"/>
      <c r="Q347" s="272"/>
      <c r="R347" s="272"/>
      <c r="S347" s="272"/>
      <c r="T347" s="272"/>
      <c r="U347" s="272"/>
      <c r="V347" s="272"/>
      <c r="W347" s="277"/>
      <c r="X347" s="275" t="str">
        <f t="array" ref="X347">IF(ISBLANK(O347:W347),"",SUM(O347:W347))</f>
        <v/>
      </c>
      <c r="Z347" s="25">
        <f t="shared" si="251"/>
        <v>0.47916666666666707</v>
      </c>
      <c r="AA347" s="272"/>
      <c r="AB347" s="272"/>
      <c r="AC347" s="272"/>
      <c r="AD347" s="272"/>
      <c r="AE347" s="272"/>
      <c r="AF347" s="272"/>
      <c r="AG347" s="272"/>
      <c r="AH347" s="272"/>
      <c r="AI347" s="277"/>
      <c r="AJ347" s="275" t="str">
        <f t="array" ref="AJ347">IF(ISBLANK(AA347:AI347),"",SUM(AA347:AI347))</f>
        <v/>
      </c>
      <c r="AL347" s="25">
        <f t="shared" si="252"/>
        <v>0.47916666666666707</v>
      </c>
      <c r="AM347" s="272"/>
      <c r="AN347" s="272"/>
      <c r="AO347" s="272"/>
      <c r="AP347" s="272"/>
      <c r="AQ347" s="272"/>
      <c r="AR347" s="272"/>
      <c r="AS347" s="272"/>
      <c r="AT347" s="272"/>
      <c r="AU347" s="277"/>
      <c r="AV347" s="275" t="str">
        <f t="array" ref="AV347">IF(ISBLANK(AM347:AU347),"",SUM(AM347:AU347))</f>
        <v/>
      </c>
      <c r="AX347" s="25">
        <f t="shared" si="253"/>
        <v>0.47916666666666707</v>
      </c>
      <c r="AY347" s="272"/>
      <c r="AZ347" s="272"/>
      <c r="BA347" s="272"/>
      <c r="BB347" s="272"/>
      <c r="BC347" s="272"/>
      <c r="BD347" s="272"/>
      <c r="BE347" s="272"/>
      <c r="BF347" s="272"/>
      <c r="BG347" s="277"/>
      <c r="BH347" s="275" t="str">
        <f t="array" ref="BH347">IF(ISBLANK(AY347:BG347),"",SUM(AY347:BG347))</f>
        <v/>
      </c>
      <c r="BJ347" s="25">
        <f t="shared" si="254"/>
        <v>0.47916666666666707</v>
      </c>
      <c r="BK347" s="272"/>
      <c r="BL347" s="272"/>
      <c r="BM347" s="272"/>
      <c r="BN347" s="272"/>
      <c r="BO347" s="272"/>
      <c r="BP347" s="272"/>
      <c r="BQ347" s="272"/>
      <c r="BR347" s="272"/>
      <c r="BS347" s="277"/>
      <c r="BT347" s="275" t="str">
        <f t="array" ref="BT347">IF(ISBLANK(BK347:BS347),"",SUM(BK347:BS347))</f>
        <v/>
      </c>
      <c r="BV347" s="25">
        <f t="shared" si="264"/>
        <v>0.47916666666666707</v>
      </c>
      <c r="BW347" s="4">
        <f t="shared" si="265"/>
        <v>0</v>
      </c>
      <c r="BX347" s="4">
        <f t="shared" si="255"/>
        <v>0</v>
      </c>
      <c r="BY347" s="4">
        <f t="shared" si="256"/>
        <v>0</v>
      </c>
      <c r="BZ347" s="4">
        <f t="shared" si="257"/>
        <v>0</v>
      </c>
      <c r="CA347" s="4">
        <f t="shared" si="258"/>
        <v>0</v>
      </c>
      <c r="CB347" s="4">
        <f t="shared" si="259"/>
        <v>0</v>
      </c>
      <c r="CC347" s="4">
        <f t="shared" si="260"/>
        <v>0</v>
      </c>
      <c r="CD347" s="4">
        <f t="shared" si="261"/>
        <v>0</v>
      </c>
      <c r="CE347" s="4">
        <f t="shared" si="262"/>
        <v>0</v>
      </c>
      <c r="CF347" s="10">
        <f t="shared" si="263"/>
        <v>0</v>
      </c>
    </row>
    <row r="348" spans="2:84" hidden="1" x14ac:dyDescent="0.25">
      <c r="B348" s="25">
        <f t="shared" si="249"/>
        <v>0.48958333333333376</v>
      </c>
      <c r="C348" s="272"/>
      <c r="D348" s="272"/>
      <c r="E348" s="272"/>
      <c r="F348" s="272"/>
      <c r="G348" s="272"/>
      <c r="H348" s="272"/>
      <c r="I348" s="272"/>
      <c r="J348" s="272"/>
      <c r="K348" s="277"/>
      <c r="L348" s="275" t="str">
        <f t="array" ref="L348">IF(ISBLANK(C348:K348),"",SUM(C348:K348))</f>
        <v/>
      </c>
      <c r="N348" s="25">
        <f t="shared" si="250"/>
        <v>0.48958333333333376</v>
      </c>
      <c r="O348" s="272"/>
      <c r="P348" s="272"/>
      <c r="Q348" s="272"/>
      <c r="R348" s="272"/>
      <c r="S348" s="272"/>
      <c r="T348" s="272"/>
      <c r="U348" s="272"/>
      <c r="V348" s="272"/>
      <c r="W348" s="277"/>
      <c r="X348" s="275" t="str">
        <f t="array" ref="X348">IF(ISBLANK(O348:W348),"",SUM(O348:W348))</f>
        <v/>
      </c>
      <c r="Z348" s="25">
        <f t="shared" si="251"/>
        <v>0.48958333333333376</v>
      </c>
      <c r="AA348" s="272"/>
      <c r="AB348" s="272"/>
      <c r="AC348" s="272"/>
      <c r="AD348" s="272"/>
      <c r="AE348" s="272"/>
      <c r="AF348" s="272"/>
      <c r="AG348" s="272"/>
      <c r="AH348" s="272"/>
      <c r="AI348" s="277"/>
      <c r="AJ348" s="275" t="str">
        <f t="array" ref="AJ348">IF(ISBLANK(AA348:AI348),"",SUM(AA348:AI348))</f>
        <v/>
      </c>
      <c r="AL348" s="25">
        <f t="shared" si="252"/>
        <v>0.48958333333333376</v>
      </c>
      <c r="AM348" s="272"/>
      <c r="AN348" s="272"/>
      <c r="AO348" s="272"/>
      <c r="AP348" s="272"/>
      <c r="AQ348" s="272"/>
      <c r="AR348" s="272"/>
      <c r="AS348" s="272"/>
      <c r="AT348" s="272"/>
      <c r="AU348" s="277"/>
      <c r="AV348" s="275" t="str">
        <f t="array" ref="AV348">IF(ISBLANK(AM348:AU348),"",SUM(AM348:AU348))</f>
        <v/>
      </c>
      <c r="AX348" s="25">
        <f t="shared" si="253"/>
        <v>0.48958333333333376</v>
      </c>
      <c r="AY348" s="272"/>
      <c r="AZ348" s="272"/>
      <c r="BA348" s="272"/>
      <c r="BB348" s="272"/>
      <c r="BC348" s="272"/>
      <c r="BD348" s="272"/>
      <c r="BE348" s="272"/>
      <c r="BF348" s="272"/>
      <c r="BG348" s="277"/>
      <c r="BH348" s="275" t="str">
        <f t="array" ref="BH348">IF(ISBLANK(AY348:BG348),"",SUM(AY348:BG348))</f>
        <v/>
      </c>
      <c r="BJ348" s="25">
        <f t="shared" si="254"/>
        <v>0.48958333333333376</v>
      </c>
      <c r="BK348" s="272"/>
      <c r="BL348" s="272"/>
      <c r="BM348" s="272"/>
      <c r="BN348" s="272"/>
      <c r="BO348" s="272"/>
      <c r="BP348" s="272"/>
      <c r="BQ348" s="272"/>
      <c r="BR348" s="272"/>
      <c r="BS348" s="277"/>
      <c r="BT348" s="275" t="str">
        <f t="array" ref="BT348">IF(ISBLANK(BK348:BS348),"",SUM(BK348:BS348))</f>
        <v/>
      </c>
      <c r="BV348" s="25">
        <f t="shared" si="264"/>
        <v>0.48958333333333376</v>
      </c>
      <c r="BW348" s="4">
        <f t="shared" si="265"/>
        <v>0</v>
      </c>
      <c r="BX348" s="4">
        <f t="shared" si="255"/>
        <v>0</v>
      </c>
      <c r="BY348" s="4">
        <f t="shared" si="256"/>
        <v>0</v>
      </c>
      <c r="BZ348" s="4">
        <f t="shared" si="257"/>
        <v>0</v>
      </c>
      <c r="CA348" s="4">
        <f t="shared" si="258"/>
        <v>0</v>
      </c>
      <c r="CB348" s="4">
        <f t="shared" si="259"/>
        <v>0</v>
      </c>
      <c r="CC348" s="4">
        <f t="shared" si="260"/>
        <v>0</v>
      </c>
      <c r="CD348" s="4">
        <f t="shared" si="261"/>
        <v>0</v>
      </c>
      <c r="CE348" s="4">
        <f t="shared" si="262"/>
        <v>0</v>
      </c>
      <c r="CF348" s="10">
        <f t="shared" si="263"/>
        <v>0</v>
      </c>
    </row>
    <row r="349" spans="2:84" hidden="1" x14ac:dyDescent="0.25">
      <c r="B349" s="25">
        <f t="shared" si="249"/>
        <v>0.50000000000000044</v>
      </c>
      <c r="C349" s="272"/>
      <c r="D349" s="272"/>
      <c r="E349" s="272"/>
      <c r="F349" s="272"/>
      <c r="G349" s="272"/>
      <c r="H349" s="272"/>
      <c r="I349" s="272"/>
      <c r="J349" s="272"/>
      <c r="K349" s="277"/>
      <c r="L349" s="275" t="str">
        <f t="array" ref="L349">IF(ISBLANK(C349:K349),"",SUM(C349:K349))</f>
        <v/>
      </c>
      <c r="N349" s="25">
        <f t="shared" si="250"/>
        <v>0.50000000000000044</v>
      </c>
      <c r="O349" s="272"/>
      <c r="P349" s="272"/>
      <c r="Q349" s="272"/>
      <c r="R349" s="272"/>
      <c r="S349" s="272"/>
      <c r="T349" s="272"/>
      <c r="U349" s="272"/>
      <c r="V349" s="272"/>
      <c r="W349" s="277"/>
      <c r="X349" s="275" t="str">
        <f t="array" ref="X349">IF(ISBLANK(O349:W349),"",SUM(O349:W349))</f>
        <v/>
      </c>
      <c r="Z349" s="25">
        <f t="shared" si="251"/>
        <v>0.50000000000000044</v>
      </c>
      <c r="AA349" s="272"/>
      <c r="AB349" s="272"/>
      <c r="AC349" s="272"/>
      <c r="AD349" s="272"/>
      <c r="AE349" s="272"/>
      <c r="AF349" s="272"/>
      <c r="AG349" s="272"/>
      <c r="AH349" s="272"/>
      <c r="AI349" s="277"/>
      <c r="AJ349" s="275" t="str">
        <f t="array" ref="AJ349">IF(ISBLANK(AA349:AI349),"",SUM(AA349:AI349))</f>
        <v/>
      </c>
      <c r="AL349" s="25">
        <f t="shared" si="252"/>
        <v>0.50000000000000044</v>
      </c>
      <c r="AM349" s="272"/>
      <c r="AN349" s="272"/>
      <c r="AO349" s="272"/>
      <c r="AP349" s="272"/>
      <c r="AQ349" s="272"/>
      <c r="AR349" s="272"/>
      <c r="AS349" s="272"/>
      <c r="AT349" s="272"/>
      <c r="AU349" s="277"/>
      <c r="AV349" s="275" t="str">
        <f t="array" ref="AV349">IF(ISBLANK(AM349:AU349),"",SUM(AM349:AU349))</f>
        <v/>
      </c>
      <c r="AX349" s="25">
        <f t="shared" si="253"/>
        <v>0.50000000000000044</v>
      </c>
      <c r="AY349" s="272"/>
      <c r="AZ349" s="272"/>
      <c r="BA349" s="272"/>
      <c r="BB349" s="272"/>
      <c r="BC349" s="272"/>
      <c r="BD349" s="272"/>
      <c r="BE349" s="272"/>
      <c r="BF349" s="272"/>
      <c r="BG349" s="277"/>
      <c r="BH349" s="275" t="str">
        <f t="array" ref="BH349">IF(ISBLANK(AY349:BG349),"",SUM(AY349:BG349))</f>
        <v/>
      </c>
      <c r="BJ349" s="25">
        <f t="shared" si="254"/>
        <v>0.50000000000000044</v>
      </c>
      <c r="BK349" s="272"/>
      <c r="BL349" s="272"/>
      <c r="BM349" s="272"/>
      <c r="BN349" s="272"/>
      <c r="BO349" s="272"/>
      <c r="BP349" s="272"/>
      <c r="BQ349" s="272"/>
      <c r="BR349" s="272"/>
      <c r="BS349" s="277"/>
      <c r="BT349" s="275" t="str">
        <f t="array" ref="BT349">IF(ISBLANK(BK349:BS349),"",SUM(BK349:BS349))</f>
        <v/>
      </c>
      <c r="BV349" s="25">
        <f t="shared" si="264"/>
        <v>0.50000000000000044</v>
      </c>
      <c r="BW349" s="4">
        <f t="shared" si="265"/>
        <v>0</v>
      </c>
      <c r="BX349" s="4">
        <f t="shared" si="255"/>
        <v>0</v>
      </c>
      <c r="BY349" s="4">
        <f t="shared" si="256"/>
        <v>0</v>
      </c>
      <c r="BZ349" s="4">
        <f t="shared" si="257"/>
        <v>0</v>
      </c>
      <c r="CA349" s="4">
        <f t="shared" si="258"/>
        <v>0</v>
      </c>
      <c r="CB349" s="4">
        <f t="shared" si="259"/>
        <v>0</v>
      </c>
      <c r="CC349" s="4">
        <f t="shared" si="260"/>
        <v>0</v>
      </c>
      <c r="CD349" s="4">
        <f t="shared" si="261"/>
        <v>0</v>
      </c>
      <c r="CE349" s="4">
        <f t="shared" si="262"/>
        <v>0</v>
      </c>
      <c r="CF349" s="10">
        <f t="shared" si="263"/>
        <v>0</v>
      </c>
    </row>
    <row r="350" spans="2:84" hidden="1" x14ac:dyDescent="0.25">
      <c r="B350" s="25">
        <f t="shared" si="249"/>
        <v>0.51041666666666707</v>
      </c>
      <c r="C350" s="272"/>
      <c r="D350" s="272"/>
      <c r="E350" s="272"/>
      <c r="F350" s="272"/>
      <c r="G350" s="272"/>
      <c r="H350" s="272"/>
      <c r="I350" s="272"/>
      <c r="J350" s="272"/>
      <c r="K350" s="277"/>
      <c r="L350" s="275" t="str">
        <f t="array" ref="L350">IF(ISBLANK(C350:K350),"",SUM(C350:K350))</f>
        <v/>
      </c>
      <c r="N350" s="25">
        <f t="shared" si="250"/>
        <v>0.51041666666666707</v>
      </c>
      <c r="O350" s="272"/>
      <c r="P350" s="272"/>
      <c r="Q350" s="272"/>
      <c r="R350" s="272"/>
      <c r="S350" s="272"/>
      <c r="T350" s="272"/>
      <c r="U350" s="272"/>
      <c r="V350" s="272"/>
      <c r="W350" s="277"/>
      <c r="X350" s="275" t="str">
        <f t="array" ref="X350">IF(ISBLANK(O350:W350),"",SUM(O350:W350))</f>
        <v/>
      </c>
      <c r="Z350" s="25">
        <f t="shared" si="251"/>
        <v>0.51041666666666707</v>
      </c>
      <c r="AA350" s="272"/>
      <c r="AB350" s="272"/>
      <c r="AC350" s="272"/>
      <c r="AD350" s="272"/>
      <c r="AE350" s="272"/>
      <c r="AF350" s="272"/>
      <c r="AG350" s="272"/>
      <c r="AH350" s="272"/>
      <c r="AI350" s="277"/>
      <c r="AJ350" s="275" t="str">
        <f t="array" ref="AJ350">IF(ISBLANK(AA350:AI350),"",SUM(AA350:AI350))</f>
        <v/>
      </c>
      <c r="AL350" s="25">
        <f t="shared" si="252"/>
        <v>0.51041666666666707</v>
      </c>
      <c r="AM350" s="272"/>
      <c r="AN350" s="272"/>
      <c r="AO350" s="272"/>
      <c r="AP350" s="272"/>
      <c r="AQ350" s="272"/>
      <c r="AR350" s="272"/>
      <c r="AS350" s="272"/>
      <c r="AT350" s="272"/>
      <c r="AU350" s="277"/>
      <c r="AV350" s="275" t="str">
        <f t="array" ref="AV350">IF(ISBLANK(AM350:AU350),"",SUM(AM350:AU350))</f>
        <v/>
      </c>
      <c r="AX350" s="25">
        <f t="shared" si="253"/>
        <v>0.51041666666666707</v>
      </c>
      <c r="AY350" s="272"/>
      <c r="AZ350" s="272"/>
      <c r="BA350" s="272"/>
      <c r="BB350" s="272"/>
      <c r="BC350" s="272"/>
      <c r="BD350" s="272"/>
      <c r="BE350" s="272"/>
      <c r="BF350" s="272"/>
      <c r="BG350" s="277"/>
      <c r="BH350" s="275" t="str">
        <f t="array" ref="BH350">IF(ISBLANK(AY350:BG350),"",SUM(AY350:BG350))</f>
        <v/>
      </c>
      <c r="BJ350" s="25">
        <f t="shared" si="254"/>
        <v>0.51041666666666707</v>
      </c>
      <c r="BK350" s="272"/>
      <c r="BL350" s="272"/>
      <c r="BM350" s="272"/>
      <c r="BN350" s="272"/>
      <c r="BO350" s="272"/>
      <c r="BP350" s="272"/>
      <c r="BQ350" s="272"/>
      <c r="BR350" s="272"/>
      <c r="BS350" s="277"/>
      <c r="BT350" s="275" t="str">
        <f t="array" ref="BT350">IF(ISBLANK(BK350:BS350),"",SUM(BK350:BS350))</f>
        <v/>
      </c>
      <c r="BV350" s="25">
        <f t="shared" si="264"/>
        <v>0.51041666666666707</v>
      </c>
      <c r="BW350" s="4">
        <f t="shared" si="265"/>
        <v>0</v>
      </c>
      <c r="BX350" s="4">
        <f t="shared" si="255"/>
        <v>0</v>
      </c>
      <c r="BY350" s="4">
        <f t="shared" si="256"/>
        <v>0</v>
      </c>
      <c r="BZ350" s="4">
        <f t="shared" si="257"/>
        <v>0</v>
      </c>
      <c r="CA350" s="4">
        <f t="shared" si="258"/>
        <v>0</v>
      </c>
      <c r="CB350" s="4">
        <f t="shared" si="259"/>
        <v>0</v>
      </c>
      <c r="CC350" s="4">
        <f t="shared" si="260"/>
        <v>0</v>
      </c>
      <c r="CD350" s="4">
        <f t="shared" si="261"/>
        <v>0</v>
      </c>
      <c r="CE350" s="4">
        <f t="shared" si="262"/>
        <v>0</v>
      </c>
      <c r="CF350" s="10">
        <f t="shared" si="263"/>
        <v>0</v>
      </c>
    </row>
    <row r="351" spans="2:84" hidden="1" x14ac:dyDescent="0.25">
      <c r="B351" s="25">
        <f t="shared" si="249"/>
        <v>0.5208333333333337</v>
      </c>
      <c r="C351" s="272"/>
      <c r="D351" s="272"/>
      <c r="E351" s="272"/>
      <c r="F351" s="272"/>
      <c r="G351" s="272"/>
      <c r="H351" s="272"/>
      <c r="I351" s="272"/>
      <c r="J351" s="272"/>
      <c r="K351" s="277"/>
      <c r="L351" s="275" t="str">
        <f t="array" ref="L351">IF(ISBLANK(C351:K351),"",SUM(C351:K351))</f>
        <v/>
      </c>
      <c r="N351" s="25">
        <f t="shared" si="250"/>
        <v>0.5208333333333337</v>
      </c>
      <c r="O351" s="272"/>
      <c r="P351" s="272"/>
      <c r="Q351" s="272"/>
      <c r="R351" s="272"/>
      <c r="S351" s="272"/>
      <c r="T351" s="272"/>
      <c r="U351" s="272"/>
      <c r="V351" s="272"/>
      <c r="W351" s="277"/>
      <c r="X351" s="275" t="str">
        <f t="array" ref="X351">IF(ISBLANK(O351:W351),"",SUM(O351:W351))</f>
        <v/>
      </c>
      <c r="Z351" s="25">
        <f t="shared" si="251"/>
        <v>0.5208333333333337</v>
      </c>
      <c r="AA351" s="272"/>
      <c r="AB351" s="272"/>
      <c r="AC351" s="272"/>
      <c r="AD351" s="272"/>
      <c r="AE351" s="272"/>
      <c r="AF351" s="272"/>
      <c r="AG351" s="272"/>
      <c r="AH351" s="272"/>
      <c r="AI351" s="277"/>
      <c r="AJ351" s="275" t="str">
        <f t="array" ref="AJ351">IF(ISBLANK(AA351:AI351),"",SUM(AA351:AI351))</f>
        <v/>
      </c>
      <c r="AL351" s="25">
        <f t="shared" si="252"/>
        <v>0.5208333333333337</v>
      </c>
      <c r="AM351" s="272"/>
      <c r="AN351" s="272"/>
      <c r="AO351" s="272"/>
      <c r="AP351" s="272"/>
      <c r="AQ351" s="272"/>
      <c r="AR351" s="272"/>
      <c r="AS351" s="272"/>
      <c r="AT351" s="272"/>
      <c r="AU351" s="277"/>
      <c r="AV351" s="275" t="str">
        <f t="array" ref="AV351">IF(ISBLANK(AM351:AU351),"",SUM(AM351:AU351))</f>
        <v/>
      </c>
      <c r="AX351" s="25">
        <f t="shared" si="253"/>
        <v>0.5208333333333337</v>
      </c>
      <c r="AY351" s="272"/>
      <c r="AZ351" s="272"/>
      <c r="BA351" s="272"/>
      <c r="BB351" s="272"/>
      <c r="BC351" s="272"/>
      <c r="BD351" s="272"/>
      <c r="BE351" s="272"/>
      <c r="BF351" s="272"/>
      <c r="BG351" s="277"/>
      <c r="BH351" s="275" t="str">
        <f t="array" ref="BH351">IF(ISBLANK(AY351:BG351),"",SUM(AY351:BG351))</f>
        <v/>
      </c>
      <c r="BJ351" s="25">
        <f t="shared" si="254"/>
        <v>0.5208333333333337</v>
      </c>
      <c r="BK351" s="272"/>
      <c r="BL351" s="272"/>
      <c r="BM351" s="272"/>
      <c r="BN351" s="272"/>
      <c r="BO351" s="272"/>
      <c r="BP351" s="272"/>
      <c r="BQ351" s="272"/>
      <c r="BR351" s="272"/>
      <c r="BS351" s="277"/>
      <c r="BT351" s="275" t="str">
        <f t="array" ref="BT351">IF(ISBLANK(BK351:BS351),"",SUM(BK351:BS351))</f>
        <v/>
      </c>
      <c r="BV351" s="25">
        <f t="shared" si="264"/>
        <v>0.5208333333333337</v>
      </c>
      <c r="BW351" s="4">
        <f t="shared" si="265"/>
        <v>0</v>
      </c>
      <c r="BX351" s="4">
        <f t="shared" si="255"/>
        <v>0</v>
      </c>
      <c r="BY351" s="4">
        <f t="shared" si="256"/>
        <v>0</v>
      </c>
      <c r="BZ351" s="4">
        <f t="shared" si="257"/>
        <v>0</v>
      </c>
      <c r="CA351" s="4">
        <f t="shared" si="258"/>
        <v>0</v>
      </c>
      <c r="CB351" s="4">
        <f t="shared" si="259"/>
        <v>0</v>
      </c>
      <c r="CC351" s="4">
        <f t="shared" si="260"/>
        <v>0</v>
      </c>
      <c r="CD351" s="4">
        <f t="shared" si="261"/>
        <v>0</v>
      </c>
      <c r="CE351" s="4">
        <f t="shared" si="262"/>
        <v>0</v>
      </c>
      <c r="CF351" s="10">
        <f t="shared" si="263"/>
        <v>0</v>
      </c>
    </row>
    <row r="352" spans="2:84" hidden="1" x14ac:dyDescent="0.25">
      <c r="B352" s="25">
        <f t="shared" si="249"/>
        <v>0.53125000000000033</v>
      </c>
      <c r="C352" s="272"/>
      <c r="D352" s="272"/>
      <c r="E352" s="272"/>
      <c r="F352" s="272"/>
      <c r="G352" s="272"/>
      <c r="H352" s="272"/>
      <c r="I352" s="272"/>
      <c r="J352" s="272"/>
      <c r="K352" s="277"/>
      <c r="L352" s="275" t="str">
        <f t="array" ref="L352">IF(ISBLANK(C352:K352),"",SUM(C352:K352))</f>
        <v/>
      </c>
      <c r="N352" s="25">
        <f t="shared" si="250"/>
        <v>0.53125000000000033</v>
      </c>
      <c r="O352" s="272"/>
      <c r="P352" s="272"/>
      <c r="Q352" s="272"/>
      <c r="R352" s="272"/>
      <c r="S352" s="272"/>
      <c r="T352" s="272"/>
      <c r="U352" s="272"/>
      <c r="V352" s="272"/>
      <c r="W352" s="277"/>
      <c r="X352" s="275" t="str">
        <f t="array" ref="X352">IF(ISBLANK(O352:W352),"",SUM(O352:W352))</f>
        <v/>
      </c>
      <c r="Z352" s="25">
        <f t="shared" si="251"/>
        <v>0.53125000000000033</v>
      </c>
      <c r="AA352" s="272"/>
      <c r="AB352" s="272"/>
      <c r="AC352" s="272"/>
      <c r="AD352" s="272"/>
      <c r="AE352" s="272"/>
      <c r="AF352" s="272"/>
      <c r="AG352" s="272"/>
      <c r="AH352" s="272"/>
      <c r="AI352" s="277"/>
      <c r="AJ352" s="275" t="str">
        <f t="array" ref="AJ352">IF(ISBLANK(AA352:AI352),"",SUM(AA352:AI352))</f>
        <v/>
      </c>
      <c r="AL352" s="25">
        <f t="shared" si="252"/>
        <v>0.53125000000000033</v>
      </c>
      <c r="AM352" s="272"/>
      <c r="AN352" s="272"/>
      <c r="AO352" s="272"/>
      <c r="AP352" s="272"/>
      <c r="AQ352" s="272"/>
      <c r="AR352" s="272"/>
      <c r="AS352" s="272"/>
      <c r="AT352" s="272"/>
      <c r="AU352" s="277"/>
      <c r="AV352" s="275" t="str">
        <f t="array" ref="AV352">IF(ISBLANK(AM352:AU352),"",SUM(AM352:AU352))</f>
        <v/>
      </c>
      <c r="AX352" s="25">
        <f t="shared" si="253"/>
        <v>0.53125000000000033</v>
      </c>
      <c r="AY352" s="272"/>
      <c r="AZ352" s="272"/>
      <c r="BA352" s="272"/>
      <c r="BB352" s="272"/>
      <c r="BC352" s="272"/>
      <c r="BD352" s="272"/>
      <c r="BE352" s="272"/>
      <c r="BF352" s="272"/>
      <c r="BG352" s="277"/>
      <c r="BH352" s="275" t="str">
        <f t="array" ref="BH352">IF(ISBLANK(AY352:BG352),"",SUM(AY352:BG352))</f>
        <v/>
      </c>
      <c r="BJ352" s="25">
        <f t="shared" si="254"/>
        <v>0.53125000000000033</v>
      </c>
      <c r="BK352" s="272"/>
      <c r="BL352" s="272"/>
      <c r="BM352" s="272"/>
      <c r="BN352" s="272"/>
      <c r="BO352" s="272"/>
      <c r="BP352" s="272"/>
      <c r="BQ352" s="272"/>
      <c r="BR352" s="272"/>
      <c r="BS352" s="277"/>
      <c r="BT352" s="275" t="str">
        <f t="array" ref="BT352">IF(ISBLANK(BK352:BS352),"",SUM(BK352:BS352))</f>
        <v/>
      </c>
      <c r="BV352" s="25">
        <f t="shared" si="264"/>
        <v>0.53125000000000033</v>
      </c>
      <c r="BW352" s="4">
        <f t="shared" si="265"/>
        <v>0</v>
      </c>
      <c r="BX352" s="4">
        <f t="shared" si="255"/>
        <v>0</v>
      </c>
      <c r="BY352" s="4">
        <f t="shared" si="256"/>
        <v>0</v>
      </c>
      <c r="BZ352" s="4">
        <f t="shared" si="257"/>
        <v>0</v>
      </c>
      <c r="CA352" s="4">
        <f t="shared" si="258"/>
        <v>0</v>
      </c>
      <c r="CB352" s="4">
        <f t="shared" si="259"/>
        <v>0</v>
      </c>
      <c r="CC352" s="4">
        <f t="shared" si="260"/>
        <v>0</v>
      </c>
      <c r="CD352" s="4">
        <f t="shared" si="261"/>
        <v>0</v>
      </c>
      <c r="CE352" s="4">
        <f t="shared" si="262"/>
        <v>0</v>
      </c>
      <c r="CF352" s="10">
        <f t="shared" si="263"/>
        <v>0</v>
      </c>
    </row>
    <row r="353" spans="2:84" hidden="1" x14ac:dyDescent="0.25">
      <c r="B353" s="25">
        <f t="shared" si="249"/>
        <v>0.54166666666666696</v>
      </c>
      <c r="C353" s="272"/>
      <c r="D353" s="272"/>
      <c r="E353" s="272"/>
      <c r="F353" s="272"/>
      <c r="G353" s="272"/>
      <c r="H353" s="272"/>
      <c r="I353" s="272"/>
      <c r="J353" s="272"/>
      <c r="K353" s="277"/>
      <c r="L353" s="275" t="str">
        <f t="array" ref="L353">IF(ISBLANK(C353:K353),"",SUM(C353:K353))</f>
        <v/>
      </c>
      <c r="N353" s="25">
        <f t="shared" si="250"/>
        <v>0.54166666666666696</v>
      </c>
      <c r="O353" s="272"/>
      <c r="P353" s="272"/>
      <c r="Q353" s="272"/>
      <c r="R353" s="272"/>
      <c r="S353" s="272"/>
      <c r="T353" s="272"/>
      <c r="U353" s="272"/>
      <c r="V353" s="272"/>
      <c r="W353" s="277"/>
      <c r="X353" s="275" t="str">
        <f t="array" ref="X353">IF(ISBLANK(O353:W353),"",SUM(O353:W353))</f>
        <v/>
      </c>
      <c r="Z353" s="25">
        <f t="shared" si="251"/>
        <v>0.54166666666666696</v>
      </c>
      <c r="AA353" s="272"/>
      <c r="AB353" s="272"/>
      <c r="AC353" s="272"/>
      <c r="AD353" s="272"/>
      <c r="AE353" s="272"/>
      <c r="AF353" s="272"/>
      <c r="AG353" s="272"/>
      <c r="AH353" s="272"/>
      <c r="AI353" s="277"/>
      <c r="AJ353" s="275" t="str">
        <f t="array" ref="AJ353">IF(ISBLANK(AA353:AI353),"",SUM(AA353:AI353))</f>
        <v/>
      </c>
      <c r="AL353" s="25">
        <f t="shared" si="252"/>
        <v>0.54166666666666696</v>
      </c>
      <c r="AM353" s="272"/>
      <c r="AN353" s="272"/>
      <c r="AO353" s="272"/>
      <c r="AP353" s="272"/>
      <c r="AQ353" s="272"/>
      <c r="AR353" s="272"/>
      <c r="AS353" s="272"/>
      <c r="AT353" s="272"/>
      <c r="AU353" s="277"/>
      <c r="AV353" s="275" t="str">
        <f t="array" ref="AV353">IF(ISBLANK(AM353:AU353),"",SUM(AM353:AU353))</f>
        <v/>
      </c>
      <c r="AX353" s="25">
        <f t="shared" si="253"/>
        <v>0.54166666666666696</v>
      </c>
      <c r="AY353" s="272"/>
      <c r="AZ353" s="272"/>
      <c r="BA353" s="272"/>
      <c r="BB353" s="272"/>
      <c r="BC353" s="272"/>
      <c r="BD353" s="272"/>
      <c r="BE353" s="272"/>
      <c r="BF353" s="272"/>
      <c r="BG353" s="277"/>
      <c r="BH353" s="275" t="str">
        <f t="array" ref="BH353">IF(ISBLANK(AY353:BG353),"",SUM(AY353:BG353))</f>
        <v/>
      </c>
      <c r="BJ353" s="25">
        <f t="shared" si="254"/>
        <v>0.54166666666666696</v>
      </c>
      <c r="BK353" s="272"/>
      <c r="BL353" s="272"/>
      <c r="BM353" s="272"/>
      <c r="BN353" s="272"/>
      <c r="BO353" s="272"/>
      <c r="BP353" s="272"/>
      <c r="BQ353" s="272"/>
      <c r="BR353" s="272"/>
      <c r="BS353" s="277"/>
      <c r="BT353" s="275" t="str">
        <f t="array" ref="BT353">IF(ISBLANK(BK353:BS353),"",SUM(BK353:BS353))</f>
        <v/>
      </c>
      <c r="BV353" s="25">
        <f t="shared" si="264"/>
        <v>0.54166666666666696</v>
      </c>
      <c r="BW353" s="4">
        <f t="shared" si="265"/>
        <v>0</v>
      </c>
      <c r="BX353" s="4">
        <f t="shared" si="255"/>
        <v>0</v>
      </c>
      <c r="BY353" s="4">
        <f t="shared" si="256"/>
        <v>0</v>
      </c>
      <c r="BZ353" s="4">
        <f t="shared" si="257"/>
        <v>0</v>
      </c>
      <c r="CA353" s="4">
        <f t="shared" si="258"/>
        <v>0</v>
      </c>
      <c r="CB353" s="4">
        <f t="shared" si="259"/>
        <v>0</v>
      </c>
      <c r="CC353" s="4">
        <f t="shared" si="260"/>
        <v>0</v>
      </c>
      <c r="CD353" s="4">
        <f t="shared" si="261"/>
        <v>0</v>
      </c>
      <c r="CE353" s="4">
        <f t="shared" si="262"/>
        <v>0</v>
      </c>
      <c r="CF353" s="10">
        <f t="shared" si="263"/>
        <v>0</v>
      </c>
    </row>
    <row r="354" spans="2:84" hidden="1" x14ac:dyDescent="0.25">
      <c r="B354" s="25">
        <f t="shared" si="249"/>
        <v>0.55208333333333359</v>
      </c>
      <c r="C354" s="272"/>
      <c r="D354" s="272"/>
      <c r="E354" s="272"/>
      <c r="F354" s="272"/>
      <c r="G354" s="272"/>
      <c r="H354" s="272"/>
      <c r="I354" s="272"/>
      <c r="J354" s="272"/>
      <c r="K354" s="277"/>
      <c r="L354" s="275" t="str">
        <f t="array" ref="L354">IF(ISBLANK(C354:K354),"",SUM(C354:K354))</f>
        <v/>
      </c>
      <c r="N354" s="25">
        <f t="shared" si="250"/>
        <v>0.55208333333333359</v>
      </c>
      <c r="O354" s="272"/>
      <c r="P354" s="272"/>
      <c r="Q354" s="272"/>
      <c r="R354" s="272"/>
      <c r="S354" s="272"/>
      <c r="T354" s="272"/>
      <c r="U354" s="272"/>
      <c r="V354" s="272"/>
      <c r="W354" s="277"/>
      <c r="X354" s="275" t="str">
        <f t="array" ref="X354">IF(ISBLANK(O354:W354),"",SUM(O354:W354))</f>
        <v/>
      </c>
      <c r="Z354" s="25">
        <f t="shared" si="251"/>
        <v>0.55208333333333359</v>
      </c>
      <c r="AA354" s="272"/>
      <c r="AB354" s="272"/>
      <c r="AC354" s="272"/>
      <c r="AD354" s="272"/>
      <c r="AE354" s="272"/>
      <c r="AF354" s="272"/>
      <c r="AG354" s="272"/>
      <c r="AH354" s="272"/>
      <c r="AI354" s="277"/>
      <c r="AJ354" s="275" t="str">
        <f t="array" ref="AJ354">IF(ISBLANK(AA354:AI354),"",SUM(AA354:AI354))</f>
        <v/>
      </c>
      <c r="AL354" s="25">
        <f t="shared" si="252"/>
        <v>0.55208333333333359</v>
      </c>
      <c r="AM354" s="272"/>
      <c r="AN354" s="272"/>
      <c r="AO354" s="272"/>
      <c r="AP354" s="272"/>
      <c r="AQ354" s="272"/>
      <c r="AR354" s="272"/>
      <c r="AS354" s="272"/>
      <c r="AT354" s="272"/>
      <c r="AU354" s="277"/>
      <c r="AV354" s="275" t="str">
        <f t="array" ref="AV354">IF(ISBLANK(AM354:AU354),"",SUM(AM354:AU354))</f>
        <v/>
      </c>
      <c r="AX354" s="25">
        <f t="shared" si="253"/>
        <v>0.55208333333333359</v>
      </c>
      <c r="AY354" s="272"/>
      <c r="AZ354" s="272"/>
      <c r="BA354" s="272"/>
      <c r="BB354" s="272"/>
      <c r="BC354" s="272"/>
      <c r="BD354" s="272"/>
      <c r="BE354" s="272"/>
      <c r="BF354" s="272"/>
      <c r="BG354" s="277"/>
      <c r="BH354" s="275" t="str">
        <f t="array" ref="BH354">IF(ISBLANK(AY354:BG354),"",SUM(AY354:BG354))</f>
        <v/>
      </c>
      <c r="BJ354" s="25">
        <f t="shared" si="254"/>
        <v>0.55208333333333359</v>
      </c>
      <c r="BK354" s="272"/>
      <c r="BL354" s="272"/>
      <c r="BM354" s="272"/>
      <c r="BN354" s="272"/>
      <c r="BO354" s="272"/>
      <c r="BP354" s="272"/>
      <c r="BQ354" s="272"/>
      <c r="BR354" s="272"/>
      <c r="BS354" s="277"/>
      <c r="BT354" s="275" t="str">
        <f t="array" ref="BT354">IF(ISBLANK(BK354:BS354),"",SUM(BK354:BS354))</f>
        <v/>
      </c>
      <c r="BV354" s="25">
        <f t="shared" si="264"/>
        <v>0.55208333333333359</v>
      </c>
      <c r="BW354" s="4">
        <f t="shared" si="265"/>
        <v>0</v>
      </c>
      <c r="BX354" s="4">
        <f t="shared" si="255"/>
        <v>0</v>
      </c>
      <c r="BY354" s="4">
        <f t="shared" si="256"/>
        <v>0</v>
      </c>
      <c r="BZ354" s="4">
        <f t="shared" si="257"/>
        <v>0</v>
      </c>
      <c r="CA354" s="4">
        <f t="shared" si="258"/>
        <v>0</v>
      </c>
      <c r="CB354" s="4">
        <f t="shared" si="259"/>
        <v>0</v>
      </c>
      <c r="CC354" s="4">
        <f t="shared" si="260"/>
        <v>0</v>
      </c>
      <c r="CD354" s="4">
        <f t="shared" si="261"/>
        <v>0</v>
      </c>
      <c r="CE354" s="4">
        <f t="shared" si="262"/>
        <v>0</v>
      </c>
      <c r="CF354" s="10">
        <f t="shared" si="263"/>
        <v>0</v>
      </c>
    </row>
    <row r="355" spans="2:84" hidden="1" x14ac:dyDescent="0.25">
      <c r="B355" s="25">
        <f t="shared" si="249"/>
        <v>0.56250000000000022</v>
      </c>
      <c r="C355" s="272"/>
      <c r="D355" s="272"/>
      <c r="E355" s="272"/>
      <c r="F355" s="272"/>
      <c r="G355" s="272"/>
      <c r="H355" s="272"/>
      <c r="I355" s="272"/>
      <c r="J355" s="272"/>
      <c r="K355" s="277"/>
      <c r="L355" s="275" t="str">
        <f t="array" ref="L355">IF(ISBLANK(C355:K355),"",SUM(C355:K355))</f>
        <v/>
      </c>
      <c r="N355" s="25">
        <f t="shared" si="250"/>
        <v>0.56250000000000022</v>
      </c>
      <c r="O355" s="272"/>
      <c r="P355" s="272"/>
      <c r="Q355" s="272"/>
      <c r="R355" s="272"/>
      <c r="S355" s="272"/>
      <c r="T355" s="272"/>
      <c r="U355" s="272"/>
      <c r="V355" s="272"/>
      <c r="W355" s="277"/>
      <c r="X355" s="275" t="str">
        <f t="array" ref="X355">IF(ISBLANK(O355:W355),"",SUM(O355:W355))</f>
        <v/>
      </c>
      <c r="Z355" s="25">
        <f t="shared" si="251"/>
        <v>0.56250000000000022</v>
      </c>
      <c r="AA355" s="272"/>
      <c r="AB355" s="272"/>
      <c r="AC355" s="272"/>
      <c r="AD355" s="272"/>
      <c r="AE355" s="272"/>
      <c r="AF355" s="272"/>
      <c r="AG355" s="272"/>
      <c r="AH355" s="272"/>
      <c r="AI355" s="277"/>
      <c r="AJ355" s="275" t="str">
        <f t="array" ref="AJ355">IF(ISBLANK(AA355:AI355),"",SUM(AA355:AI355))</f>
        <v/>
      </c>
      <c r="AL355" s="25">
        <f t="shared" si="252"/>
        <v>0.56250000000000022</v>
      </c>
      <c r="AM355" s="272"/>
      <c r="AN355" s="272"/>
      <c r="AO355" s="272"/>
      <c r="AP355" s="272"/>
      <c r="AQ355" s="272"/>
      <c r="AR355" s="272"/>
      <c r="AS355" s="272"/>
      <c r="AT355" s="272"/>
      <c r="AU355" s="277"/>
      <c r="AV355" s="275" t="str">
        <f t="array" ref="AV355">IF(ISBLANK(AM355:AU355),"",SUM(AM355:AU355))</f>
        <v/>
      </c>
      <c r="AX355" s="25">
        <f t="shared" si="253"/>
        <v>0.56250000000000022</v>
      </c>
      <c r="AY355" s="272"/>
      <c r="AZ355" s="272"/>
      <c r="BA355" s="272"/>
      <c r="BB355" s="272"/>
      <c r="BC355" s="272"/>
      <c r="BD355" s="272"/>
      <c r="BE355" s="272"/>
      <c r="BF355" s="272"/>
      <c r="BG355" s="277"/>
      <c r="BH355" s="275" t="str">
        <f t="array" ref="BH355">IF(ISBLANK(AY355:BG355),"",SUM(AY355:BG355))</f>
        <v/>
      </c>
      <c r="BJ355" s="25">
        <f t="shared" si="254"/>
        <v>0.56250000000000022</v>
      </c>
      <c r="BK355" s="272"/>
      <c r="BL355" s="272"/>
      <c r="BM355" s="272"/>
      <c r="BN355" s="272"/>
      <c r="BO355" s="272"/>
      <c r="BP355" s="272"/>
      <c r="BQ355" s="272"/>
      <c r="BR355" s="272"/>
      <c r="BS355" s="277"/>
      <c r="BT355" s="275" t="str">
        <f t="array" ref="BT355">IF(ISBLANK(BK355:BS355),"",SUM(BK355:BS355))</f>
        <v/>
      </c>
      <c r="BV355" s="25">
        <f t="shared" si="264"/>
        <v>0.56250000000000022</v>
      </c>
      <c r="BW355" s="4">
        <f t="shared" si="265"/>
        <v>0</v>
      </c>
      <c r="BX355" s="4">
        <f t="shared" si="255"/>
        <v>0</v>
      </c>
      <c r="BY355" s="4">
        <f t="shared" si="256"/>
        <v>0</v>
      </c>
      <c r="BZ355" s="4">
        <f t="shared" si="257"/>
        <v>0</v>
      </c>
      <c r="CA355" s="4">
        <f t="shared" si="258"/>
        <v>0</v>
      </c>
      <c r="CB355" s="4">
        <f t="shared" si="259"/>
        <v>0</v>
      </c>
      <c r="CC355" s="4">
        <f t="shared" si="260"/>
        <v>0</v>
      </c>
      <c r="CD355" s="4">
        <f t="shared" si="261"/>
        <v>0</v>
      </c>
      <c r="CE355" s="4">
        <f t="shared" si="262"/>
        <v>0</v>
      </c>
      <c r="CF355" s="10">
        <f t="shared" si="263"/>
        <v>0</v>
      </c>
    </row>
    <row r="356" spans="2:84" hidden="1" x14ac:dyDescent="0.25">
      <c r="B356" s="25">
        <f t="shared" si="249"/>
        <v>0.57291666666666685</v>
      </c>
      <c r="C356" s="272"/>
      <c r="D356" s="272"/>
      <c r="E356" s="272"/>
      <c r="F356" s="272"/>
      <c r="G356" s="272"/>
      <c r="H356" s="272"/>
      <c r="I356" s="272"/>
      <c r="J356" s="272"/>
      <c r="K356" s="277"/>
      <c r="L356" s="275" t="str">
        <f t="array" ref="L356">IF(ISBLANK(C356:K356),"",SUM(C356:K356))</f>
        <v/>
      </c>
      <c r="N356" s="25">
        <f t="shared" si="250"/>
        <v>0.57291666666666685</v>
      </c>
      <c r="O356" s="272"/>
      <c r="P356" s="272"/>
      <c r="Q356" s="272"/>
      <c r="R356" s="272"/>
      <c r="S356" s="272"/>
      <c r="T356" s="272"/>
      <c r="U356" s="272"/>
      <c r="V356" s="272"/>
      <c r="W356" s="277"/>
      <c r="X356" s="275" t="str">
        <f t="array" ref="X356">IF(ISBLANK(O356:W356),"",SUM(O356:W356))</f>
        <v/>
      </c>
      <c r="Z356" s="25">
        <f t="shared" si="251"/>
        <v>0.57291666666666685</v>
      </c>
      <c r="AA356" s="272"/>
      <c r="AB356" s="272"/>
      <c r="AC356" s="272"/>
      <c r="AD356" s="272"/>
      <c r="AE356" s="272"/>
      <c r="AF356" s="272"/>
      <c r="AG356" s="272"/>
      <c r="AH356" s="272"/>
      <c r="AI356" s="277"/>
      <c r="AJ356" s="275" t="str">
        <f t="array" ref="AJ356">IF(ISBLANK(AA356:AI356),"",SUM(AA356:AI356))</f>
        <v/>
      </c>
      <c r="AL356" s="25">
        <f t="shared" si="252"/>
        <v>0.57291666666666685</v>
      </c>
      <c r="AM356" s="272"/>
      <c r="AN356" s="272"/>
      <c r="AO356" s="272"/>
      <c r="AP356" s="272"/>
      <c r="AQ356" s="272"/>
      <c r="AR356" s="272"/>
      <c r="AS356" s="272"/>
      <c r="AT356" s="272"/>
      <c r="AU356" s="277"/>
      <c r="AV356" s="275" t="str">
        <f t="array" ref="AV356">IF(ISBLANK(AM356:AU356),"",SUM(AM356:AU356))</f>
        <v/>
      </c>
      <c r="AX356" s="25">
        <f t="shared" si="253"/>
        <v>0.57291666666666685</v>
      </c>
      <c r="AY356" s="272"/>
      <c r="AZ356" s="272"/>
      <c r="BA356" s="272"/>
      <c r="BB356" s="272"/>
      <c r="BC356" s="272"/>
      <c r="BD356" s="272"/>
      <c r="BE356" s="272"/>
      <c r="BF356" s="272"/>
      <c r="BG356" s="277"/>
      <c r="BH356" s="275" t="str">
        <f t="array" ref="BH356">IF(ISBLANK(AY356:BG356),"",SUM(AY356:BG356))</f>
        <v/>
      </c>
      <c r="BJ356" s="25">
        <f t="shared" si="254"/>
        <v>0.57291666666666685</v>
      </c>
      <c r="BK356" s="272"/>
      <c r="BL356" s="272"/>
      <c r="BM356" s="272"/>
      <c r="BN356" s="272"/>
      <c r="BO356" s="272"/>
      <c r="BP356" s="272"/>
      <c r="BQ356" s="272"/>
      <c r="BR356" s="272"/>
      <c r="BS356" s="277"/>
      <c r="BT356" s="275" t="str">
        <f t="array" ref="BT356">IF(ISBLANK(BK356:BS356),"",SUM(BK356:BS356))</f>
        <v/>
      </c>
      <c r="BV356" s="25">
        <f t="shared" si="264"/>
        <v>0.57291666666666685</v>
      </c>
      <c r="BW356" s="4">
        <f t="shared" si="265"/>
        <v>0</v>
      </c>
      <c r="BX356" s="4">
        <f t="shared" si="255"/>
        <v>0</v>
      </c>
      <c r="BY356" s="4">
        <f t="shared" si="256"/>
        <v>0</v>
      </c>
      <c r="BZ356" s="4">
        <f t="shared" si="257"/>
        <v>0</v>
      </c>
      <c r="CA356" s="4">
        <f t="shared" si="258"/>
        <v>0</v>
      </c>
      <c r="CB356" s="4">
        <f t="shared" si="259"/>
        <v>0</v>
      </c>
      <c r="CC356" s="4">
        <f t="shared" si="260"/>
        <v>0</v>
      </c>
      <c r="CD356" s="4">
        <f t="shared" si="261"/>
        <v>0</v>
      </c>
      <c r="CE356" s="4">
        <f t="shared" si="262"/>
        <v>0</v>
      </c>
      <c r="CF356" s="10">
        <f t="shared" si="263"/>
        <v>0</v>
      </c>
    </row>
    <row r="357" spans="2:84" hidden="1" x14ac:dyDescent="0.25">
      <c r="B357" s="25">
        <f t="shared" ref="B357:B376" si="266">B295</f>
        <v>0.58333333333333348</v>
      </c>
      <c r="C357" s="272"/>
      <c r="D357" s="272"/>
      <c r="E357" s="272"/>
      <c r="F357" s="272"/>
      <c r="G357" s="272"/>
      <c r="H357" s="272"/>
      <c r="I357" s="272"/>
      <c r="J357" s="272"/>
      <c r="K357" s="277"/>
      <c r="L357" s="275" t="str">
        <f t="array" ref="L357">IF(ISBLANK(C357:K357),"",SUM(C357:K357))</f>
        <v/>
      </c>
      <c r="N357" s="25">
        <f t="shared" ref="N357:N376" si="267">N295</f>
        <v>0.58333333333333348</v>
      </c>
      <c r="O357" s="272"/>
      <c r="P357" s="272"/>
      <c r="Q357" s="272"/>
      <c r="R357" s="272"/>
      <c r="S357" s="272"/>
      <c r="T357" s="272"/>
      <c r="U357" s="272"/>
      <c r="V357" s="272"/>
      <c r="W357" s="277"/>
      <c r="X357" s="275" t="str">
        <f t="array" ref="X357">IF(ISBLANK(O357:W357),"",SUM(O357:W357))</f>
        <v/>
      </c>
      <c r="Z357" s="25">
        <f t="shared" ref="Z357:Z376" si="268">Z295</f>
        <v>0.58333333333333348</v>
      </c>
      <c r="AA357" s="272"/>
      <c r="AB357" s="272"/>
      <c r="AC357" s="272"/>
      <c r="AD357" s="272"/>
      <c r="AE357" s="272"/>
      <c r="AF357" s="272"/>
      <c r="AG357" s="272"/>
      <c r="AH357" s="272"/>
      <c r="AI357" s="277"/>
      <c r="AJ357" s="275" t="str">
        <f t="array" ref="AJ357">IF(ISBLANK(AA357:AI357),"",SUM(AA357:AI357))</f>
        <v/>
      </c>
      <c r="AL357" s="25">
        <f t="shared" ref="AL357:AL376" si="269">AL295</f>
        <v>0.58333333333333348</v>
      </c>
      <c r="AM357" s="272"/>
      <c r="AN357" s="272"/>
      <c r="AO357" s="272"/>
      <c r="AP357" s="272"/>
      <c r="AQ357" s="272"/>
      <c r="AR357" s="272"/>
      <c r="AS357" s="272"/>
      <c r="AT357" s="272"/>
      <c r="AU357" s="277"/>
      <c r="AV357" s="275" t="str">
        <f t="array" ref="AV357">IF(ISBLANK(AM357:AU357),"",SUM(AM357:AU357))</f>
        <v/>
      </c>
      <c r="AX357" s="25">
        <f t="shared" ref="AX357:AX376" si="270">AX295</f>
        <v>0.58333333333333348</v>
      </c>
      <c r="AY357" s="272"/>
      <c r="AZ357" s="272"/>
      <c r="BA357" s="272"/>
      <c r="BB357" s="272"/>
      <c r="BC357" s="272"/>
      <c r="BD357" s="272"/>
      <c r="BE357" s="272"/>
      <c r="BF357" s="272"/>
      <c r="BG357" s="277"/>
      <c r="BH357" s="275" t="str">
        <f t="array" ref="BH357">IF(ISBLANK(AY357:BG357),"",SUM(AY357:BG357))</f>
        <v/>
      </c>
      <c r="BJ357" s="25">
        <f t="shared" ref="BJ357:BJ376" si="271">BJ295</f>
        <v>0.58333333333333348</v>
      </c>
      <c r="BK357" s="272"/>
      <c r="BL357" s="272"/>
      <c r="BM357" s="272"/>
      <c r="BN357" s="272"/>
      <c r="BO357" s="272"/>
      <c r="BP357" s="272"/>
      <c r="BQ357" s="272"/>
      <c r="BR357" s="272"/>
      <c r="BS357" s="277"/>
      <c r="BT357" s="275" t="str">
        <f t="array" ref="BT357">IF(ISBLANK(BK357:BS357),"",SUM(BK357:BS357))</f>
        <v/>
      </c>
      <c r="BV357" s="25">
        <f t="shared" si="264"/>
        <v>0.58333333333333348</v>
      </c>
      <c r="BW357" s="4">
        <f t="shared" si="265"/>
        <v>0</v>
      </c>
      <c r="BX357" s="4">
        <f t="shared" si="255"/>
        <v>0</v>
      </c>
      <c r="BY357" s="4">
        <f t="shared" si="256"/>
        <v>0</v>
      </c>
      <c r="BZ357" s="4">
        <f t="shared" si="257"/>
        <v>0</v>
      </c>
      <c r="CA357" s="4">
        <f t="shared" si="258"/>
        <v>0</v>
      </c>
      <c r="CB357" s="4">
        <f t="shared" si="259"/>
        <v>0</v>
      </c>
      <c r="CC357" s="4">
        <f t="shared" si="260"/>
        <v>0</v>
      </c>
      <c r="CD357" s="4">
        <f t="shared" si="261"/>
        <v>0</v>
      </c>
      <c r="CE357" s="4">
        <f t="shared" si="262"/>
        <v>0</v>
      </c>
      <c r="CF357" s="10">
        <f t="shared" si="263"/>
        <v>0</v>
      </c>
    </row>
    <row r="358" spans="2:84" hidden="1" x14ac:dyDescent="0.25">
      <c r="B358" s="25">
        <f t="shared" si="266"/>
        <v>0.59375000000000011</v>
      </c>
      <c r="C358" s="272"/>
      <c r="D358" s="272"/>
      <c r="E358" s="272"/>
      <c r="F358" s="272"/>
      <c r="G358" s="272"/>
      <c r="H358" s="272"/>
      <c r="I358" s="272"/>
      <c r="J358" s="272"/>
      <c r="K358" s="277"/>
      <c r="L358" s="275" t="str">
        <f t="array" ref="L358">IF(ISBLANK(C358:K358),"",SUM(C358:K358))</f>
        <v/>
      </c>
      <c r="N358" s="25">
        <f t="shared" si="267"/>
        <v>0.59375000000000011</v>
      </c>
      <c r="O358" s="272"/>
      <c r="P358" s="272"/>
      <c r="Q358" s="272"/>
      <c r="R358" s="272"/>
      <c r="S358" s="272"/>
      <c r="T358" s="272"/>
      <c r="U358" s="272"/>
      <c r="V358" s="272"/>
      <c r="W358" s="277"/>
      <c r="X358" s="275" t="str">
        <f t="array" ref="X358">IF(ISBLANK(O358:W358),"",SUM(O358:W358))</f>
        <v/>
      </c>
      <c r="Z358" s="25">
        <f t="shared" si="268"/>
        <v>0.59375000000000011</v>
      </c>
      <c r="AA358" s="272"/>
      <c r="AB358" s="272"/>
      <c r="AC358" s="272"/>
      <c r="AD358" s="272"/>
      <c r="AE358" s="272"/>
      <c r="AF358" s="272"/>
      <c r="AG358" s="272"/>
      <c r="AH358" s="272"/>
      <c r="AI358" s="277"/>
      <c r="AJ358" s="275" t="str">
        <f t="array" ref="AJ358">IF(ISBLANK(AA358:AI358),"",SUM(AA358:AI358))</f>
        <v/>
      </c>
      <c r="AL358" s="25">
        <f t="shared" si="269"/>
        <v>0.59375000000000011</v>
      </c>
      <c r="AM358" s="272"/>
      <c r="AN358" s="272"/>
      <c r="AO358" s="272"/>
      <c r="AP358" s="272"/>
      <c r="AQ358" s="272"/>
      <c r="AR358" s="272"/>
      <c r="AS358" s="272"/>
      <c r="AT358" s="272"/>
      <c r="AU358" s="277"/>
      <c r="AV358" s="275" t="str">
        <f t="array" ref="AV358">IF(ISBLANK(AM358:AU358),"",SUM(AM358:AU358))</f>
        <v/>
      </c>
      <c r="AX358" s="25">
        <f t="shared" si="270"/>
        <v>0.59375000000000011</v>
      </c>
      <c r="AY358" s="272"/>
      <c r="AZ358" s="272"/>
      <c r="BA358" s="272"/>
      <c r="BB358" s="272"/>
      <c r="BC358" s="272"/>
      <c r="BD358" s="272"/>
      <c r="BE358" s="272"/>
      <c r="BF358" s="272"/>
      <c r="BG358" s="277"/>
      <c r="BH358" s="275" t="str">
        <f t="array" ref="BH358">IF(ISBLANK(AY358:BG358),"",SUM(AY358:BG358))</f>
        <v/>
      </c>
      <c r="BJ358" s="25">
        <f t="shared" si="271"/>
        <v>0.59375000000000011</v>
      </c>
      <c r="BK358" s="272"/>
      <c r="BL358" s="272"/>
      <c r="BM358" s="272"/>
      <c r="BN358" s="272"/>
      <c r="BO358" s="272"/>
      <c r="BP358" s="272"/>
      <c r="BQ358" s="272"/>
      <c r="BR358" s="272"/>
      <c r="BS358" s="277"/>
      <c r="BT358" s="275" t="str">
        <f t="array" ref="BT358">IF(ISBLANK(BK358:BS358),"",SUM(BK358:BS358))</f>
        <v/>
      </c>
      <c r="BV358" s="25">
        <f t="shared" si="264"/>
        <v>0.59375000000000011</v>
      </c>
      <c r="BW358" s="4">
        <f t="shared" si="265"/>
        <v>0</v>
      </c>
      <c r="BX358" s="4">
        <f t="shared" si="255"/>
        <v>0</v>
      </c>
      <c r="BY358" s="4">
        <f t="shared" si="256"/>
        <v>0</v>
      </c>
      <c r="BZ358" s="4">
        <f t="shared" si="257"/>
        <v>0</v>
      </c>
      <c r="CA358" s="4">
        <f t="shared" si="258"/>
        <v>0</v>
      </c>
      <c r="CB358" s="4">
        <f t="shared" si="259"/>
        <v>0</v>
      </c>
      <c r="CC358" s="4">
        <f t="shared" si="260"/>
        <v>0</v>
      </c>
      <c r="CD358" s="4">
        <f t="shared" si="261"/>
        <v>0</v>
      </c>
      <c r="CE358" s="4">
        <f t="shared" si="262"/>
        <v>0</v>
      </c>
      <c r="CF358" s="10">
        <f t="shared" si="263"/>
        <v>0</v>
      </c>
    </row>
    <row r="359" spans="2:84" hidden="1" x14ac:dyDescent="0.25">
      <c r="B359" s="25">
        <f t="shared" si="266"/>
        <v>0.60416666666666674</v>
      </c>
      <c r="C359" s="272"/>
      <c r="D359" s="272"/>
      <c r="E359" s="272"/>
      <c r="F359" s="272"/>
      <c r="G359" s="272"/>
      <c r="H359" s="272"/>
      <c r="I359" s="272"/>
      <c r="J359" s="272"/>
      <c r="K359" s="277"/>
      <c r="L359" s="275" t="str">
        <f t="array" ref="L359">IF(ISBLANK(C359:K359),"",SUM(C359:K359))</f>
        <v/>
      </c>
      <c r="N359" s="25">
        <f t="shared" si="267"/>
        <v>0.60416666666666674</v>
      </c>
      <c r="O359" s="272"/>
      <c r="P359" s="272"/>
      <c r="Q359" s="272"/>
      <c r="R359" s="272"/>
      <c r="S359" s="272"/>
      <c r="T359" s="272"/>
      <c r="U359" s="272"/>
      <c r="V359" s="272"/>
      <c r="W359" s="277"/>
      <c r="X359" s="275" t="str">
        <f t="array" ref="X359">IF(ISBLANK(O359:W359),"",SUM(O359:W359))</f>
        <v/>
      </c>
      <c r="Z359" s="25">
        <f t="shared" si="268"/>
        <v>0.60416666666666674</v>
      </c>
      <c r="AA359" s="272"/>
      <c r="AB359" s="272"/>
      <c r="AC359" s="272"/>
      <c r="AD359" s="272"/>
      <c r="AE359" s="272"/>
      <c r="AF359" s="272"/>
      <c r="AG359" s="272"/>
      <c r="AH359" s="272"/>
      <c r="AI359" s="277"/>
      <c r="AJ359" s="275" t="str">
        <f t="array" ref="AJ359">IF(ISBLANK(AA359:AI359),"",SUM(AA359:AI359))</f>
        <v/>
      </c>
      <c r="AL359" s="25">
        <f t="shared" si="269"/>
        <v>0.60416666666666674</v>
      </c>
      <c r="AM359" s="272"/>
      <c r="AN359" s="272"/>
      <c r="AO359" s="272"/>
      <c r="AP359" s="272"/>
      <c r="AQ359" s="272"/>
      <c r="AR359" s="272"/>
      <c r="AS359" s="272"/>
      <c r="AT359" s="272"/>
      <c r="AU359" s="277"/>
      <c r="AV359" s="275" t="str">
        <f t="array" ref="AV359">IF(ISBLANK(AM359:AU359),"",SUM(AM359:AU359))</f>
        <v/>
      </c>
      <c r="AX359" s="25">
        <f t="shared" si="270"/>
        <v>0.60416666666666674</v>
      </c>
      <c r="AY359" s="272"/>
      <c r="AZ359" s="272"/>
      <c r="BA359" s="272"/>
      <c r="BB359" s="272"/>
      <c r="BC359" s="272"/>
      <c r="BD359" s="272"/>
      <c r="BE359" s="272"/>
      <c r="BF359" s="272"/>
      <c r="BG359" s="277"/>
      <c r="BH359" s="275" t="str">
        <f t="array" ref="BH359">IF(ISBLANK(AY359:BG359),"",SUM(AY359:BG359))</f>
        <v/>
      </c>
      <c r="BJ359" s="25">
        <f t="shared" si="271"/>
        <v>0.60416666666666674</v>
      </c>
      <c r="BK359" s="272"/>
      <c r="BL359" s="272"/>
      <c r="BM359" s="272"/>
      <c r="BN359" s="272"/>
      <c r="BO359" s="272"/>
      <c r="BP359" s="272"/>
      <c r="BQ359" s="272"/>
      <c r="BR359" s="272"/>
      <c r="BS359" s="277"/>
      <c r="BT359" s="275" t="str">
        <f t="array" ref="BT359">IF(ISBLANK(BK359:BS359),"",SUM(BK359:BS359))</f>
        <v/>
      </c>
      <c r="BV359" s="25">
        <f t="shared" si="264"/>
        <v>0.60416666666666674</v>
      </c>
      <c r="BW359" s="4">
        <f t="shared" si="265"/>
        <v>0</v>
      </c>
      <c r="BX359" s="4">
        <f t="shared" si="255"/>
        <v>0</v>
      </c>
      <c r="BY359" s="4">
        <f t="shared" si="256"/>
        <v>0</v>
      </c>
      <c r="BZ359" s="4">
        <f t="shared" si="257"/>
        <v>0</v>
      </c>
      <c r="CA359" s="4">
        <f t="shared" si="258"/>
        <v>0</v>
      </c>
      <c r="CB359" s="4">
        <f t="shared" si="259"/>
        <v>0</v>
      </c>
      <c r="CC359" s="4">
        <f t="shared" si="260"/>
        <v>0</v>
      </c>
      <c r="CD359" s="4">
        <f t="shared" si="261"/>
        <v>0</v>
      </c>
      <c r="CE359" s="4">
        <f t="shared" si="262"/>
        <v>0</v>
      </c>
      <c r="CF359" s="10">
        <f t="shared" si="263"/>
        <v>0</v>
      </c>
    </row>
    <row r="360" spans="2:84" hidden="1" x14ac:dyDescent="0.25">
      <c r="B360" s="25">
        <f t="shared" si="266"/>
        <v>0.61458333333333337</v>
      </c>
      <c r="C360" s="272"/>
      <c r="D360" s="272"/>
      <c r="E360" s="272"/>
      <c r="F360" s="272"/>
      <c r="G360" s="272"/>
      <c r="H360" s="272"/>
      <c r="I360" s="272"/>
      <c r="J360" s="272"/>
      <c r="K360" s="277"/>
      <c r="L360" s="275" t="str">
        <f t="array" ref="L360">IF(ISBLANK(C360:K360),"",SUM(C360:K360))</f>
        <v/>
      </c>
      <c r="N360" s="25">
        <f t="shared" si="267"/>
        <v>0.61458333333333337</v>
      </c>
      <c r="O360" s="272"/>
      <c r="P360" s="272"/>
      <c r="Q360" s="272"/>
      <c r="R360" s="272"/>
      <c r="S360" s="272"/>
      <c r="T360" s="272"/>
      <c r="U360" s="272"/>
      <c r="V360" s="272"/>
      <c r="W360" s="277"/>
      <c r="X360" s="275" t="str">
        <f t="array" ref="X360">IF(ISBLANK(O360:W360),"",SUM(O360:W360))</f>
        <v/>
      </c>
      <c r="Z360" s="25">
        <f t="shared" si="268"/>
        <v>0.61458333333333337</v>
      </c>
      <c r="AA360" s="272"/>
      <c r="AB360" s="272"/>
      <c r="AC360" s="272"/>
      <c r="AD360" s="272"/>
      <c r="AE360" s="272"/>
      <c r="AF360" s="272"/>
      <c r="AG360" s="272"/>
      <c r="AH360" s="272"/>
      <c r="AI360" s="277"/>
      <c r="AJ360" s="275" t="str">
        <f t="array" ref="AJ360">IF(ISBLANK(AA360:AI360),"",SUM(AA360:AI360))</f>
        <v/>
      </c>
      <c r="AL360" s="25">
        <f t="shared" si="269"/>
        <v>0.61458333333333337</v>
      </c>
      <c r="AM360" s="272"/>
      <c r="AN360" s="272"/>
      <c r="AO360" s="272"/>
      <c r="AP360" s="272"/>
      <c r="AQ360" s="272"/>
      <c r="AR360" s="272"/>
      <c r="AS360" s="272"/>
      <c r="AT360" s="272"/>
      <c r="AU360" s="277"/>
      <c r="AV360" s="275" t="str">
        <f t="array" ref="AV360">IF(ISBLANK(AM360:AU360),"",SUM(AM360:AU360))</f>
        <v/>
      </c>
      <c r="AX360" s="25">
        <f t="shared" si="270"/>
        <v>0.61458333333333337</v>
      </c>
      <c r="AY360" s="272"/>
      <c r="AZ360" s="272"/>
      <c r="BA360" s="272"/>
      <c r="BB360" s="272"/>
      <c r="BC360" s="272"/>
      <c r="BD360" s="272"/>
      <c r="BE360" s="272"/>
      <c r="BF360" s="272"/>
      <c r="BG360" s="277"/>
      <c r="BH360" s="275" t="str">
        <f t="array" ref="BH360">IF(ISBLANK(AY360:BG360),"",SUM(AY360:BG360))</f>
        <v/>
      </c>
      <c r="BJ360" s="25">
        <f t="shared" si="271"/>
        <v>0.61458333333333337</v>
      </c>
      <c r="BK360" s="272"/>
      <c r="BL360" s="272"/>
      <c r="BM360" s="272"/>
      <c r="BN360" s="272"/>
      <c r="BO360" s="272"/>
      <c r="BP360" s="272"/>
      <c r="BQ360" s="272"/>
      <c r="BR360" s="272"/>
      <c r="BS360" s="277"/>
      <c r="BT360" s="275" t="str">
        <f t="array" ref="BT360">IF(ISBLANK(BK360:BS360),"",SUM(BK360:BS360))</f>
        <v/>
      </c>
      <c r="BV360" s="25">
        <f t="shared" si="264"/>
        <v>0.61458333333333337</v>
      </c>
      <c r="BW360" s="4">
        <f t="shared" si="265"/>
        <v>0</v>
      </c>
      <c r="BX360" s="4">
        <f t="shared" si="255"/>
        <v>0</v>
      </c>
      <c r="BY360" s="4">
        <f t="shared" si="256"/>
        <v>0</v>
      </c>
      <c r="BZ360" s="4">
        <f t="shared" si="257"/>
        <v>0</v>
      </c>
      <c r="CA360" s="4">
        <f t="shared" si="258"/>
        <v>0</v>
      </c>
      <c r="CB360" s="4">
        <f t="shared" si="259"/>
        <v>0</v>
      </c>
      <c r="CC360" s="4">
        <f t="shared" si="260"/>
        <v>0</v>
      </c>
      <c r="CD360" s="4">
        <f t="shared" si="261"/>
        <v>0</v>
      </c>
      <c r="CE360" s="4">
        <f t="shared" si="262"/>
        <v>0</v>
      </c>
      <c r="CF360" s="10">
        <f t="shared" si="263"/>
        <v>0</v>
      </c>
    </row>
    <row r="361" spans="2:84" hidden="1" x14ac:dyDescent="0.25">
      <c r="B361" s="25">
        <f t="shared" si="266"/>
        <v>0.625</v>
      </c>
      <c r="C361" s="272"/>
      <c r="D361" s="272"/>
      <c r="E361" s="272"/>
      <c r="F361" s="272"/>
      <c r="G361" s="272"/>
      <c r="H361" s="272"/>
      <c r="I361" s="272"/>
      <c r="J361" s="272"/>
      <c r="K361" s="277"/>
      <c r="L361" s="275" t="str">
        <f t="array" ref="L361">IF(ISBLANK(C361:K361),"",SUM(C361:K361))</f>
        <v/>
      </c>
      <c r="N361" s="25">
        <f t="shared" si="267"/>
        <v>0.625</v>
      </c>
      <c r="O361" s="272"/>
      <c r="P361" s="272"/>
      <c r="Q361" s="272"/>
      <c r="R361" s="272"/>
      <c r="S361" s="272"/>
      <c r="T361" s="272"/>
      <c r="U361" s="272"/>
      <c r="V361" s="272"/>
      <c r="W361" s="277"/>
      <c r="X361" s="275" t="str">
        <f t="array" ref="X361">IF(ISBLANK(O361:W361),"",SUM(O361:W361))</f>
        <v/>
      </c>
      <c r="Z361" s="25">
        <f t="shared" si="268"/>
        <v>0.625</v>
      </c>
      <c r="AA361" s="272"/>
      <c r="AB361" s="272"/>
      <c r="AC361" s="272"/>
      <c r="AD361" s="272"/>
      <c r="AE361" s="272"/>
      <c r="AF361" s="272"/>
      <c r="AG361" s="272"/>
      <c r="AH361" s="272"/>
      <c r="AI361" s="277"/>
      <c r="AJ361" s="275" t="str">
        <f t="array" ref="AJ361">IF(ISBLANK(AA361:AI361),"",SUM(AA361:AI361))</f>
        <v/>
      </c>
      <c r="AL361" s="25">
        <f t="shared" si="269"/>
        <v>0.625</v>
      </c>
      <c r="AM361" s="272"/>
      <c r="AN361" s="272"/>
      <c r="AO361" s="272"/>
      <c r="AP361" s="272"/>
      <c r="AQ361" s="272"/>
      <c r="AR361" s="272"/>
      <c r="AS361" s="272"/>
      <c r="AT361" s="272"/>
      <c r="AU361" s="277"/>
      <c r="AV361" s="275" t="str">
        <f t="array" ref="AV361">IF(ISBLANK(AM361:AU361),"",SUM(AM361:AU361))</f>
        <v/>
      </c>
      <c r="AX361" s="25">
        <f t="shared" si="270"/>
        <v>0.625</v>
      </c>
      <c r="AY361" s="272"/>
      <c r="AZ361" s="272"/>
      <c r="BA361" s="272"/>
      <c r="BB361" s="272"/>
      <c r="BC361" s="272"/>
      <c r="BD361" s="272"/>
      <c r="BE361" s="272"/>
      <c r="BF361" s="272"/>
      <c r="BG361" s="277"/>
      <c r="BH361" s="275" t="str">
        <f t="array" ref="BH361">IF(ISBLANK(AY361:BG361),"",SUM(AY361:BG361))</f>
        <v/>
      </c>
      <c r="BJ361" s="25">
        <f t="shared" si="271"/>
        <v>0.625</v>
      </c>
      <c r="BK361" s="272"/>
      <c r="BL361" s="272"/>
      <c r="BM361" s="272"/>
      <c r="BN361" s="272"/>
      <c r="BO361" s="272"/>
      <c r="BP361" s="272"/>
      <c r="BQ361" s="272"/>
      <c r="BR361" s="272"/>
      <c r="BS361" s="277"/>
      <c r="BT361" s="275" t="str">
        <f t="array" ref="BT361">IF(ISBLANK(BK361:BS361),"",SUM(BK361:BS361))</f>
        <v/>
      </c>
      <c r="BV361" s="25">
        <f t="shared" si="264"/>
        <v>0.625</v>
      </c>
      <c r="BW361" s="4">
        <f t="shared" si="265"/>
        <v>0</v>
      </c>
      <c r="BX361" s="4">
        <f t="shared" si="255"/>
        <v>0</v>
      </c>
      <c r="BY361" s="4">
        <f t="shared" si="256"/>
        <v>0</v>
      </c>
      <c r="BZ361" s="4">
        <f t="shared" si="257"/>
        <v>0</v>
      </c>
      <c r="CA361" s="4">
        <f t="shared" si="258"/>
        <v>0</v>
      </c>
      <c r="CB361" s="4">
        <f t="shared" si="259"/>
        <v>0</v>
      </c>
      <c r="CC361" s="4">
        <f t="shared" si="260"/>
        <v>0</v>
      </c>
      <c r="CD361" s="4">
        <f t="shared" si="261"/>
        <v>0</v>
      </c>
      <c r="CE361" s="4">
        <f t="shared" si="262"/>
        <v>0</v>
      </c>
      <c r="CF361" s="10">
        <f t="shared" si="263"/>
        <v>0</v>
      </c>
    </row>
    <row r="362" spans="2:84" hidden="1" x14ac:dyDescent="0.25">
      <c r="B362" s="25">
        <f t="shared" si="266"/>
        <v>0.63541666666666663</v>
      </c>
      <c r="C362" s="272"/>
      <c r="D362" s="272"/>
      <c r="E362" s="272"/>
      <c r="F362" s="272"/>
      <c r="G362" s="272"/>
      <c r="H362" s="272"/>
      <c r="I362" s="272"/>
      <c r="J362" s="272"/>
      <c r="K362" s="277"/>
      <c r="L362" s="275" t="str">
        <f t="array" ref="L362">IF(ISBLANK(C362:K362),"",SUM(C362:K362))</f>
        <v/>
      </c>
      <c r="N362" s="25">
        <f t="shared" si="267"/>
        <v>0.63541666666666663</v>
      </c>
      <c r="O362" s="272"/>
      <c r="P362" s="272"/>
      <c r="Q362" s="272"/>
      <c r="R362" s="272"/>
      <c r="S362" s="272"/>
      <c r="T362" s="272"/>
      <c r="U362" s="272"/>
      <c r="V362" s="272"/>
      <c r="W362" s="277"/>
      <c r="X362" s="275" t="str">
        <f t="array" ref="X362">IF(ISBLANK(O362:W362),"",SUM(O362:W362))</f>
        <v/>
      </c>
      <c r="Z362" s="25">
        <f t="shared" si="268"/>
        <v>0.63541666666666663</v>
      </c>
      <c r="AA362" s="272"/>
      <c r="AB362" s="272"/>
      <c r="AC362" s="272"/>
      <c r="AD362" s="272"/>
      <c r="AE362" s="272"/>
      <c r="AF362" s="272"/>
      <c r="AG362" s="272"/>
      <c r="AH362" s="272"/>
      <c r="AI362" s="277"/>
      <c r="AJ362" s="275" t="str">
        <f t="array" ref="AJ362">IF(ISBLANK(AA362:AI362),"",SUM(AA362:AI362))</f>
        <v/>
      </c>
      <c r="AL362" s="25">
        <f t="shared" si="269"/>
        <v>0.63541666666666663</v>
      </c>
      <c r="AM362" s="272"/>
      <c r="AN362" s="272"/>
      <c r="AO362" s="272"/>
      <c r="AP362" s="272"/>
      <c r="AQ362" s="272"/>
      <c r="AR362" s="272"/>
      <c r="AS362" s="272"/>
      <c r="AT362" s="272"/>
      <c r="AU362" s="277"/>
      <c r="AV362" s="275" t="str">
        <f t="array" ref="AV362">IF(ISBLANK(AM362:AU362),"",SUM(AM362:AU362))</f>
        <v/>
      </c>
      <c r="AX362" s="25">
        <f t="shared" si="270"/>
        <v>0.63541666666666663</v>
      </c>
      <c r="AY362" s="272"/>
      <c r="AZ362" s="272"/>
      <c r="BA362" s="272"/>
      <c r="BB362" s="272"/>
      <c r="BC362" s="272"/>
      <c r="BD362" s="272"/>
      <c r="BE362" s="272"/>
      <c r="BF362" s="272"/>
      <c r="BG362" s="277"/>
      <c r="BH362" s="275" t="str">
        <f t="array" ref="BH362">IF(ISBLANK(AY362:BG362),"",SUM(AY362:BG362))</f>
        <v/>
      </c>
      <c r="BJ362" s="25">
        <f t="shared" si="271"/>
        <v>0.63541666666666663</v>
      </c>
      <c r="BK362" s="272"/>
      <c r="BL362" s="272"/>
      <c r="BM362" s="272"/>
      <c r="BN362" s="272"/>
      <c r="BO362" s="272"/>
      <c r="BP362" s="272"/>
      <c r="BQ362" s="272"/>
      <c r="BR362" s="272"/>
      <c r="BS362" s="277"/>
      <c r="BT362" s="275" t="str">
        <f t="array" ref="BT362">IF(ISBLANK(BK362:BS362),"",SUM(BK362:BS362))</f>
        <v/>
      </c>
      <c r="BV362" s="25">
        <f t="shared" si="264"/>
        <v>0.63541666666666663</v>
      </c>
      <c r="BW362" s="4">
        <f t="shared" si="265"/>
        <v>0</v>
      </c>
      <c r="BX362" s="4">
        <f t="shared" si="255"/>
        <v>0</v>
      </c>
      <c r="BY362" s="4">
        <f t="shared" si="256"/>
        <v>0</v>
      </c>
      <c r="BZ362" s="4">
        <f t="shared" si="257"/>
        <v>0</v>
      </c>
      <c r="CA362" s="4">
        <f t="shared" si="258"/>
        <v>0</v>
      </c>
      <c r="CB362" s="4">
        <f t="shared" si="259"/>
        <v>0</v>
      </c>
      <c r="CC362" s="4">
        <f t="shared" si="260"/>
        <v>0</v>
      </c>
      <c r="CD362" s="4">
        <f t="shared" si="261"/>
        <v>0</v>
      </c>
      <c r="CE362" s="4">
        <f t="shared" si="262"/>
        <v>0</v>
      </c>
      <c r="CF362" s="10">
        <f t="shared" si="263"/>
        <v>0</v>
      </c>
    </row>
    <row r="363" spans="2:84" hidden="1" x14ac:dyDescent="0.25">
      <c r="B363" s="25">
        <f t="shared" si="266"/>
        <v>0.64583333333333326</v>
      </c>
      <c r="C363" s="272"/>
      <c r="D363" s="272"/>
      <c r="E363" s="272"/>
      <c r="F363" s="272"/>
      <c r="G363" s="272"/>
      <c r="H363" s="272"/>
      <c r="I363" s="272"/>
      <c r="J363" s="272"/>
      <c r="K363" s="277"/>
      <c r="L363" s="275" t="str">
        <f t="array" ref="L363">IF(ISBLANK(C363:K363),"",SUM(C363:K363))</f>
        <v/>
      </c>
      <c r="N363" s="25">
        <f t="shared" si="267"/>
        <v>0.64583333333333326</v>
      </c>
      <c r="O363" s="272"/>
      <c r="P363" s="272"/>
      <c r="Q363" s="272"/>
      <c r="R363" s="272"/>
      <c r="S363" s="272"/>
      <c r="T363" s="272"/>
      <c r="U363" s="272"/>
      <c r="V363" s="272"/>
      <c r="W363" s="277"/>
      <c r="X363" s="275" t="str">
        <f t="array" ref="X363">IF(ISBLANK(O363:W363),"",SUM(O363:W363))</f>
        <v/>
      </c>
      <c r="Z363" s="25">
        <f t="shared" si="268"/>
        <v>0.64583333333333326</v>
      </c>
      <c r="AA363" s="272"/>
      <c r="AB363" s="272"/>
      <c r="AC363" s="272"/>
      <c r="AD363" s="272"/>
      <c r="AE363" s="272"/>
      <c r="AF363" s="272"/>
      <c r="AG363" s="272"/>
      <c r="AH363" s="272"/>
      <c r="AI363" s="277"/>
      <c r="AJ363" s="275" t="str">
        <f t="array" ref="AJ363">IF(ISBLANK(AA363:AI363),"",SUM(AA363:AI363))</f>
        <v/>
      </c>
      <c r="AL363" s="25">
        <f t="shared" si="269"/>
        <v>0.64583333333333326</v>
      </c>
      <c r="AM363" s="272"/>
      <c r="AN363" s="272"/>
      <c r="AO363" s="272"/>
      <c r="AP363" s="272"/>
      <c r="AQ363" s="272"/>
      <c r="AR363" s="272"/>
      <c r="AS363" s="272"/>
      <c r="AT363" s="272"/>
      <c r="AU363" s="277"/>
      <c r="AV363" s="275" t="str">
        <f t="array" ref="AV363">IF(ISBLANK(AM363:AU363),"",SUM(AM363:AU363))</f>
        <v/>
      </c>
      <c r="AX363" s="25">
        <f t="shared" si="270"/>
        <v>0.64583333333333326</v>
      </c>
      <c r="AY363" s="272"/>
      <c r="AZ363" s="272"/>
      <c r="BA363" s="272"/>
      <c r="BB363" s="272"/>
      <c r="BC363" s="272"/>
      <c r="BD363" s="272"/>
      <c r="BE363" s="272"/>
      <c r="BF363" s="272"/>
      <c r="BG363" s="277"/>
      <c r="BH363" s="275" t="str">
        <f t="array" ref="BH363">IF(ISBLANK(AY363:BG363),"",SUM(AY363:BG363))</f>
        <v/>
      </c>
      <c r="BJ363" s="25">
        <f t="shared" si="271"/>
        <v>0.64583333333333326</v>
      </c>
      <c r="BK363" s="272"/>
      <c r="BL363" s="272"/>
      <c r="BM363" s="272"/>
      <c r="BN363" s="272"/>
      <c r="BO363" s="272"/>
      <c r="BP363" s="272"/>
      <c r="BQ363" s="272"/>
      <c r="BR363" s="272"/>
      <c r="BS363" s="277"/>
      <c r="BT363" s="275" t="str">
        <f t="array" ref="BT363">IF(ISBLANK(BK363:BS363),"",SUM(BK363:BS363))</f>
        <v/>
      </c>
      <c r="BV363" s="25">
        <f t="shared" si="264"/>
        <v>0.64583333333333326</v>
      </c>
      <c r="BW363" s="4">
        <f t="shared" si="265"/>
        <v>0</v>
      </c>
      <c r="BX363" s="4">
        <f t="shared" si="255"/>
        <v>0</v>
      </c>
      <c r="BY363" s="4">
        <f t="shared" si="256"/>
        <v>0</v>
      </c>
      <c r="BZ363" s="4">
        <f t="shared" si="257"/>
        <v>0</v>
      </c>
      <c r="CA363" s="4">
        <f t="shared" si="258"/>
        <v>0</v>
      </c>
      <c r="CB363" s="4">
        <f t="shared" si="259"/>
        <v>0</v>
      </c>
      <c r="CC363" s="4">
        <f t="shared" si="260"/>
        <v>0</v>
      </c>
      <c r="CD363" s="4">
        <f t="shared" si="261"/>
        <v>0</v>
      </c>
      <c r="CE363" s="4">
        <f t="shared" si="262"/>
        <v>0</v>
      </c>
      <c r="CF363" s="10">
        <f t="shared" si="263"/>
        <v>0</v>
      </c>
    </row>
    <row r="364" spans="2:84" hidden="1" x14ac:dyDescent="0.25">
      <c r="B364" s="25">
        <f t="shared" si="266"/>
        <v>0.65624999999999989</v>
      </c>
      <c r="C364" s="272"/>
      <c r="D364" s="272"/>
      <c r="E364" s="272"/>
      <c r="F364" s="272"/>
      <c r="G364" s="272"/>
      <c r="H364" s="272"/>
      <c r="I364" s="272"/>
      <c r="J364" s="272"/>
      <c r="K364" s="277"/>
      <c r="L364" s="275" t="str">
        <f t="array" ref="L364">IF(ISBLANK(C364:K364),"",SUM(C364:K364))</f>
        <v/>
      </c>
      <c r="N364" s="25">
        <f t="shared" si="267"/>
        <v>0.65624999999999989</v>
      </c>
      <c r="O364" s="272"/>
      <c r="P364" s="272"/>
      <c r="Q364" s="272"/>
      <c r="R364" s="272"/>
      <c r="S364" s="272"/>
      <c r="T364" s="272"/>
      <c r="U364" s="272"/>
      <c r="V364" s="272"/>
      <c r="W364" s="277"/>
      <c r="X364" s="275" t="str">
        <f t="array" ref="X364">IF(ISBLANK(O364:W364),"",SUM(O364:W364))</f>
        <v/>
      </c>
      <c r="Z364" s="25">
        <f t="shared" si="268"/>
        <v>0.65624999999999989</v>
      </c>
      <c r="AA364" s="272"/>
      <c r="AB364" s="272"/>
      <c r="AC364" s="272"/>
      <c r="AD364" s="272"/>
      <c r="AE364" s="272"/>
      <c r="AF364" s="272"/>
      <c r="AG364" s="272"/>
      <c r="AH364" s="272"/>
      <c r="AI364" s="277"/>
      <c r="AJ364" s="275" t="str">
        <f t="array" ref="AJ364">IF(ISBLANK(AA364:AI364),"",SUM(AA364:AI364))</f>
        <v/>
      </c>
      <c r="AL364" s="25">
        <f t="shared" si="269"/>
        <v>0.65624999999999989</v>
      </c>
      <c r="AM364" s="272"/>
      <c r="AN364" s="272"/>
      <c r="AO364" s="272"/>
      <c r="AP364" s="272"/>
      <c r="AQ364" s="272"/>
      <c r="AR364" s="272"/>
      <c r="AS364" s="272"/>
      <c r="AT364" s="272"/>
      <c r="AU364" s="277"/>
      <c r="AV364" s="275" t="str">
        <f t="array" ref="AV364">IF(ISBLANK(AM364:AU364),"",SUM(AM364:AU364))</f>
        <v/>
      </c>
      <c r="AX364" s="25">
        <f t="shared" si="270"/>
        <v>0.65624999999999989</v>
      </c>
      <c r="AY364" s="272"/>
      <c r="AZ364" s="272"/>
      <c r="BA364" s="272"/>
      <c r="BB364" s="272"/>
      <c r="BC364" s="272"/>
      <c r="BD364" s="272"/>
      <c r="BE364" s="272"/>
      <c r="BF364" s="272"/>
      <c r="BG364" s="277"/>
      <c r="BH364" s="275" t="str">
        <f t="array" ref="BH364">IF(ISBLANK(AY364:BG364),"",SUM(AY364:BG364))</f>
        <v/>
      </c>
      <c r="BJ364" s="25">
        <f t="shared" si="271"/>
        <v>0.65624999999999989</v>
      </c>
      <c r="BK364" s="272"/>
      <c r="BL364" s="272"/>
      <c r="BM364" s="272"/>
      <c r="BN364" s="272"/>
      <c r="BO364" s="272"/>
      <c r="BP364" s="272"/>
      <c r="BQ364" s="272"/>
      <c r="BR364" s="272"/>
      <c r="BS364" s="277"/>
      <c r="BT364" s="275" t="str">
        <f t="array" ref="BT364">IF(ISBLANK(BK364:BS364),"",SUM(BK364:BS364))</f>
        <v/>
      </c>
      <c r="BV364" s="25">
        <f t="shared" si="264"/>
        <v>0.65624999999999989</v>
      </c>
      <c r="BW364" s="4">
        <f t="shared" si="265"/>
        <v>0</v>
      </c>
      <c r="BX364" s="4">
        <f t="shared" si="255"/>
        <v>0</v>
      </c>
      <c r="BY364" s="4">
        <f t="shared" si="256"/>
        <v>0</v>
      </c>
      <c r="BZ364" s="4">
        <f t="shared" si="257"/>
        <v>0</v>
      </c>
      <c r="CA364" s="4">
        <f t="shared" si="258"/>
        <v>0</v>
      </c>
      <c r="CB364" s="4">
        <f t="shared" si="259"/>
        <v>0</v>
      </c>
      <c r="CC364" s="4">
        <f t="shared" si="260"/>
        <v>0</v>
      </c>
      <c r="CD364" s="4">
        <f t="shared" si="261"/>
        <v>0</v>
      </c>
      <c r="CE364" s="4">
        <f t="shared" si="262"/>
        <v>0</v>
      </c>
      <c r="CF364" s="10">
        <f t="shared" si="263"/>
        <v>0</v>
      </c>
    </row>
    <row r="365" spans="2:84" hidden="1" x14ac:dyDescent="0.25">
      <c r="B365" s="25">
        <f t="shared" si="266"/>
        <v>0.66666666666666652</v>
      </c>
      <c r="C365" s="272"/>
      <c r="D365" s="272"/>
      <c r="E365" s="272"/>
      <c r="F365" s="272"/>
      <c r="G365" s="272"/>
      <c r="H365" s="272"/>
      <c r="I365" s="272"/>
      <c r="J365" s="272"/>
      <c r="K365" s="277"/>
      <c r="L365" s="275" t="str">
        <f t="array" ref="L365">IF(ISBLANK(C365:K365),"",SUM(C365:K365))</f>
        <v/>
      </c>
      <c r="N365" s="25">
        <f t="shared" si="267"/>
        <v>0.66666666666666652</v>
      </c>
      <c r="O365" s="272"/>
      <c r="P365" s="272"/>
      <c r="Q365" s="272"/>
      <c r="R365" s="272"/>
      <c r="S365" s="272"/>
      <c r="T365" s="272"/>
      <c r="U365" s="272"/>
      <c r="V365" s="272"/>
      <c r="W365" s="277"/>
      <c r="X365" s="275" t="str">
        <f t="array" ref="X365">IF(ISBLANK(O365:W365),"",SUM(O365:W365))</f>
        <v/>
      </c>
      <c r="Z365" s="25">
        <f t="shared" si="268"/>
        <v>0.66666666666666652</v>
      </c>
      <c r="AA365" s="272"/>
      <c r="AB365" s="272"/>
      <c r="AC365" s="272"/>
      <c r="AD365" s="272"/>
      <c r="AE365" s="272"/>
      <c r="AF365" s="272"/>
      <c r="AG365" s="272"/>
      <c r="AH365" s="272"/>
      <c r="AI365" s="277"/>
      <c r="AJ365" s="275" t="str">
        <f t="array" ref="AJ365">IF(ISBLANK(AA365:AI365),"",SUM(AA365:AI365))</f>
        <v/>
      </c>
      <c r="AL365" s="25">
        <f t="shared" si="269"/>
        <v>0.66666666666666652</v>
      </c>
      <c r="AM365" s="272"/>
      <c r="AN365" s="272"/>
      <c r="AO365" s="272"/>
      <c r="AP365" s="272"/>
      <c r="AQ365" s="272"/>
      <c r="AR365" s="272"/>
      <c r="AS365" s="272"/>
      <c r="AT365" s="272"/>
      <c r="AU365" s="277"/>
      <c r="AV365" s="275" t="str">
        <f t="array" ref="AV365">IF(ISBLANK(AM365:AU365),"",SUM(AM365:AU365))</f>
        <v/>
      </c>
      <c r="AX365" s="25">
        <f t="shared" si="270"/>
        <v>0.66666666666666652</v>
      </c>
      <c r="AY365" s="272"/>
      <c r="AZ365" s="272"/>
      <c r="BA365" s="272"/>
      <c r="BB365" s="272"/>
      <c r="BC365" s="272"/>
      <c r="BD365" s="272"/>
      <c r="BE365" s="272"/>
      <c r="BF365" s="272"/>
      <c r="BG365" s="277"/>
      <c r="BH365" s="275" t="str">
        <f t="array" ref="BH365">IF(ISBLANK(AY365:BG365),"",SUM(AY365:BG365))</f>
        <v/>
      </c>
      <c r="BJ365" s="25">
        <f t="shared" si="271"/>
        <v>0.66666666666666652</v>
      </c>
      <c r="BK365" s="272"/>
      <c r="BL365" s="272"/>
      <c r="BM365" s="272"/>
      <c r="BN365" s="272"/>
      <c r="BO365" s="272"/>
      <c r="BP365" s="272"/>
      <c r="BQ365" s="272"/>
      <c r="BR365" s="272"/>
      <c r="BS365" s="277"/>
      <c r="BT365" s="275" t="str">
        <f t="array" ref="BT365">IF(ISBLANK(BK365:BS365),"",SUM(BK365:BS365))</f>
        <v/>
      </c>
      <c r="BV365" s="25">
        <f t="shared" si="264"/>
        <v>0.66666666666666652</v>
      </c>
      <c r="BW365" s="4">
        <f t="shared" si="265"/>
        <v>0</v>
      </c>
      <c r="BX365" s="4">
        <f t="shared" si="255"/>
        <v>0</v>
      </c>
      <c r="BY365" s="4">
        <f t="shared" si="256"/>
        <v>0</v>
      </c>
      <c r="BZ365" s="4">
        <f t="shared" si="257"/>
        <v>0</v>
      </c>
      <c r="CA365" s="4">
        <f t="shared" si="258"/>
        <v>0</v>
      </c>
      <c r="CB365" s="4">
        <f t="shared" si="259"/>
        <v>0</v>
      </c>
      <c r="CC365" s="4">
        <f t="shared" si="260"/>
        <v>0</v>
      </c>
      <c r="CD365" s="4">
        <f t="shared" si="261"/>
        <v>0</v>
      </c>
      <c r="CE365" s="4">
        <f t="shared" si="262"/>
        <v>0</v>
      </c>
      <c r="CF365" s="10">
        <f t="shared" si="263"/>
        <v>0</v>
      </c>
    </row>
    <row r="366" spans="2:84" hidden="1" x14ac:dyDescent="0.25">
      <c r="B366" s="25">
        <f t="shared" si="266"/>
        <v>0.67708333333333315</v>
      </c>
      <c r="C366" s="272"/>
      <c r="D366" s="272"/>
      <c r="E366" s="272"/>
      <c r="F366" s="272"/>
      <c r="G366" s="272"/>
      <c r="H366" s="272"/>
      <c r="I366" s="272"/>
      <c r="J366" s="272"/>
      <c r="K366" s="277"/>
      <c r="L366" s="275" t="str">
        <f t="array" ref="L366">IF(ISBLANK(C366:K366),"",SUM(C366:K366))</f>
        <v/>
      </c>
      <c r="N366" s="25">
        <f t="shared" si="267"/>
        <v>0.67708333333333315</v>
      </c>
      <c r="O366" s="272"/>
      <c r="P366" s="272"/>
      <c r="Q366" s="272"/>
      <c r="R366" s="272"/>
      <c r="S366" s="272"/>
      <c r="T366" s="272"/>
      <c r="U366" s="272"/>
      <c r="V366" s="272"/>
      <c r="W366" s="277"/>
      <c r="X366" s="275" t="str">
        <f t="array" ref="X366">IF(ISBLANK(O366:W366),"",SUM(O366:W366))</f>
        <v/>
      </c>
      <c r="Z366" s="25">
        <f t="shared" si="268"/>
        <v>0.67708333333333315</v>
      </c>
      <c r="AA366" s="272"/>
      <c r="AB366" s="272"/>
      <c r="AC366" s="272"/>
      <c r="AD366" s="272"/>
      <c r="AE366" s="272"/>
      <c r="AF366" s="272"/>
      <c r="AG366" s="272"/>
      <c r="AH366" s="272"/>
      <c r="AI366" s="277"/>
      <c r="AJ366" s="275" t="str">
        <f t="array" ref="AJ366">IF(ISBLANK(AA366:AI366),"",SUM(AA366:AI366))</f>
        <v/>
      </c>
      <c r="AL366" s="25">
        <f t="shared" si="269"/>
        <v>0.67708333333333315</v>
      </c>
      <c r="AM366" s="272"/>
      <c r="AN366" s="272"/>
      <c r="AO366" s="272"/>
      <c r="AP366" s="272"/>
      <c r="AQ366" s="272"/>
      <c r="AR366" s="272"/>
      <c r="AS366" s="272"/>
      <c r="AT366" s="272"/>
      <c r="AU366" s="277"/>
      <c r="AV366" s="275" t="str">
        <f t="array" ref="AV366">IF(ISBLANK(AM366:AU366),"",SUM(AM366:AU366))</f>
        <v/>
      </c>
      <c r="AX366" s="25">
        <f t="shared" si="270"/>
        <v>0.67708333333333315</v>
      </c>
      <c r="AY366" s="272"/>
      <c r="AZ366" s="272"/>
      <c r="BA366" s="272"/>
      <c r="BB366" s="272"/>
      <c r="BC366" s="272"/>
      <c r="BD366" s="272"/>
      <c r="BE366" s="272"/>
      <c r="BF366" s="272"/>
      <c r="BG366" s="277"/>
      <c r="BH366" s="275" t="str">
        <f t="array" ref="BH366">IF(ISBLANK(AY366:BG366),"",SUM(AY366:BG366))</f>
        <v/>
      </c>
      <c r="BJ366" s="25">
        <f t="shared" si="271"/>
        <v>0.67708333333333315</v>
      </c>
      <c r="BK366" s="272"/>
      <c r="BL366" s="272"/>
      <c r="BM366" s="272"/>
      <c r="BN366" s="272"/>
      <c r="BO366" s="272"/>
      <c r="BP366" s="272"/>
      <c r="BQ366" s="272"/>
      <c r="BR366" s="272"/>
      <c r="BS366" s="277"/>
      <c r="BT366" s="275" t="str">
        <f t="array" ref="BT366">IF(ISBLANK(BK366:BS366),"",SUM(BK366:BS366))</f>
        <v/>
      </c>
      <c r="BV366" s="25">
        <f t="shared" si="264"/>
        <v>0.67708333333333315</v>
      </c>
      <c r="BW366" s="4">
        <f t="shared" si="265"/>
        <v>0</v>
      </c>
      <c r="BX366" s="4">
        <f t="shared" si="255"/>
        <v>0</v>
      </c>
      <c r="BY366" s="4">
        <f t="shared" si="256"/>
        <v>0</v>
      </c>
      <c r="BZ366" s="4">
        <f t="shared" si="257"/>
        <v>0</v>
      </c>
      <c r="CA366" s="4">
        <f t="shared" si="258"/>
        <v>0</v>
      </c>
      <c r="CB366" s="4">
        <f t="shared" si="259"/>
        <v>0</v>
      </c>
      <c r="CC366" s="4">
        <f t="shared" si="260"/>
        <v>0</v>
      </c>
      <c r="CD366" s="4">
        <f t="shared" si="261"/>
        <v>0</v>
      </c>
      <c r="CE366" s="4">
        <f t="shared" si="262"/>
        <v>0</v>
      </c>
      <c r="CF366" s="10">
        <f t="shared" si="263"/>
        <v>0</v>
      </c>
    </row>
    <row r="367" spans="2:84" hidden="1" x14ac:dyDescent="0.25">
      <c r="B367" s="25">
        <f t="shared" si="266"/>
        <v>0.68749999999999978</v>
      </c>
      <c r="C367" s="272"/>
      <c r="D367" s="272"/>
      <c r="E367" s="272"/>
      <c r="F367" s="272"/>
      <c r="G367" s="272"/>
      <c r="H367" s="272"/>
      <c r="I367" s="272"/>
      <c r="J367" s="272"/>
      <c r="K367" s="277"/>
      <c r="L367" s="275" t="str">
        <f t="array" ref="L367">IF(ISBLANK(C367:K367),"",SUM(C367:K367))</f>
        <v/>
      </c>
      <c r="N367" s="25">
        <f t="shared" si="267"/>
        <v>0.68749999999999978</v>
      </c>
      <c r="O367" s="272"/>
      <c r="P367" s="272"/>
      <c r="Q367" s="272"/>
      <c r="R367" s="272"/>
      <c r="S367" s="272"/>
      <c r="T367" s="272"/>
      <c r="U367" s="272"/>
      <c r="V367" s="272"/>
      <c r="W367" s="277"/>
      <c r="X367" s="275" t="str">
        <f t="array" ref="X367">IF(ISBLANK(O367:W367),"",SUM(O367:W367))</f>
        <v/>
      </c>
      <c r="Z367" s="25">
        <f t="shared" si="268"/>
        <v>0.68749999999999978</v>
      </c>
      <c r="AA367" s="272"/>
      <c r="AB367" s="272"/>
      <c r="AC367" s="272"/>
      <c r="AD367" s="272"/>
      <c r="AE367" s="272"/>
      <c r="AF367" s="272"/>
      <c r="AG367" s="272"/>
      <c r="AH367" s="272"/>
      <c r="AI367" s="277"/>
      <c r="AJ367" s="275" t="str">
        <f t="array" ref="AJ367">IF(ISBLANK(AA367:AI367),"",SUM(AA367:AI367))</f>
        <v/>
      </c>
      <c r="AL367" s="25">
        <f t="shared" si="269"/>
        <v>0.68749999999999978</v>
      </c>
      <c r="AM367" s="272"/>
      <c r="AN367" s="272"/>
      <c r="AO367" s="272"/>
      <c r="AP367" s="272"/>
      <c r="AQ367" s="272"/>
      <c r="AR367" s="272"/>
      <c r="AS367" s="272"/>
      <c r="AT367" s="272"/>
      <c r="AU367" s="277"/>
      <c r="AV367" s="275" t="str">
        <f t="array" ref="AV367">IF(ISBLANK(AM367:AU367),"",SUM(AM367:AU367))</f>
        <v/>
      </c>
      <c r="AX367" s="25">
        <f t="shared" si="270"/>
        <v>0.68749999999999978</v>
      </c>
      <c r="AY367" s="272"/>
      <c r="AZ367" s="272"/>
      <c r="BA367" s="272"/>
      <c r="BB367" s="272"/>
      <c r="BC367" s="272"/>
      <c r="BD367" s="272"/>
      <c r="BE367" s="272"/>
      <c r="BF367" s="272"/>
      <c r="BG367" s="277"/>
      <c r="BH367" s="275" t="str">
        <f t="array" ref="BH367">IF(ISBLANK(AY367:BG367),"",SUM(AY367:BG367))</f>
        <v/>
      </c>
      <c r="BJ367" s="25">
        <f t="shared" si="271"/>
        <v>0.68749999999999978</v>
      </c>
      <c r="BK367" s="272"/>
      <c r="BL367" s="272"/>
      <c r="BM367" s="272"/>
      <c r="BN367" s="272"/>
      <c r="BO367" s="272"/>
      <c r="BP367" s="272"/>
      <c r="BQ367" s="272"/>
      <c r="BR367" s="272"/>
      <c r="BS367" s="277"/>
      <c r="BT367" s="275" t="str">
        <f t="array" ref="BT367">IF(ISBLANK(BK367:BS367),"",SUM(BK367:BS367))</f>
        <v/>
      </c>
      <c r="BV367" s="25">
        <f t="shared" si="264"/>
        <v>0.68749999999999978</v>
      </c>
      <c r="BW367" s="4">
        <f t="shared" si="265"/>
        <v>0</v>
      </c>
      <c r="BX367" s="4">
        <f t="shared" si="255"/>
        <v>0</v>
      </c>
      <c r="BY367" s="4">
        <f t="shared" si="256"/>
        <v>0</v>
      </c>
      <c r="BZ367" s="4">
        <f t="shared" si="257"/>
        <v>0</v>
      </c>
      <c r="CA367" s="4">
        <f t="shared" si="258"/>
        <v>0</v>
      </c>
      <c r="CB367" s="4">
        <f t="shared" si="259"/>
        <v>0</v>
      </c>
      <c r="CC367" s="4">
        <f t="shared" si="260"/>
        <v>0</v>
      </c>
      <c r="CD367" s="4">
        <f t="shared" si="261"/>
        <v>0</v>
      </c>
      <c r="CE367" s="4">
        <f t="shared" si="262"/>
        <v>0</v>
      </c>
      <c r="CF367" s="10">
        <f t="shared" si="263"/>
        <v>0</v>
      </c>
    </row>
    <row r="368" spans="2:84" hidden="1" x14ac:dyDescent="0.25">
      <c r="B368" s="25">
        <f t="shared" si="266"/>
        <v>0.69791666666666641</v>
      </c>
      <c r="C368" s="272"/>
      <c r="D368" s="272"/>
      <c r="E368" s="272"/>
      <c r="F368" s="272"/>
      <c r="G368" s="272"/>
      <c r="H368" s="272"/>
      <c r="I368" s="272"/>
      <c r="J368" s="272"/>
      <c r="K368" s="277"/>
      <c r="L368" s="275" t="str">
        <f t="array" ref="L368">IF(ISBLANK(C368:K368),"",SUM(C368:K368))</f>
        <v/>
      </c>
      <c r="N368" s="25">
        <f t="shared" si="267"/>
        <v>0.69791666666666641</v>
      </c>
      <c r="O368" s="272"/>
      <c r="P368" s="272"/>
      <c r="Q368" s="272"/>
      <c r="R368" s="272"/>
      <c r="S368" s="272"/>
      <c r="T368" s="272"/>
      <c r="U368" s="272"/>
      <c r="V368" s="272"/>
      <c r="W368" s="277"/>
      <c r="X368" s="275" t="str">
        <f t="array" ref="X368">IF(ISBLANK(O368:W368),"",SUM(O368:W368))</f>
        <v/>
      </c>
      <c r="Z368" s="25">
        <f t="shared" si="268"/>
        <v>0.69791666666666641</v>
      </c>
      <c r="AA368" s="272"/>
      <c r="AB368" s="272"/>
      <c r="AC368" s="272"/>
      <c r="AD368" s="272"/>
      <c r="AE368" s="272"/>
      <c r="AF368" s="272"/>
      <c r="AG368" s="272"/>
      <c r="AH368" s="272"/>
      <c r="AI368" s="277"/>
      <c r="AJ368" s="275" t="str">
        <f t="array" ref="AJ368">IF(ISBLANK(AA368:AI368),"",SUM(AA368:AI368))</f>
        <v/>
      </c>
      <c r="AL368" s="25">
        <f t="shared" si="269"/>
        <v>0.69791666666666641</v>
      </c>
      <c r="AM368" s="272"/>
      <c r="AN368" s="272"/>
      <c r="AO368" s="272"/>
      <c r="AP368" s="272"/>
      <c r="AQ368" s="272"/>
      <c r="AR368" s="272"/>
      <c r="AS368" s="272"/>
      <c r="AT368" s="272"/>
      <c r="AU368" s="277"/>
      <c r="AV368" s="275" t="str">
        <f t="array" ref="AV368">IF(ISBLANK(AM368:AU368),"",SUM(AM368:AU368))</f>
        <v/>
      </c>
      <c r="AX368" s="25">
        <f t="shared" si="270"/>
        <v>0.69791666666666641</v>
      </c>
      <c r="AY368" s="272"/>
      <c r="AZ368" s="272"/>
      <c r="BA368" s="272"/>
      <c r="BB368" s="272"/>
      <c r="BC368" s="272"/>
      <c r="BD368" s="272"/>
      <c r="BE368" s="272"/>
      <c r="BF368" s="272"/>
      <c r="BG368" s="277"/>
      <c r="BH368" s="275" t="str">
        <f t="array" ref="BH368">IF(ISBLANK(AY368:BG368),"",SUM(AY368:BG368))</f>
        <v/>
      </c>
      <c r="BJ368" s="25">
        <f t="shared" si="271"/>
        <v>0.69791666666666641</v>
      </c>
      <c r="BK368" s="272"/>
      <c r="BL368" s="272"/>
      <c r="BM368" s="272"/>
      <c r="BN368" s="272"/>
      <c r="BO368" s="272"/>
      <c r="BP368" s="272"/>
      <c r="BQ368" s="272"/>
      <c r="BR368" s="272"/>
      <c r="BS368" s="277"/>
      <c r="BT368" s="275" t="str">
        <f t="array" ref="BT368">IF(ISBLANK(BK368:BS368),"",SUM(BK368:BS368))</f>
        <v/>
      </c>
      <c r="BV368" s="25">
        <f t="shared" si="264"/>
        <v>0.69791666666666641</v>
      </c>
      <c r="BW368" s="4">
        <f t="shared" si="265"/>
        <v>0</v>
      </c>
      <c r="BX368" s="4">
        <f t="shared" si="255"/>
        <v>0</v>
      </c>
      <c r="BY368" s="4">
        <f t="shared" si="256"/>
        <v>0</v>
      </c>
      <c r="BZ368" s="4">
        <f t="shared" si="257"/>
        <v>0</v>
      </c>
      <c r="CA368" s="4">
        <f t="shared" si="258"/>
        <v>0</v>
      </c>
      <c r="CB368" s="4">
        <f t="shared" si="259"/>
        <v>0</v>
      </c>
      <c r="CC368" s="4">
        <f t="shared" si="260"/>
        <v>0</v>
      </c>
      <c r="CD368" s="4">
        <f t="shared" si="261"/>
        <v>0</v>
      </c>
      <c r="CE368" s="4">
        <f t="shared" si="262"/>
        <v>0</v>
      </c>
      <c r="CF368" s="10">
        <f t="shared" si="263"/>
        <v>0</v>
      </c>
    </row>
    <row r="369" spans="2:84" hidden="1" x14ac:dyDescent="0.25">
      <c r="B369" s="25">
        <f t="shared" si="266"/>
        <v>0.70833333333333304</v>
      </c>
      <c r="C369" s="272"/>
      <c r="D369" s="272"/>
      <c r="E369" s="272"/>
      <c r="F369" s="272"/>
      <c r="G369" s="272"/>
      <c r="H369" s="272"/>
      <c r="I369" s="272"/>
      <c r="J369" s="272"/>
      <c r="K369" s="277"/>
      <c r="L369" s="275" t="str">
        <f t="array" ref="L369">IF(ISBLANK(C369:K369),"",SUM(C369:K369))</f>
        <v/>
      </c>
      <c r="N369" s="25">
        <f t="shared" si="267"/>
        <v>0.70833333333333304</v>
      </c>
      <c r="O369" s="272"/>
      <c r="P369" s="272"/>
      <c r="Q369" s="272"/>
      <c r="R369" s="272"/>
      <c r="S369" s="272"/>
      <c r="T369" s="272"/>
      <c r="U369" s="272"/>
      <c r="V369" s="272"/>
      <c r="W369" s="277"/>
      <c r="X369" s="275" t="str">
        <f t="array" ref="X369">IF(ISBLANK(O369:W369),"",SUM(O369:W369))</f>
        <v/>
      </c>
      <c r="Z369" s="25">
        <f t="shared" si="268"/>
        <v>0.70833333333333304</v>
      </c>
      <c r="AA369" s="272"/>
      <c r="AB369" s="272"/>
      <c r="AC369" s="272"/>
      <c r="AD369" s="272"/>
      <c r="AE369" s="272"/>
      <c r="AF369" s="272"/>
      <c r="AG369" s="272"/>
      <c r="AH369" s="272"/>
      <c r="AI369" s="277"/>
      <c r="AJ369" s="275" t="str">
        <f t="array" ref="AJ369">IF(ISBLANK(AA369:AI369),"",SUM(AA369:AI369))</f>
        <v/>
      </c>
      <c r="AL369" s="25">
        <f t="shared" si="269"/>
        <v>0.70833333333333304</v>
      </c>
      <c r="AM369" s="272"/>
      <c r="AN369" s="272"/>
      <c r="AO369" s="272"/>
      <c r="AP369" s="272"/>
      <c r="AQ369" s="272"/>
      <c r="AR369" s="272"/>
      <c r="AS369" s="272"/>
      <c r="AT369" s="272"/>
      <c r="AU369" s="277"/>
      <c r="AV369" s="275" t="str">
        <f t="array" ref="AV369">IF(ISBLANK(AM369:AU369),"",SUM(AM369:AU369))</f>
        <v/>
      </c>
      <c r="AX369" s="25">
        <f t="shared" si="270"/>
        <v>0.70833333333333304</v>
      </c>
      <c r="AY369" s="272"/>
      <c r="AZ369" s="272"/>
      <c r="BA369" s="272"/>
      <c r="BB369" s="272"/>
      <c r="BC369" s="272"/>
      <c r="BD369" s="272"/>
      <c r="BE369" s="272"/>
      <c r="BF369" s="272"/>
      <c r="BG369" s="277"/>
      <c r="BH369" s="275" t="str">
        <f t="array" ref="BH369">IF(ISBLANK(AY369:BG369),"",SUM(AY369:BG369))</f>
        <v/>
      </c>
      <c r="BJ369" s="25">
        <f t="shared" si="271"/>
        <v>0.70833333333333304</v>
      </c>
      <c r="BK369" s="272"/>
      <c r="BL369" s="272"/>
      <c r="BM369" s="272"/>
      <c r="BN369" s="272"/>
      <c r="BO369" s="272"/>
      <c r="BP369" s="272"/>
      <c r="BQ369" s="272"/>
      <c r="BR369" s="272"/>
      <c r="BS369" s="277"/>
      <c r="BT369" s="275" t="str">
        <f t="array" ref="BT369">IF(ISBLANK(BK369:BS369),"",SUM(BK369:BS369))</f>
        <v/>
      </c>
      <c r="BV369" s="25">
        <f t="shared" si="264"/>
        <v>0.70833333333333304</v>
      </c>
      <c r="BW369" s="4">
        <f t="shared" si="265"/>
        <v>0</v>
      </c>
      <c r="BX369" s="4">
        <f t="shared" si="255"/>
        <v>0</v>
      </c>
      <c r="BY369" s="4">
        <f t="shared" si="256"/>
        <v>0</v>
      </c>
      <c r="BZ369" s="4">
        <f t="shared" si="257"/>
        <v>0</v>
      </c>
      <c r="CA369" s="4">
        <f t="shared" si="258"/>
        <v>0</v>
      </c>
      <c r="CB369" s="4">
        <f t="shared" si="259"/>
        <v>0</v>
      </c>
      <c r="CC369" s="4">
        <f t="shared" si="260"/>
        <v>0</v>
      </c>
      <c r="CD369" s="4">
        <f t="shared" si="261"/>
        <v>0</v>
      </c>
      <c r="CE369" s="4">
        <f t="shared" si="262"/>
        <v>0</v>
      </c>
      <c r="CF369" s="10">
        <f t="shared" si="263"/>
        <v>0</v>
      </c>
    </row>
    <row r="370" spans="2:84" hidden="1" x14ac:dyDescent="0.25">
      <c r="B370" s="25">
        <f t="shared" si="266"/>
        <v>0.71874999999999967</v>
      </c>
      <c r="C370" s="272"/>
      <c r="D370" s="272"/>
      <c r="E370" s="272"/>
      <c r="F370" s="272"/>
      <c r="G370" s="272"/>
      <c r="H370" s="272"/>
      <c r="I370" s="272"/>
      <c r="J370" s="272"/>
      <c r="K370" s="277"/>
      <c r="L370" s="275" t="str">
        <f t="array" ref="L370">IF(ISBLANK(C370:K370),"",SUM(C370:K370))</f>
        <v/>
      </c>
      <c r="N370" s="25">
        <f t="shared" si="267"/>
        <v>0.71874999999999967</v>
      </c>
      <c r="O370" s="272"/>
      <c r="P370" s="272"/>
      <c r="Q370" s="272"/>
      <c r="R370" s="272"/>
      <c r="S370" s="272"/>
      <c r="T370" s="272"/>
      <c r="U370" s="272"/>
      <c r="V370" s="272"/>
      <c r="W370" s="277"/>
      <c r="X370" s="275" t="str">
        <f t="array" ref="X370">IF(ISBLANK(O370:W370),"",SUM(O370:W370))</f>
        <v/>
      </c>
      <c r="Z370" s="25">
        <f t="shared" si="268"/>
        <v>0.71874999999999967</v>
      </c>
      <c r="AA370" s="272"/>
      <c r="AB370" s="272"/>
      <c r="AC370" s="272"/>
      <c r="AD370" s="272"/>
      <c r="AE370" s="272"/>
      <c r="AF370" s="272"/>
      <c r="AG370" s="272"/>
      <c r="AH370" s="272"/>
      <c r="AI370" s="277"/>
      <c r="AJ370" s="275" t="str">
        <f t="array" ref="AJ370">IF(ISBLANK(AA370:AI370),"",SUM(AA370:AI370))</f>
        <v/>
      </c>
      <c r="AL370" s="25">
        <f t="shared" si="269"/>
        <v>0.71874999999999967</v>
      </c>
      <c r="AM370" s="272"/>
      <c r="AN370" s="272"/>
      <c r="AO370" s="272"/>
      <c r="AP370" s="272"/>
      <c r="AQ370" s="272"/>
      <c r="AR370" s="272"/>
      <c r="AS370" s="272"/>
      <c r="AT370" s="272"/>
      <c r="AU370" s="277"/>
      <c r="AV370" s="275" t="str">
        <f t="array" ref="AV370">IF(ISBLANK(AM370:AU370),"",SUM(AM370:AU370))</f>
        <v/>
      </c>
      <c r="AX370" s="25">
        <f t="shared" si="270"/>
        <v>0.71874999999999967</v>
      </c>
      <c r="AY370" s="272"/>
      <c r="AZ370" s="272"/>
      <c r="BA370" s="272"/>
      <c r="BB370" s="272"/>
      <c r="BC370" s="272"/>
      <c r="BD370" s="272"/>
      <c r="BE370" s="272"/>
      <c r="BF370" s="272"/>
      <c r="BG370" s="277"/>
      <c r="BH370" s="275" t="str">
        <f t="array" ref="BH370">IF(ISBLANK(AY370:BG370),"",SUM(AY370:BG370))</f>
        <v/>
      </c>
      <c r="BJ370" s="25">
        <f t="shared" si="271"/>
        <v>0.71874999999999967</v>
      </c>
      <c r="BK370" s="272"/>
      <c r="BL370" s="272"/>
      <c r="BM370" s="272"/>
      <c r="BN370" s="272"/>
      <c r="BO370" s="272"/>
      <c r="BP370" s="272"/>
      <c r="BQ370" s="272"/>
      <c r="BR370" s="272"/>
      <c r="BS370" s="277"/>
      <c r="BT370" s="275" t="str">
        <f t="array" ref="BT370">IF(ISBLANK(BK370:BS370),"",SUM(BK370:BS370))</f>
        <v/>
      </c>
      <c r="BV370" s="25">
        <f t="shared" si="264"/>
        <v>0.71874999999999967</v>
      </c>
      <c r="BW370" s="4">
        <f t="shared" si="265"/>
        <v>0</v>
      </c>
      <c r="BX370" s="4">
        <f t="shared" si="255"/>
        <v>0</v>
      </c>
      <c r="BY370" s="4">
        <f t="shared" si="256"/>
        <v>0</v>
      </c>
      <c r="BZ370" s="4">
        <f t="shared" si="257"/>
        <v>0</v>
      </c>
      <c r="CA370" s="4">
        <f t="shared" si="258"/>
        <v>0</v>
      </c>
      <c r="CB370" s="4">
        <f t="shared" si="259"/>
        <v>0</v>
      </c>
      <c r="CC370" s="4">
        <f t="shared" si="260"/>
        <v>0</v>
      </c>
      <c r="CD370" s="4">
        <f t="shared" si="261"/>
        <v>0</v>
      </c>
      <c r="CE370" s="4">
        <f t="shared" si="262"/>
        <v>0</v>
      </c>
      <c r="CF370" s="10">
        <f t="shared" si="263"/>
        <v>0</v>
      </c>
    </row>
    <row r="371" spans="2:84" hidden="1" x14ac:dyDescent="0.25">
      <c r="B371" s="25">
        <f t="shared" si="266"/>
        <v>0.7291666666666663</v>
      </c>
      <c r="C371" s="272"/>
      <c r="D371" s="272"/>
      <c r="E371" s="272"/>
      <c r="F371" s="272"/>
      <c r="G371" s="272"/>
      <c r="H371" s="272"/>
      <c r="I371" s="272"/>
      <c r="J371" s="272"/>
      <c r="K371" s="277"/>
      <c r="L371" s="275" t="str">
        <f t="array" ref="L371">IF(ISBLANK(C371:K371),"",SUM(C371:K371))</f>
        <v/>
      </c>
      <c r="N371" s="25">
        <f t="shared" si="267"/>
        <v>0.7291666666666663</v>
      </c>
      <c r="O371" s="272"/>
      <c r="P371" s="272"/>
      <c r="Q371" s="272"/>
      <c r="R371" s="272"/>
      <c r="S371" s="272"/>
      <c r="T371" s="272"/>
      <c r="U371" s="272"/>
      <c r="V371" s="272"/>
      <c r="W371" s="277"/>
      <c r="X371" s="275" t="str">
        <f t="array" ref="X371">IF(ISBLANK(O371:W371),"",SUM(O371:W371))</f>
        <v/>
      </c>
      <c r="Z371" s="25">
        <f t="shared" si="268"/>
        <v>0.7291666666666663</v>
      </c>
      <c r="AA371" s="272"/>
      <c r="AB371" s="272"/>
      <c r="AC371" s="272"/>
      <c r="AD371" s="272"/>
      <c r="AE371" s="272"/>
      <c r="AF371" s="272"/>
      <c r="AG371" s="272"/>
      <c r="AH371" s="272"/>
      <c r="AI371" s="277"/>
      <c r="AJ371" s="275" t="str">
        <f t="array" ref="AJ371">IF(ISBLANK(AA371:AI371),"",SUM(AA371:AI371))</f>
        <v/>
      </c>
      <c r="AL371" s="25">
        <f t="shared" si="269"/>
        <v>0.7291666666666663</v>
      </c>
      <c r="AM371" s="272"/>
      <c r="AN371" s="272"/>
      <c r="AO371" s="272"/>
      <c r="AP371" s="272"/>
      <c r="AQ371" s="272"/>
      <c r="AR371" s="272"/>
      <c r="AS371" s="272"/>
      <c r="AT371" s="272"/>
      <c r="AU371" s="277"/>
      <c r="AV371" s="275" t="str">
        <f t="array" ref="AV371">IF(ISBLANK(AM371:AU371),"",SUM(AM371:AU371))</f>
        <v/>
      </c>
      <c r="AX371" s="25">
        <f t="shared" si="270"/>
        <v>0.7291666666666663</v>
      </c>
      <c r="AY371" s="272"/>
      <c r="AZ371" s="272"/>
      <c r="BA371" s="272"/>
      <c r="BB371" s="272"/>
      <c r="BC371" s="272"/>
      <c r="BD371" s="272"/>
      <c r="BE371" s="272"/>
      <c r="BF371" s="272"/>
      <c r="BG371" s="277"/>
      <c r="BH371" s="275" t="str">
        <f t="array" ref="BH371">IF(ISBLANK(AY371:BG371),"",SUM(AY371:BG371))</f>
        <v/>
      </c>
      <c r="BJ371" s="25">
        <f t="shared" si="271"/>
        <v>0.7291666666666663</v>
      </c>
      <c r="BK371" s="272"/>
      <c r="BL371" s="272"/>
      <c r="BM371" s="272"/>
      <c r="BN371" s="272"/>
      <c r="BO371" s="272"/>
      <c r="BP371" s="272"/>
      <c r="BQ371" s="272"/>
      <c r="BR371" s="272"/>
      <c r="BS371" s="277"/>
      <c r="BT371" s="275" t="str">
        <f t="array" ref="BT371">IF(ISBLANK(BK371:BS371),"",SUM(BK371:BS371))</f>
        <v/>
      </c>
      <c r="BV371" s="25">
        <f t="shared" si="264"/>
        <v>0.7291666666666663</v>
      </c>
      <c r="BW371" s="4">
        <f t="shared" si="265"/>
        <v>0</v>
      </c>
      <c r="BX371" s="4">
        <f t="shared" si="255"/>
        <v>0</v>
      </c>
      <c r="BY371" s="4">
        <f t="shared" si="256"/>
        <v>0</v>
      </c>
      <c r="BZ371" s="4">
        <f t="shared" si="257"/>
        <v>0</v>
      </c>
      <c r="CA371" s="4">
        <f t="shared" si="258"/>
        <v>0</v>
      </c>
      <c r="CB371" s="4">
        <f t="shared" si="259"/>
        <v>0</v>
      </c>
      <c r="CC371" s="4">
        <f t="shared" si="260"/>
        <v>0</v>
      </c>
      <c r="CD371" s="4">
        <f t="shared" si="261"/>
        <v>0</v>
      </c>
      <c r="CE371" s="4">
        <f t="shared" si="262"/>
        <v>0</v>
      </c>
      <c r="CF371" s="10">
        <f t="shared" si="263"/>
        <v>0</v>
      </c>
    </row>
    <row r="372" spans="2:84" hidden="1" x14ac:dyDescent="0.25">
      <c r="B372" s="25">
        <f t="shared" si="266"/>
        <v>0.73958333333333293</v>
      </c>
      <c r="C372" s="272"/>
      <c r="D372" s="272"/>
      <c r="E372" s="272"/>
      <c r="F372" s="272"/>
      <c r="G372" s="272"/>
      <c r="H372" s="272"/>
      <c r="I372" s="272"/>
      <c r="J372" s="272"/>
      <c r="K372" s="277"/>
      <c r="L372" s="275" t="str">
        <f t="array" ref="L372">IF(ISBLANK(C372:K372),"",SUM(C372:K372))</f>
        <v/>
      </c>
      <c r="N372" s="25">
        <f t="shared" si="267"/>
        <v>0.73958333333333293</v>
      </c>
      <c r="O372" s="272"/>
      <c r="P372" s="272"/>
      <c r="Q372" s="272"/>
      <c r="R372" s="272"/>
      <c r="S372" s="272"/>
      <c r="T372" s="272"/>
      <c r="U372" s="272"/>
      <c r="V372" s="272"/>
      <c r="W372" s="277"/>
      <c r="X372" s="275" t="str">
        <f t="array" ref="X372">IF(ISBLANK(O372:W372),"",SUM(O372:W372))</f>
        <v/>
      </c>
      <c r="Z372" s="25">
        <f t="shared" si="268"/>
        <v>0.73958333333333293</v>
      </c>
      <c r="AA372" s="272"/>
      <c r="AB372" s="272"/>
      <c r="AC372" s="272"/>
      <c r="AD372" s="272"/>
      <c r="AE372" s="272"/>
      <c r="AF372" s="272"/>
      <c r="AG372" s="272"/>
      <c r="AH372" s="272"/>
      <c r="AI372" s="277"/>
      <c r="AJ372" s="275" t="str">
        <f t="array" ref="AJ372">IF(ISBLANK(AA372:AI372),"",SUM(AA372:AI372))</f>
        <v/>
      </c>
      <c r="AL372" s="25">
        <f t="shared" si="269"/>
        <v>0.73958333333333293</v>
      </c>
      <c r="AM372" s="272"/>
      <c r="AN372" s="272"/>
      <c r="AO372" s="272"/>
      <c r="AP372" s="272"/>
      <c r="AQ372" s="272"/>
      <c r="AR372" s="272"/>
      <c r="AS372" s="272"/>
      <c r="AT372" s="272"/>
      <c r="AU372" s="277"/>
      <c r="AV372" s="275" t="str">
        <f t="array" ref="AV372">IF(ISBLANK(AM372:AU372),"",SUM(AM372:AU372))</f>
        <v/>
      </c>
      <c r="AX372" s="25">
        <f t="shared" si="270"/>
        <v>0.73958333333333293</v>
      </c>
      <c r="AY372" s="272"/>
      <c r="AZ372" s="272"/>
      <c r="BA372" s="272"/>
      <c r="BB372" s="272"/>
      <c r="BC372" s="272"/>
      <c r="BD372" s="272"/>
      <c r="BE372" s="272"/>
      <c r="BF372" s="272"/>
      <c r="BG372" s="277"/>
      <c r="BH372" s="275" t="str">
        <f t="array" ref="BH372">IF(ISBLANK(AY372:BG372),"",SUM(AY372:BG372))</f>
        <v/>
      </c>
      <c r="BJ372" s="25">
        <f t="shared" si="271"/>
        <v>0.73958333333333293</v>
      </c>
      <c r="BK372" s="272"/>
      <c r="BL372" s="272"/>
      <c r="BM372" s="272"/>
      <c r="BN372" s="272"/>
      <c r="BO372" s="272"/>
      <c r="BP372" s="272"/>
      <c r="BQ372" s="272"/>
      <c r="BR372" s="272"/>
      <c r="BS372" s="277"/>
      <c r="BT372" s="275" t="str">
        <f t="array" ref="BT372">IF(ISBLANK(BK372:BS372),"",SUM(BK372:BS372))</f>
        <v/>
      </c>
      <c r="BV372" s="25">
        <f t="shared" si="264"/>
        <v>0.73958333333333293</v>
      </c>
      <c r="BW372" s="4">
        <f t="shared" si="265"/>
        <v>0</v>
      </c>
      <c r="BX372" s="4">
        <f t="shared" si="255"/>
        <v>0</v>
      </c>
      <c r="BY372" s="4">
        <f t="shared" si="256"/>
        <v>0</v>
      </c>
      <c r="BZ372" s="4">
        <f t="shared" si="257"/>
        <v>0</v>
      </c>
      <c r="CA372" s="4">
        <f t="shared" si="258"/>
        <v>0</v>
      </c>
      <c r="CB372" s="4">
        <f t="shared" si="259"/>
        <v>0</v>
      </c>
      <c r="CC372" s="4">
        <f t="shared" si="260"/>
        <v>0</v>
      </c>
      <c r="CD372" s="4">
        <f t="shared" si="261"/>
        <v>0</v>
      </c>
      <c r="CE372" s="4">
        <f t="shared" si="262"/>
        <v>0</v>
      </c>
      <c r="CF372" s="10">
        <f t="shared" si="263"/>
        <v>0</v>
      </c>
    </row>
    <row r="373" spans="2:84" hidden="1" x14ac:dyDescent="0.25">
      <c r="B373" s="25">
        <f t="shared" si="266"/>
        <v>0.74999999999999956</v>
      </c>
      <c r="C373" s="272"/>
      <c r="D373" s="272"/>
      <c r="E373" s="272"/>
      <c r="F373" s="272"/>
      <c r="G373" s="272"/>
      <c r="H373" s="272"/>
      <c r="I373" s="272"/>
      <c r="J373" s="272"/>
      <c r="K373" s="277"/>
      <c r="L373" s="275" t="str">
        <f t="array" ref="L373">IF(ISBLANK(C373:K373),"",SUM(C373:K373))</f>
        <v/>
      </c>
      <c r="N373" s="25">
        <f t="shared" si="267"/>
        <v>0.74999999999999956</v>
      </c>
      <c r="O373" s="272"/>
      <c r="P373" s="272"/>
      <c r="Q373" s="272"/>
      <c r="R373" s="272"/>
      <c r="S373" s="272"/>
      <c r="T373" s="272"/>
      <c r="U373" s="272"/>
      <c r="V373" s="272"/>
      <c r="W373" s="277"/>
      <c r="X373" s="275" t="str">
        <f t="array" ref="X373">IF(ISBLANK(O373:W373),"",SUM(O373:W373))</f>
        <v/>
      </c>
      <c r="Z373" s="25">
        <f t="shared" si="268"/>
        <v>0.74999999999999956</v>
      </c>
      <c r="AA373" s="272"/>
      <c r="AB373" s="272"/>
      <c r="AC373" s="272"/>
      <c r="AD373" s="272"/>
      <c r="AE373" s="272"/>
      <c r="AF373" s="272"/>
      <c r="AG373" s="272"/>
      <c r="AH373" s="272"/>
      <c r="AI373" s="277"/>
      <c r="AJ373" s="275" t="str">
        <f t="array" ref="AJ373">IF(ISBLANK(AA373:AI373),"",SUM(AA373:AI373))</f>
        <v/>
      </c>
      <c r="AL373" s="25">
        <f t="shared" si="269"/>
        <v>0.74999999999999956</v>
      </c>
      <c r="AM373" s="272"/>
      <c r="AN373" s="272"/>
      <c r="AO373" s="272"/>
      <c r="AP373" s="272"/>
      <c r="AQ373" s="272"/>
      <c r="AR373" s="272"/>
      <c r="AS373" s="272"/>
      <c r="AT373" s="272"/>
      <c r="AU373" s="277"/>
      <c r="AV373" s="275" t="str">
        <f t="array" ref="AV373">IF(ISBLANK(AM373:AU373),"",SUM(AM373:AU373))</f>
        <v/>
      </c>
      <c r="AX373" s="25">
        <f t="shared" si="270"/>
        <v>0.74999999999999956</v>
      </c>
      <c r="AY373" s="272"/>
      <c r="AZ373" s="272"/>
      <c r="BA373" s="272"/>
      <c r="BB373" s="272"/>
      <c r="BC373" s="272"/>
      <c r="BD373" s="272"/>
      <c r="BE373" s="272"/>
      <c r="BF373" s="272"/>
      <c r="BG373" s="277"/>
      <c r="BH373" s="275" t="str">
        <f t="array" ref="BH373">IF(ISBLANK(AY373:BG373),"",SUM(AY373:BG373))</f>
        <v/>
      </c>
      <c r="BJ373" s="25">
        <f t="shared" si="271"/>
        <v>0.74999999999999956</v>
      </c>
      <c r="BK373" s="272"/>
      <c r="BL373" s="272"/>
      <c r="BM373" s="272"/>
      <c r="BN373" s="272"/>
      <c r="BO373" s="272"/>
      <c r="BP373" s="272"/>
      <c r="BQ373" s="272"/>
      <c r="BR373" s="272"/>
      <c r="BS373" s="277"/>
      <c r="BT373" s="275" t="str">
        <f t="array" ref="BT373">IF(ISBLANK(BK373:BS373),"",SUM(BK373:BS373))</f>
        <v/>
      </c>
      <c r="BV373" s="25">
        <f t="shared" si="264"/>
        <v>0.74999999999999956</v>
      </c>
      <c r="BW373" s="4">
        <f t="shared" si="265"/>
        <v>0</v>
      </c>
      <c r="BX373" s="4">
        <f t="shared" si="255"/>
        <v>0</v>
      </c>
      <c r="BY373" s="4">
        <f t="shared" si="256"/>
        <v>0</v>
      </c>
      <c r="BZ373" s="4">
        <f t="shared" si="257"/>
        <v>0</v>
      </c>
      <c r="CA373" s="4">
        <f t="shared" si="258"/>
        <v>0</v>
      </c>
      <c r="CB373" s="4">
        <f t="shared" si="259"/>
        <v>0</v>
      </c>
      <c r="CC373" s="4">
        <f t="shared" si="260"/>
        <v>0</v>
      </c>
      <c r="CD373" s="4">
        <f t="shared" si="261"/>
        <v>0</v>
      </c>
      <c r="CE373" s="4">
        <f t="shared" si="262"/>
        <v>0</v>
      </c>
      <c r="CF373" s="10">
        <f>IF(BW373="","",SUM(BW373:CE373))</f>
        <v>0</v>
      </c>
    </row>
    <row r="374" spans="2:84" hidden="1" x14ac:dyDescent="0.25">
      <c r="B374" s="25">
        <f t="shared" si="266"/>
        <v>0.76041666666666619</v>
      </c>
      <c r="C374" s="272"/>
      <c r="D374" s="272"/>
      <c r="E374" s="272"/>
      <c r="F374" s="272"/>
      <c r="G374" s="272"/>
      <c r="H374" s="272"/>
      <c r="I374" s="272"/>
      <c r="J374" s="272"/>
      <c r="K374" s="277"/>
      <c r="L374" s="275" t="str">
        <f t="array" ref="L374">IF(ISBLANK(C374:K374),"",SUM(C374:K374))</f>
        <v/>
      </c>
      <c r="N374" s="25">
        <f t="shared" si="267"/>
        <v>0.76041666666666619</v>
      </c>
      <c r="O374" s="272"/>
      <c r="P374" s="272"/>
      <c r="Q374" s="272"/>
      <c r="R374" s="272"/>
      <c r="S374" s="272"/>
      <c r="T374" s="272"/>
      <c r="U374" s="272"/>
      <c r="V374" s="272"/>
      <c r="W374" s="277"/>
      <c r="X374" s="275" t="str">
        <f t="array" ref="X374">IF(ISBLANK(O374:W374),"",SUM(O374:W374))</f>
        <v/>
      </c>
      <c r="Z374" s="25">
        <f t="shared" si="268"/>
        <v>0.76041666666666619</v>
      </c>
      <c r="AA374" s="272"/>
      <c r="AB374" s="272"/>
      <c r="AC374" s="272"/>
      <c r="AD374" s="272"/>
      <c r="AE374" s="272"/>
      <c r="AF374" s="272"/>
      <c r="AG374" s="272"/>
      <c r="AH374" s="272"/>
      <c r="AI374" s="277"/>
      <c r="AJ374" s="275" t="str">
        <f t="array" ref="AJ374">IF(ISBLANK(AA374:AI374),"",SUM(AA374:AI374))</f>
        <v/>
      </c>
      <c r="AL374" s="25">
        <f t="shared" si="269"/>
        <v>0.76041666666666619</v>
      </c>
      <c r="AM374" s="272"/>
      <c r="AN374" s="272"/>
      <c r="AO374" s="272"/>
      <c r="AP374" s="272"/>
      <c r="AQ374" s="272"/>
      <c r="AR374" s="272"/>
      <c r="AS374" s="272"/>
      <c r="AT374" s="272"/>
      <c r="AU374" s="277"/>
      <c r="AV374" s="275" t="str">
        <f t="array" ref="AV374">IF(ISBLANK(AM374:AU374),"",SUM(AM374:AU374))</f>
        <v/>
      </c>
      <c r="AX374" s="25">
        <f t="shared" si="270"/>
        <v>0.76041666666666619</v>
      </c>
      <c r="AY374" s="272"/>
      <c r="AZ374" s="272"/>
      <c r="BA374" s="272"/>
      <c r="BB374" s="272"/>
      <c r="BC374" s="272"/>
      <c r="BD374" s="272"/>
      <c r="BE374" s="272"/>
      <c r="BF374" s="272"/>
      <c r="BG374" s="277"/>
      <c r="BH374" s="275" t="str">
        <f t="array" ref="BH374">IF(ISBLANK(AY374:BG374),"",SUM(AY374:BG374))</f>
        <v/>
      </c>
      <c r="BJ374" s="25">
        <f t="shared" si="271"/>
        <v>0.76041666666666619</v>
      </c>
      <c r="BK374" s="272"/>
      <c r="BL374" s="272"/>
      <c r="BM374" s="272"/>
      <c r="BN374" s="272"/>
      <c r="BO374" s="272"/>
      <c r="BP374" s="272"/>
      <c r="BQ374" s="272"/>
      <c r="BR374" s="272"/>
      <c r="BS374" s="277"/>
      <c r="BT374" s="275" t="str">
        <f t="array" ref="BT374">IF(ISBLANK(BK374:BS374),"",SUM(BK374:BS374))</f>
        <v/>
      </c>
      <c r="BV374" s="25">
        <f t="shared" si="264"/>
        <v>0.76041666666666619</v>
      </c>
      <c r="BW374" s="4">
        <f t="shared" si="265"/>
        <v>0</v>
      </c>
      <c r="BX374" s="4">
        <f t="shared" si="255"/>
        <v>0</v>
      </c>
      <c r="BY374" s="4">
        <f t="shared" si="256"/>
        <v>0</v>
      </c>
      <c r="BZ374" s="4">
        <f t="shared" si="257"/>
        <v>0</v>
      </c>
      <c r="CA374" s="4">
        <f t="shared" si="258"/>
        <v>0</v>
      </c>
      <c r="CB374" s="4">
        <f t="shared" si="259"/>
        <v>0</v>
      </c>
      <c r="CC374" s="4">
        <f t="shared" si="260"/>
        <v>0</v>
      </c>
      <c r="CD374" s="4">
        <f t="shared" si="261"/>
        <v>0</v>
      </c>
      <c r="CE374" s="4">
        <f t="shared" si="262"/>
        <v>0</v>
      </c>
      <c r="CF374" s="10">
        <f t="shared" ref="CF374:CF376" si="272">IF(BW374="","",SUM(BW374:CE374))</f>
        <v>0</v>
      </c>
    </row>
    <row r="375" spans="2:84" hidden="1" x14ac:dyDescent="0.25">
      <c r="B375" s="25">
        <f t="shared" si="266"/>
        <v>0.77083333333333282</v>
      </c>
      <c r="C375" s="272"/>
      <c r="D375" s="272"/>
      <c r="E375" s="272"/>
      <c r="F375" s="272"/>
      <c r="G375" s="272"/>
      <c r="H375" s="272"/>
      <c r="I375" s="272"/>
      <c r="J375" s="272"/>
      <c r="K375" s="277"/>
      <c r="L375" s="275" t="str">
        <f t="array" ref="L375">IF(ISBLANK(C375:K375),"",SUM(C375:K375))</f>
        <v/>
      </c>
      <c r="N375" s="25">
        <f t="shared" si="267"/>
        <v>0.77083333333333282</v>
      </c>
      <c r="O375" s="272"/>
      <c r="P375" s="272"/>
      <c r="Q375" s="272"/>
      <c r="R375" s="272"/>
      <c r="S375" s="272"/>
      <c r="T375" s="272"/>
      <c r="U375" s="272"/>
      <c r="V375" s="272"/>
      <c r="W375" s="277"/>
      <c r="X375" s="275" t="str">
        <f t="array" ref="X375">IF(ISBLANK(O375:W375),"",SUM(O375:W375))</f>
        <v/>
      </c>
      <c r="Z375" s="25">
        <f t="shared" si="268"/>
        <v>0.77083333333333282</v>
      </c>
      <c r="AA375" s="272"/>
      <c r="AB375" s="272"/>
      <c r="AC375" s="272"/>
      <c r="AD375" s="272"/>
      <c r="AE375" s="272"/>
      <c r="AF375" s="272"/>
      <c r="AG375" s="272"/>
      <c r="AH375" s="272"/>
      <c r="AI375" s="277"/>
      <c r="AJ375" s="275" t="str">
        <f t="array" ref="AJ375">IF(ISBLANK(AA375:AI375),"",SUM(AA375:AI375))</f>
        <v/>
      </c>
      <c r="AL375" s="25">
        <f t="shared" si="269"/>
        <v>0.77083333333333282</v>
      </c>
      <c r="AM375" s="272"/>
      <c r="AN375" s="272"/>
      <c r="AO375" s="272"/>
      <c r="AP375" s="272"/>
      <c r="AQ375" s="272"/>
      <c r="AR375" s="272"/>
      <c r="AS375" s="272"/>
      <c r="AT375" s="272"/>
      <c r="AU375" s="277"/>
      <c r="AV375" s="275" t="str">
        <f t="array" ref="AV375">IF(ISBLANK(AM375:AU375),"",SUM(AM375:AU375))</f>
        <v/>
      </c>
      <c r="AX375" s="25">
        <f t="shared" si="270"/>
        <v>0.77083333333333282</v>
      </c>
      <c r="AY375" s="272"/>
      <c r="AZ375" s="272"/>
      <c r="BA375" s="272"/>
      <c r="BB375" s="272"/>
      <c r="BC375" s="272"/>
      <c r="BD375" s="272"/>
      <c r="BE375" s="272"/>
      <c r="BF375" s="272"/>
      <c r="BG375" s="277"/>
      <c r="BH375" s="275" t="str">
        <f t="array" ref="BH375">IF(ISBLANK(AY375:BG375),"",SUM(AY375:BG375))</f>
        <v/>
      </c>
      <c r="BJ375" s="25">
        <f t="shared" si="271"/>
        <v>0.77083333333333282</v>
      </c>
      <c r="BK375" s="272"/>
      <c r="BL375" s="272"/>
      <c r="BM375" s="272"/>
      <c r="BN375" s="272"/>
      <c r="BO375" s="272"/>
      <c r="BP375" s="272"/>
      <c r="BQ375" s="272"/>
      <c r="BR375" s="272"/>
      <c r="BS375" s="277"/>
      <c r="BT375" s="275" t="str">
        <f t="array" ref="BT375">IF(ISBLANK(BK375:BS375),"",SUM(BK375:BS375))</f>
        <v/>
      </c>
      <c r="BV375" s="25">
        <f t="shared" si="264"/>
        <v>0.77083333333333282</v>
      </c>
      <c r="BW375" s="4">
        <f t="shared" si="265"/>
        <v>0</v>
      </c>
      <c r="BX375" s="4">
        <f t="shared" si="255"/>
        <v>0</v>
      </c>
      <c r="BY375" s="4">
        <f t="shared" si="256"/>
        <v>0</v>
      </c>
      <c r="BZ375" s="4">
        <f t="shared" si="257"/>
        <v>0</v>
      </c>
      <c r="CA375" s="4">
        <f t="shared" si="258"/>
        <v>0</v>
      </c>
      <c r="CB375" s="4">
        <f t="shared" si="259"/>
        <v>0</v>
      </c>
      <c r="CC375" s="4">
        <f t="shared" si="260"/>
        <v>0</v>
      </c>
      <c r="CD375" s="4">
        <f t="shared" si="261"/>
        <v>0</v>
      </c>
      <c r="CE375" s="4">
        <f t="shared" si="262"/>
        <v>0</v>
      </c>
      <c r="CF375" s="10">
        <f t="shared" si="272"/>
        <v>0</v>
      </c>
    </row>
    <row r="376" spans="2:84" hidden="1" x14ac:dyDescent="0.25">
      <c r="B376" s="25">
        <f t="shared" si="266"/>
        <v>0.78124999999999944</v>
      </c>
      <c r="C376" s="274"/>
      <c r="D376" s="274"/>
      <c r="E376" s="274"/>
      <c r="F376" s="274"/>
      <c r="G376" s="274"/>
      <c r="H376" s="274"/>
      <c r="I376" s="274"/>
      <c r="J376" s="274"/>
      <c r="K376" s="278"/>
      <c r="L376" s="275" t="str">
        <f t="array" ref="L376">IF(ISBLANK(C376:K376),"",SUM(C376:K376))</f>
        <v/>
      </c>
      <c r="N376" s="25">
        <f t="shared" si="267"/>
        <v>0.78124999999999944</v>
      </c>
      <c r="O376" s="274"/>
      <c r="P376" s="274"/>
      <c r="Q376" s="274"/>
      <c r="R376" s="274"/>
      <c r="S376" s="274"/>
      <c r="T376" s="274"/>
      <c r="U376" s="274"/>
      <c r="V376" s="274"/>
      <c r="W376" s="278"/>
      <c r="X376" s="275" t="str">
        <f t="array" ref="X376">IF(ISBLANK(O376:W376),"",SUM(O376:W376))</f>
        <v/>
      </c>
      <c r="Z376" s="25">
        <f t="shared" si="268"/>
        <v>0.78124999999999944</v>
      </c>
      <c r="AA376" s="274"/>
      <c r="AB376" s="274"/>
      <c r="AC376" s="274"/>
      <c r="AD376" s="274"/>
      <c r="AE376" s="274"/>
      <c r="AF376" s="274"/>
      <c r="AG376" s="274"/>
      <c r="AH376" s="274"/>
      <c r="AI376" s="278"/>
      <c r="AJ376" s="275" t="str">
        <f t="array" ref="AJ376">IF(ISBLANK(AA376:AI376),"",SUM(AA376:AI376))</f>
        <v/>
      </c>
      <c r="AL376" s="25">
        <f t="shared" si="269"/>
        <v>0.78124999999999944</v>
      </c>
      <c r="AM376" s="274"/>
      <c r="AN376" s="274"/>
      <c r="AO376" s="274"/>
      <c r="AP376" s="274"/>
      <c r="AQ376" s="274"/>
      <c r="AR376" s="274"/>
      <c r="AS376" s="274"/>
      <c r="AT376" s="274"/>
      <c r="AU376" s="278"/>
      <c r="AV376" s="275" t="str">
        <f t="array" ref="AV376">IF(ISBLANK(AM376:AU376),"",SUM(AM376:AU376))</f>
        <v/>
      </c>
      <c r="AX376" s="25">
        <f t="shared" si="270"/>
        <v>0.78124999999999944</v>
      </c>
      <c r="AY376" s="274"/>
      <c r="AZ376" s="274"/>
      <c r="BA376" s="274"/>
      <c r="BB376" s="274"/>
      <c r="BC376" s="274"/>
      <c r="BD376" s="274"/>
      <c r="BE376" s="274"/>
      <c r="BF376" s="274"/>
      <c r="BG376" s="278"/>
      <c r="BH376" s="275" t="str">
        <f t="array" ref="BH376">IF(ISBLANK(AY376:BG376),"",SUM(AY376:BG376))</f>
        <v/>
      </c>
      <c r="BJ376" s="25">
        <f t="shared" si="271"/>
        <v>0.78124999999999944</v>
      </c>
      <c r="BK376" s="274"/>
      <c r="BL376" s="274"/>
      <c r="BM376" s="274"/>
      <c r="BN376" s="274"/>
      <c r="BO376" s="274"/>
      <c r="BP376" s="274"/>
      <c r="BQ376" s="274"/>
      <c r="BR376" s="274"/>
      <c r="BS376" s="278"/>
      <c r="BT376" s="275" t="str">
        <f t="array" ref="BT376">IF(ISBLANK(BK376:BS376),"",SUM(BK376:BS376))</f>
        <v/>
      </c>
      <c r="BV376" s="25">
        <f t="shared" si="264"/>
        <v>0.78124999999999944</v>
      </c>
      <c r="BW376" s="4">
        <f t="shared" si="265"/>
        <v>0</v>
      </c>
      <c r="BX376" s="4">
        <f t="shared" si="255"/>
        <v>0</v>
      </c>
      <c r="BY376" s="4">
        <f t="shared" si="256"/>
        <v>0</v>
      </c>
      <c r="BZ376" s="4">
        <f t="shared" si="257"/>
        <v>0</v>
      </c>
      <c r="CA376" s="4">
        <f t="shared" si="258"/>
        <v>0</v>
      </c>
      <c r="CB376" s="4">
        <f t="shared" si="259"/>
        <v>0</v>
      </c>
      <c r="CC376" s="4">
        <f t="shared" si="260"/>
        <v>0</v>
      </c>
      <c r="CD376" s="4">
        <f t="shared" si="261"/>
        <v>0</v>
      </c>
      <c r="CE376" s="4">
        <f t="shared" si="262"/>
        <v>0</v>
      </c>
      <c r="CF376" s="10">
        <f t="shared" si="272"/>
        <v>0</v>
      </c>
    </row>
    <row r="377" spans="2:84" hidden="1" x14ac:dyDescent="0.25">
      <c r="B377" s="26" t="s">
        <v>19</v>
      </c>
      <c r="C377" s="275">
        <f t="shared" ref="C377:L377" si="273">SUM(C325:C376)</f>
        <v>0</v>
      </c>
      <c r="D377" s="275">
        <f t="shared" si="273"/>
        <v>0</v>
      </c>
      <c r="E377" s="275">
        <f t="shared" si="273"/>
        <v>0</v>
      </c>
      <c r="F377" s="275">
        <f t="shared" si="273"/>
        <v>0</v>
      </c>
      <c r="G377" s="275">
        <f t="shared" si="273"/>
        <v>0</v>
      </c>
      <c r="H377" s="275">
        <f t="shared" si="273"/>
        <v>0</v>
      </c>
      <c r="I377" s="275">
        <f t="shared" si="273"/>
        <v>0</v>
      </c>
      <c r="J377" s="275">
        <f t="shared" si="273"/>
        <v>0</v>
      </c>
      <c r="K377" s="275">
        <f t="shared" si="273"/>
        <v>0</v>
      </c>
      <c r="L377" s="276">
        <f t="shared" si="273"/>
        <v>0</v>
      </c>
      <c r="N377" s="26" t="s">
        <v>19</v>
      </c>
      <c r="O377" s="275">
        <f t="shared" ref="O377:X377" si="274">SUM(O325:O376)</f>
        <v>0</v>
      </c>
      <c r="P377" s="275">
        <f t="shared" si="274"/>
        <v>0</v>
      </c>
      <c r="Q377" s="275">
        <f t="shared" si="274"/>
        <v>0</v>
      </c>
      <c r="R377" s="275">
        <f t="shared" si="274"/>
        <v>0</v>
      </c>
      <c r="S377" s="275">
        <f t="shared" si="274"/>
        <v>0</v>
      </c>
      <c r="T377" s="275">
        <f t="shared" si="274"/>
        <v>0</v>
      </c>
      <c r="U377" s="275">
        <f t="shared" si="274"/>
        <v>0</v>
      </c>
      <c r="V377" s="275">
        <f t="shared" si="274"/>
        <v>0</v>
      </c>
      <c r="W377" s="275">
        <f t="shared" si="274"/>
        <v>0</v>
      </c>
      <c r="X377" s="276">
        <f t="shared" si="274"/>
        <v>0</v>
      </c>
      <c r="Z377" s="26" t="s">
        <v>19</v>
      </c>
      <c r="AA377" s="275">
        <f t="shared" ref="AA377:AJ377" si="275">SUM(AA325:AA376)</f>
        <v>0</v>
      </c>
      <c r="AB377" s="275">
        <f t="shared" si="275"/>
        <v>0</v>
      </c>
      <c r="AC377" s="275">
        <f t="shared" si="275"/>
        <v>0</v>
      </c>
      <c r="AD377" s="275">
        <f t="shared" si="275"/>
        <v>0</v>
      </c>
      <c r="AE377" s="275">
        <f t="shared" si="275"/>
        <v>0</v>
      </c>
      <c r="AF377" s="275">
        <f t="shared" si="275"/>
        <v>0</v>
      </c>
      <c r="AG377" s="275">
        <f t="shared" si="275"/>
        <v>0</v>
      </c>
      <c r="AH377" s="275">
        <f t="shared" si="275"/>
        <v>0</v>
      </c>
      <c r="AI377" s="275">
        <f t="shared" si="275"/>
        <v>0</v>
      </c>
      <c r="AJ377" s="276">
        <f t="shared" si="275"/>
        <v>0</v>
      </c>
      <c r="AL377" s="26" t="s">
        <v>19</v>
      </c>
      <c r="AM377" s="275">
        <f t="shared" ref="AM377:AV377" si="276">SUM(AM325:AM376)</f>
        <v>0</v>
      </c>
      <c r="AN377" s="275">
        <f t="shared" si="276"/>
        <v>0</v>
      </c>
      <c r="AO377" s="275">
        <f t="shared" si="276"/>
        <v>0</v>
      </c>
      <c r="AP377" s="275">
        <f t="shared" si="276"/>
        <v>0</v>
      </c>
      <c r="AQ377" s="275">
        <f t="shared" si="276"/>
        <v>0</v>
      </c>
      <c r="AR377" s="275">
        <f t="shared" si="276"/>
        <v>0</v>
      </c>
      <c r="AS377" s="275">
        <f t="shared" si="276"/>
        <v>0</v>
      </c>
      <c r="AT377" s="275">
        <f t="shared" si="276"/>
        <v>0</v>
      </c>
      <c r="AU377" s="275">
        <f t="shared" si="276"/>
        <v>0</v>
      </c>
      <c r="AV377" s="276">
        <f t="shared" si="276"/>
        <v>0</v>
      </c>
      <c r="AX377" s="26" t="s">
        <v>19</v>
      </c>
      <c r="AY377" s="275">
        <f t="shared" ref="AY377:BH377" si="277">SUM(AY325:AY376)</f>
        <v>0</v>
      </c>
      <c r="AZ377" s="275">
        <f t="shared" si="277"/>
        <v>0</v>
      </c>
      <c r="BA377" s="275">
        <f t="shared" si="277"/>
        <v>0</v>
      </c>
      <c r="BB377" s="275">
        <f t="shared" si="277"/>
        <v>0</v>
      </c>
      <c r="BC377" s="275">
        <f t="shared" si="277"/>
        <v>0</v>
      </c>
      <c r="BD377" s="275">
        <f t="shared" si="277"/>
        <v>0</v>
      </c>
      <c r="BE377" s="275">
        <f t="shared" si="277"/>
        <v>0</v>
      </c>
      <c r="BF377" s="275">
        <f t="shared" si="277"/>
        <v>0</v>
      </c>
      <c r="BG377" s="275">
        <f t="shared" si="277"/>
        <v>0</v>
      </c>
      <c r="BH377" s="276">
        <f t="shared" si="277"/>
        <v>0</v>
      </c>
      <c r="BJ377" s="26" t="s">
        <v>19</v>
      </c>
      <c r="BK377" s="275">
        <f t="shared" ref="BK377:BT377" si="278">SUM(BK325:BK376)</f>
        <v>0</v>
      </c>
      <c r="BL377" s="275">
        <f t="shared" si="278"/>
        <v>0</v>
      </c>
      <c r="BM377" s="275">
        <f t="shared" si="278"/>
        <v>0</v>
      </c>
      <c r="BN377" s="275">
        <f t="shared" si="278"/>
        <v>0</v>
      </c>
      <c r="BO377" s="275">
        <f t="shared" si="278"/>
        <v>0</v>
      </c>
      <c r="BP377" s="275">
        <f t="shared" si="278"/>
        <v>0</v>
      </c>
      <c r="BQ377" s="275">
        <f t="shared" si="278"/>
        <v>0</v>
      </c>
      <c r="BR377" s="275">
        <f t="shared" si="278"/>
        <v>0</v>
      </c>
      <c r="BS377" s="275">
        <f t="shared" si="278"/>
        <v>0</v>
      </c>
      <c r="BT377" s="276">
        <f t="shared" si="278"/>
        <v>0</v>
      </c>
      <c r="BV377" s="26" t="s">
        <v>19</v>
      </c>
      <c r="BW377" s="10">
        <f t="shared" ref="BW377:CF377" si="279">SUM(BW325:BW376)</f>
        <v>0</v>
      </c>
      <c r="BX377" s="10">
        <f t="shared" si="279"/>
        <v>0</v>
      </c>
      <c r="BY377" s="10">
        <f t="shared" si="279"/>
        <v>0</v>
      </c>
      <c r="BZ377" s="10">
        <f t="shared" si="279"/>
        <v>0</v>
      </c>
      <c r="CA377" s="10">
        <f t="shared" si="279"/>
        <v>0</v>
      </c>
      <c r="CB377" s="10">
        <f t="shared" si="279"/>
        <v>0</v>
      </c>
      <c r="CC377" s="10">
        <f t="shared" si="279"/>
        <v>0</v>
      </c>
      <c r="CD377" s="10">
        <f t="shared" si="279"/>
        <v>0</v>
      </c>
      <c r="CE377" s="10">
        <f t="shared" si="279"/>
        <v>0</v>
      </c>
      <c r="CF377" s="13">
        <f t="shared" si="279"/>
        <v>0</v>
      </c>
    </row>
    <row r="378" spans="2:84" hidden="1" x14ac:dyDescent="0.25"/>
    <row r="379" spans="2:84" hidden="1" x14ac:dyDescent="0.25"/>
    <row r="380" spans="2:84" hidden="1" x14ac:dyDescent="0.25"/>
    <row r="381" spans="2:84" ht="31.5" x14ac:dyDescent="0.5">
      <c r="C381" s="214" t="s">
        <v>24</v>
      </c>
      <c r="D381" s="215"/>
      <c r="E381" s="215"/>
      <c r="F381" s="215"/>
      <c r="G381" s="215"/>
      <c r="H381" s="215"/>
      <c r="I381" s="215"/>
      <c r="J381" s="216"/>
      <c r="K381" s="216"/>
      <c r="L381" s="216"/>
    </row>
    <row r="382" spans="2:84" ht="15" customHeight="1" x14ac:dyDescent="0.4">
      <c r="C382" s="180"/>
      <c r="D382" s="180"/>
      <c r="E382" s="180"/>
      <c r="F382" s="180"/>
      <c r="G382" s="180"/>
      <c r="H382" s="180"/>
      <c r="I382" s="180"/>
      <c r="J382" s="180"/>
      <c r="K382" s="180"/>
      <c r="L382" s="180"/>
    </row>
    <row r="383" spans="2:84" s="24" customFormat="1" ht="31.5" x14ac:dyDescent="0.5">
      <c r="B383" s="23"/>
      <c r="C383" s="268" t="str">
        <f>"EXITING TO "&amp;E11</f>
        <v>EXITING TO A←</v>
      </c>
      <c r="D383" s="178"/>
      <c r="E383" s="254"/>
      <c r="F383" s="178"/>
      <c r="G383" s="178"/>
      <c r="H383" s="178"/>
      <c r="I383" s="178"/>
      <c r="J383" s="178"/>
      <c r="K383" s="178"/>
      <c r="L383" s="178"/>
      <c r="O383" s="269" t="str">
        <f>"EXITING TO "&amp;Q11</f>
        <v>EXITING TO B↗</v>
      </c>
      <c r="P383" s="178"/>
      <c r="Q383" s="255"/>
      <c r="R383" s="178"/>
      <c r="S383" s="178"/>
      <c r="T383" s="178"/>
      <c r="U383" s="178"/>
      <c r="V383" s="178"/>
      <c r="W383" s="178"/>
      <c r="X383" s="178"/>
      <c r="AA383" s="270" t="str">
        <f>"EXITING TO "&amp;AC11</f>
        <v>EXITING TO C↓</v>
      </c>
      <c r="AB383" s="178"/>
      <c r="AC383" s="258"/>
      <c r="AD383" s="178"/>
      <c r="AE383" s="178"/>
      <c r="AF383" s="178"/>
      <c r="AG383" s="178"/>
      <c r="AH383" s="178"/>
      <c r="AI383" s="178"/>
      <c r="AJ383" s="178"/>
      <c r="AM383" s="263" t="str">
        <f>"EXITING TO "&amp;AO11</f>
        <v>EXITING TO D</v>
      </c>
      <c r="AN383" s="178"/>
      <c r="AO383" s="263"/>
      <c r="AP383" s="178"/>
      <c r="AQ383" s="178"/>
      <c r="AR383" s="178"/>
      <c r="AS383" s="178"/>
      <c r="AT383" s="178"/>
      <c r="AU383" s="178"/>
      <c r="AV383" s="178"/>
      <c r="AY383" s="265" t="str">
        <f>"EXITING TO "&amp;BA11</f>
        <v>EXITING TO E</v>
      </c>
      <c r="AZ383" s="178"/>
      <c r="BA383" s="265"/>
      <c r="BB383" s="178"/>
      <c r="BC383" s="178"/>
      <c r="BD383" s="178"/>
      <c r="BE383" s="178"/>
      <c r="BF383" s="178"/>
      <c r="BG383" s="178"/>
      <c r="BH383" s="178"/>
      <c r="BK383" s="266" t="str">
        <f>"EXITING TO "&amp;BM11</f>
        <v>EXITING TO F</v>
      </c>
      <c r="BL383" s="178"/>
      <c r="BM383" s="266"/>
      <c r="BN383" s="178"/>
      <c r="BO383" s="178"/>
      <c r="BP383" s="178"/>
      <c r="BQ383" s="178"/>
      <c r="BR383" s="178"/>
      <c r="BS383" s="178"/>
      <c r="BT383" s="178"/>
      <c r="BW383" s="219" t="s">
        <v>83</v>
      </c>
      <c r="BX383" s="220"/>
      <c r="BY383" s="220"/>
      <c r="BZ383" s="220"/>
      <c r="CA383" s="220"/>
      <c r="CB383" s="220"/>
      <c r="CC383" s="220"/>
      <c r="CD383" s="221"/>
      <c r="CE383" s="221"/>
      <c r="CF383" s="221"/>
    </row>
    <row r="384" spans="2:84" s="228" customFormat="1" ht="15.75" x14ac:dyDescent="0.25">
      <c r="B384" s="227"/>
      <c r="C384" s="223" t="str">
        <f>config!C14</f>
        <v>B1137 The Street</v>
      </c>
      <c r="D384" s="222"/>
      <c r="E384" s="222"/>
      <c r="F384" s="222"/>
      <c r="G384" s="222"/>
      <c r="H384" s="222"/>
      <c r="I384" s="222"/>
      <c r="J384" s="222"/>
      <c r="K384" s="222"/>
      <c r="L384" s="222"/>
      <c r="O384" s="223" t="str">
        <f>config!C15</f>
        <v>B1137 The Street</v>
      </c>
      <c r="P384" s="222"/>
      <c r="Q384" s="222"/>
      <c r="R384" s="222"/>
      <c r="S384" s="222"/>
      <c r="T384" s="222"/>
      <c r="U384" s="222"/>
      <c r="V384" s="222"/>
      <c r="W384" s="222"/>
      <c r="X384" s="222"/>
      <c r="AA384" s="223" t="str">
        <f>config!C16</f>
        <v>B1019 Maldon Rd</v>
      </c>
      <c r="AB384" s="222"/>
      <c r="AC384" s="222"/>
      <c r="AD384" s="222"/>
      <c r="AE384" s="222"/>
      <c r="AF384" s="222"/>
      <c r="AG384" s="222"/>
      <c r="AH384" s="222"/>
      <c r="AI384" s="222"/>
      <c r="AJ384" s="222"/>
      <c r="AM384" s="223">
        <f>config!C17</f>
        <v>0</v>
      </c>
      <c r="AN384" s="222"/>
      <c r="AO384" s="222"/>
      <c r="AP384" s="222"/>
      <c r="AQ384" s="222"/>
      <c r="AR384" s="222"/>
      <c r="AS384" s="222"/>
      <c r="AT384" s="222"/>
      <c r="AU384" s="222"/>
      <c r="AV384" s="222"/>
      <c r="AY384" s="223">
        <f>config!C18</f>
        <v>0</v>
      </c>
      <c r="AZ384" s="222"/>
      <c r="BA384" s="222"/>
      <c r="BB384" s="222"/>
      <c r="BC384" s="222"/>
      <c r="BD384" s="222"/>
      <c r="BE384" s="222"/>
      <c r="BF384" s="222"/>
      <c r="BG384" s="222"/>
      <c r="BH384" s="222"/>
      <c r="BK384" s="223">
        <f>config!C19</f>
        <v>0</v>
      </c>
      <c r="BL384" s="222"/>
      <c r="BM384" s="222"/>
      <c r="BN384" s="222"/>
      <c r="BO384" s="222"/>
      <c r="BP384" s="222"/>
      <c r="BQ384" s="222"/>
      <c r="BR384" s="222"/>
      <c r="BS384" s="222"/>
      <c r="BT384" s="222"/>
      <c r="BW384" s="223"/>
      <c r="BX384" s="223"/>
      <c r="BY384" s="223"/>
      <c r="BZ384" s="223"/>
      <c r="CA384" s="223"/>
      <c r="CB384" s="223"/>
      <c r="CC384" s="223"/>
      <c r="CD384" s="223"/>
      <c r="CE384" s="223"/>
      <c r="CF384" s="223"/>
    </row>
    <row r="385" spans="2:84" x14ac:dyDescent="0.25">
      <c r="BB385" s="2"/>
      <c r="BN385" s="2"/>
      <c r="BZ385" s="2"/>
    </row>
    <row r="386" spans="2:84" s="1" customFormat="1" ht="45" customHeight="1" x14ac:dyDescent="0.25">
      <c r="B386" s="2"/>
      <c r="C386" s="138" t="str">
        <f t="shared" ref="C386:K386" si="280">C324</f>
        <v>CAR</v>
      </c>
      <c r="D386" s="138" t="str">
        <f t="shared" si="280"/>
        <v>LGV1</v>
      </c>
      <c r="E386" s="138" t="str">
        <f t="shared" si="280"/>
        <v>LGV2</v>
      </c>
      <c r="F386" s="138" t="str">
        <f t="shared" si="280"/>
        <v>MGV</v>
      </c>
      <c r="G386" s="138" t="str">
        <f t="shared" si="280"/>
        <v>HGV1</v>
      </c>
      <c r="H386" s="138" t="str">
        <f t="shared" si="280"/>
        <v>HGV2</v>
      </c>
      <c r="I386" s="138" t="str">
        <f t="shared" si="280"/>
        <v>PSV</v>
      </c>
      <c r="J386" s="138" t="str">
        <f t="shared" si="280"/>
        <v>MB</v>
      </c>
      <c r="K386" s="138" t="str">
        <f t="shared" si="280"/>
        <v>CYC</v>
      </c>
      <c r="L386" s="137"/>
      <c r="N386" s="2"/>
      <c r="O386" s="138" t="str">
        <f t="shared" ref="O386:W386" si="281">O324</f>
        <v>CAR</v>
      </c>
      <c r="P386" s="138" t="str">
        <f t="shared" si="281"/>
        <v>LGV1</v>
      </c>
      <c r="Q386" s="138" t="str">
        <f t="shared" si="281"/>
        <v>LGV2</v>
      </c>
      <c r="R386" s="138" t="str">
        <f t="shared" si="281"/>
        <v>MGV</v>
      </c>
      <c r="S386" s="138" t="str">
        <f t="shared" si="281"/>
        <v>HGV1</v>
      </c>
      <c r="T386" s="138" t="str">
        <f t="shared" si="281"/>
        <v>HGV2</v>
      </c>
      <c r="U386" s="138" t="str">
        <f t="shared" si="281"/>
        <v>PSV</v>
      </c>
      <c r="V386" s="138" t="str">
        <f t="shared" si="281"/>
        <v>MB</v>
      </c>
      <c r="W386" s="138" t="str">
        <f t="shared" si="281"/>
        <v>CYC</v>
      </c>
      <c r="X386" s="137"/>
      <c r="Z386" s="2"/>
      <c r="AA386" s="138" t="str">
        <f t="shared" ref="AA386:AI386" si="282">AA324</f>
        <v>CAR</v>
      </c>
      <c r="AB386" s="138" t="str">
        <f t="shared" si="282"/>
        <v>LGV1</v>
      </c>
      <c r="AC386" s="138" t="str">
        <f t="shared" si="282"/>
        <v>LGV2</v>
      </c>
      <c r="AD386" s="138" t="str">
        <f t="shared" si="282"/>
        <v>MGV</v>
      </c>
      <c r="AE386" s="138" t="str">
        <f t="shared" si="282"/>
        <v>HGV1</v>
      </c>
      <c r="AF386" s="138" t="str">
        <f t="shared" si="282"/>
        <v>HGV2</v>
      </c>
      <c r="AG386" s="138" t="str">
        <f t="shared" si="282"/>
        <v>PSV</v>
      </c>
      <c r="AH386" s="138" t="str">
        <f t="shared" si="282"/>
        <v>MB</v>
      </c>
      <c r="AI386" s="138" t="str">
        <f t="shared" si="282"/>
        <v>CYC</v>
      </c>
      <c r="AJ386" s="137"/>
      <c r="AL386" s="2"/>
      <c r="AM386" s="138" t="str">
        <f t="shared" ref="AM386:AU386" si="283">AM324</f>
        <v>CAR</v>
      </c>
      <c r="AN386" s="138" t="str">
        <f t="shared" si="283"/>
        <v>LGV1</v>
      </c>
      <c r="AO386" s="138" t="str">
        <f t="shared" si="283"/>
        <v>LGV2</v>
      </c>
      <c r="AP386" s="138" t="str">
        <f t="shared" si="283"/>
        <v>MGV</v>
      </c>
      <c r="AQ386" s="138" t="str">
        <f t="shared" si="283"/>
        <v>HGV1</v>
      </c>
      <c r="AR386" s="138" t="str">
        <f t="shared" si="283"/>
        <v>HGV2</v>
      </c>
      <c r="AS386" s="138" t="str">
        <f t="shared" si="283"/>
        <v>PSV</v>
      </c>
      <c r="AT386" s="138" t="str">
        <f t="shared" si="283"/>
        <v>MB</v>
      </c>
      <c r="AU386" s="138" t="str">
        <f t="shared" si="283"/>
        <v>CYC</v>
      </c>
      <c r="AV386" s="137"/>
      <c r="AX386" s="2"/>
      <c r="AY386" s="138" t="str">
        <f t="shared" ref="AY386:BG386" si="284">AY324</f>
        <v>CAR</v>
      </c>
      <c r="AZ386" s="138" t="str">
        <f t="shared" si="284"/>
        <v>LGV1</v>
      </c>
      <c r="BA386" s="138" t="str">
        <f t="shared" si="284"/>
        <v>LGV2</v>
      </c>
      <c r="BB386" s="138" t="str">
        <f t="shared" si="284"/>
        <v>MGV</v>
      </c>
      <c r="BC386" s="138" t="str">
        <f t="shared" si="284"/>
        <v>HGV1</v>
      </c>
      <c r="BD386" s="138" t="str">
        <f t="shared" si="284"/>
        <v>HGV2</v>
      </c>
      <c r="BE386" s="138" t="str">
        <f t="shared" si="284"/>
        <v>PSV</v>
      </c>
      <c r="BF386" s="138" t="str">
        <f t="shared" si="284"/>
        <v>MB</v>
      </c>
      <c r="BG386" s="138" t="str">
        <f t="shared" si="284"/>
        <v>CYC</v>
      </c>
      <c r="BH386" s="137"/>
      <c r="BJ386" s="2"/>
      <c r="BK386" s="138" t="str">
        <f t="shared" ref="BK386:BS386" si="285">BK324</f>
        <v>CAR</v>
      </c>
      <c r="BL386" s="138" t="str">
        <f t="shared" si="285"/>
        <v>LGV1</v>
      </c>
      <c r="BM386" s="138" t="str">
        <f t="shared" si="285"/>
        <v>LGV2</v>
      </c>
      <c r="BN386" s="138" t="str">
        <f t="shared" si="285"/>
        <v>MGV</v>
      </c>
      <c r="BO386" s="138" t="str">
        <f t="shared" si="285"/>
        <v>HGV1</v>
      </c>
      <c r="BP386" s="138" t="str">
        <f t="shared" si="285"/>
        <v>HGV2</v>
      </c>
      <c r="BQ386" s="138" t="str">
        <f t="shared" si="285"/>
        <v>PSV</v>
      </c>
      <c r="BR386" s="138" t="str">
        <f t="shared" si="285"/>
        <v>MB</v>
      </c>
      <c r="BS386" s="138" t="str">
        <f t="shared" si="285"/>
        <v>CYC</v>
      </c>
      <c r="BT386" s="137"/>
      <c r="BV386" s="2"/>
      <c r="BW386" s="139" t="str">
        <f t="shared" ref="BW386:CE386" si="286">BW324</f>
        <v>CAR</v>
      </c>
      <c r="BX386" s="139" t="str">
        <f t="shared" si="286"/>
        <v>LGV1</v>
      </c>
      <c r="BY386" s="139" t="str">
        <f t="shared" si="286"/>
        <v>LGV2</v>
      </c>
      <c r="BZ386" s="139" t="str">
        <f t="shared" si="286"/>
        <v>MGV</v>
      </c>
      <c r="CA386" s="139" t="str">
        <f t="shared" si="286"/>
        <v>HGV1</v>
      </c>
      <c r="CB386" s="139" t="str">
        <f t="shared" si="286"/>
        <v>HGV2</v>
      </c>
      <c r="CC386" s="139" t="str">
        <f t="shared" si="286"/>
        <v>PSV</v>
      </c>
      <c r="CD386" s="139" t="str">
        <f t="shared" si="286"/>
        <v>MB</v>
      </c>
      <c r="CE386" s="139" t="str">
        <f t="shared" si="286"/>
        <v>CYC</v>
      </c>
      <c r="CF386" s="142"/>
    </row>
    <row r="387" spans="2:84" x14ac:dyDescent="0.25">
      <c r="B387" s="25">
        <f t="shared" ref="B387:B418" si="287">B325</f>
        <v>0.25</v>
      </c>
      <c r="C387" s="5">
        <f t="shared" ref="C387:K387" si="288">SUM(C15,C77,C139,C201,C263,C325)</f>
        <v>44</v>
      </c>
      <c r="D387" s="5">
        <f t="shared" si="288"/>
        <v>3</v>
      </c>
      <c r="E387" s="5">
        <f t="shared" si="288"/>
        <v>8</v>
      </c>
      <c r="F387" s="5">
        <f t="shared" si="288"/>
        <v>0</v>
      </c>
      <c r="G387" s="5">
        <f t="shared" si="288"/>
        <v>2</v>
      </c>
      <c r="H387" s="5">
        <f t="shared" si="288"/>
        <v>1</v>
      </c>
      <c r="I387" s="5">
        <f t="shared" si="288"/>
        <v>1</v>
      </c>
      <c r="J387" s="5">
        <f t="shared" si="288"/>
        <v>1</v>
      </c>
      <c r="K387" s="5">
        <f t="shared" si="288"/>
        <v>1</v>
      </c>
      <c r="L387" s="11">
        <f t="shared" ref="L387:L438" si="289">IF(C387="","",SUM(C387:K387))</f>
        <v>61</v>
      </c>
      <c r="N387" s="25">
        <f t="shared" ref="N387:N418" si="290">N325</f>
        <v>0.25</v>
      </c>
      <c r="O387" s="5">
        <f t="shared" ref="O387:W387" si="291">SUM(O15,O77,O139,O201,O263,O325)</f>
        <v>19</v>
      </c>
      <c r="P387" s="5">
        <f t="shared" si="291"/>
        <v>1</v>
      </c>
      <c r="Q387" s="5">
        <f t="shared" si="291"/>
        <v>5</v>
      </c>
      <c r="R387" s="5">
        <f t="shared" si="291"/>
        <v>0</v>
      </c>
      <c r="S387" s="5">
        <f t="shared" si="291"/>
        <v>0</v>
      </c>
      <c r="T387" s="5">
        <f t="shared" si="291"/>
        <v>0</v>
      </c>
      <c r="U387" s="5">
        <f t="shared" si="291"/>
        <v>0</v>
      </c>
      <c r="V387" s="5">
        <f t="shared" si="291"/>
        <v>0</v>
      </c>
      <c r="W387" s="5">
        <f t="shared" si="291"/>
        <v>0</v>
      </c>
      <c r="X387" s="11">
        <f t="shared" ref="X387:X438" si="292">IF(O387="","",SUM(O387:W387))</f>
        <v>25</v>
      </c>
      <c r="Z387" s="25">
        <f t="shared" ref="Z387:Z418" si="293">Z325</f>
        <v>0.25</v>
      </c>
      <c r="AA387" s="5">
        <f t="shared" ref="AA387:AI387" si="294">SUM(AA15,AA77,AA139,AA201,AA263,AA325)</f>
        <v>14</v>
      </c>
      <c r="AB387" s="5">
        <f t="shared" si="294"/>
        <v>1</v>
      </c>
      <c r="AC387" s="5">
        <f t="shared" si="294"/>
        <v>4</v>
      </c>
      <c r="AD387" s="5">
        <f t="shared" si="294"/>
        <v>0</v>
      </c>
      <c r="AE387" s="5">
        <f t="shared" si="294"/>
        <v>0</v>
      </c>
      <c r="AF387" s="5">
        <f t="shared" si="294"/>
        <v>3</v>
      </c>
      <c r="AG387" s="5">
        <f t="shared" si="294"/>
        <v>0</v>
      </c>
      <c r="AH387" s="5">
        <f t="shared" si="294"/>
        <v>0</v>
      </c>
      <c r="AI387" s="5">
        <f t="shared" si="294"/>
        <v>0</v>
      </c>
      <c r="AJ387" s="11">
        <f t="shared" ref="AJ387:AJ438" si="295">IF(AA387="","",SUM(AA387:AI387))</f>
        <v>22</v>
      </c>
      <c r="AL387" s="25">
        <f t="shared" ref="AL387:AL418" si="296">AL325</f>
        <v>0.25</v>
      </c>
      <c r="AM387" s="5">
        <f t="shared" ref="AM387:AU387" si="297">SUM(AM15,AM77,AM139,AM201,AM263,AM325)</f>
        <v>0</v>
      </c>
      <c r="AN387" s="5">
        <f t="shared" si="297"/>
        <v>0</v>
      </c>
      <c r="AO387" s="5">
        <f t="shared" si="297"/>
        <v>0</v>
      </c>
      <c r="AP387" s="5">
        <f t="shared" si="297"/>
        <v>0</v>
      </c>
      <c r="AQ387" s="5">
        <f t="shared" si="297"/>
        <v>0</v>
      </c>
      <c r="AR387" s="5">
        <f t="shared" si="297"/>
        <v>0</v>
      </c>
      <c r="AS387" s="5">
        <f t="shared" si="297"/>
        <v>0</v>
      </c>
      <c r="AT387" s="5">
        <f t="shared" si="297"/>
        <v>0</v>
      </c>
      <c r="AU387" s="5">
        <f t="shared" si="297"/>
        <v>0</v>
      </c>
      <c r="AV387" s="11">
        <f t="shared" ref="AV387:AV438" si="298">IF(AM387="","",SUM(AM387:AU387))</f>
        <v>0</v>
      </c>
      <c r="AX387" s="25">
        <f t="shared" ref="AX387:AX418" si="299">AX325</f>
        <v>0.25</v>
      </c>
      <c r="AY387" s="5">
        <f t="shared" ref="AY387:BG387" si="300">SUM(AY15,AY77,AY139,AY201,AY263,AY325)</f>
        <v>0</v>
      </c>
      <c r="AZ387" s="5">
        <f t="shared" si="300"/>
        <v>0</v>
      </c>
      <c r="BA387" s="5">
        <f t="shared" si="300"/>
        <v>0</v>
      </c>
      <c r="BB387" s="5">
        <f t="shared" si="300"/>
        <v>0</v>
      </c>
      <c r="BC387" s="5">
        <f t="shared" si="300"/>
        <v>0</v>
      </c>
      <c r="BD387" s="5">
        <f t="shared" si="300"/>
        <v>0</v>
      </c>
      <c r="BE387" s="5">
        <f t="shared" si="300"/>
        <v>0</v>
      </c>
      <c r="BF387" s="5">
        <f t="shared" si="300"/>
        <v>0</v>
      </c>
      <c r="BG387" s="5">
        <f t="shared" si="300"/>
        <v>0</v>
      </c>
      <c r="BH387" s="11">
        <f t="shared" ref="BH387:BH438" si="301">IF(AY387="","",SUM(AY387:BG387))</f>
        <v>0</v>
      </c>
      <c r="BJ387" s="25">
        <f t="shared" ref="BJ387:BJ418" si="302">BJ325</f>
        <v>0.25</v>
      </c>
      <c r="BK387" s="5">
        <f t="shared" ref="BK387:BS387" si="303">SUM(BK15,BK77,BK139,BK201,BK263,BK325)</f>
        <v>0</v>
      </c>
      <c r="BL387" s="5">
        <f t="shared" si="303"/>
        <v>0</v>
      </c>
      <c r="BM387" s="5">
        <f t="shared" si="303"/>
        <v>0</v>
      </c>
      <c r="BN387" s="5">
        <f t="shared" si="303"/>
        <v>0</v>
      </c>
      <c r="BO387" s="5">
        <f t="shared" si="303"/>
        <v>0</v>
      </c>
      <c r="BP387" s="5">
        <f t="shared" si="303"/>
        <v>0</v>
      </c>
      <c r="BQ387" s="5">
        <f t="shared" si="303"/>
        <v>0</v>
      </c>
      <c r="BR387" s="5">
        <f t="shared" si="303"/>
        <v>0</v>
      </c>
      <c r="BS387" s="5">
        <f t="shared" si="303"/>
        <v>0</v>
      </c>
      <c r="BT387" s="11">
        <f t="shared" ref="BT387:BT438" si="304">IF(BK387="","",SUM(BK387:BS387))</f>
        <v>0</v>
      </c>
      <c r="BV387" s="25">
        <f>BJ387</f>
        <v>0.25</v>
      </c>
      <c r="BW387" s="39">
        <f t="shared" ref="BW387:BW418" si="305">IF(SUM(C387,O387,AA387,AM387,AY387,BK387) = SUM(BW15,BW77,BW139,BW201,BW263,BW325), SUM(C387,O387,AA387,AM387,AY387,BK387), "ERROR")</f>
        <v>77</v>
      </c>
      <c r="BX387" s="39">
        <f t="shared" ref="BX387:BX418" si="306">IF(SUM(D387,P387,AB387,AN387,AZ387,BL387) = SUM(BX15,BX77,BX139,BX201,BX263,BX325), SUM(D387,P387,AB387,AN387,AZ387,BL387), "ERROR")</f>
        <v>5</v>
      </c>
      <c r="BY387" s="39">
        <f t="shared" ref="BY387:BY418" si="307">IF(SUM(E387,Q387,AC387,AO387,BA387,BM387) = SUM(BY15,BY77,BY139,BY201,BY263,BY325), SUM(E387,Q387,AC387,AO387,BA387,BM387), "ERROR")</f>
        <v>17</v>
      </c>
      <c r="BZ387" s="39">
        <f t="shared" ref="BZ387:BZ418" si="308">IF(SUM(F387,R387,AD387,AP387,BB387,BN387) = SUM(BZ15,BZ77,BZ139,BZ201,BZ263,BZ325), SUM(F387,R387,AD387,AP387,BB387,BN387), "ERROR")</f>
        <v>0</v>
      </c>
      <c r="CA387" s="39">
        <f t="shared" ref="CA387:CA418" si="309">IF(SUM(G387,S387,AE387,AQ387,BC387,BO387) = SUM(CA15,CA77,CA139,CA201,CA263,CA325), SUM(G387,S387,AE387,AQ387,BC387,BO387), "ERROR")</f>
        <v>2</v>
      </c>
      <c r="CB387" s="39">
        <f t="shared" ref="CB387:CB418" si="310">IF(SUM(H387,T387,AF387,AR387,BD387,BP387) = SUM(CB15,CB77,CB139,CB201,CB263,CB325), SUM(H387,T387,AF387,AR387,BD387,BP387), "ERROR")</f>
        <v>4</v>
      </c>
      <c r="CC387" s="39">
        <f t="shared" ref="CC387:CC418" si="311">IF(SUM(I387,U387,AG387,AS387,BE387,BQ387) = SUM(CC15,CC77,CC139,CC201,CC263,CC325), SUM(I387,U387,AG387,AS387,BE387,BQ387), "ERROR")</f>
        <v>1</v>
      </c>
      <c r="CD387" s="39">
        <f t="shared" ref="CD387:CD418" si="312">IF(SUM(J387,V387,AH387,AT387,BF387,BR387) = SUM(CD15,CD77,CD139,CD201,CD263,CD325), SUM(J387,V387,AH387,AT387,BF387,BR387), "ERROR")</f>
        <v>1</v>
      </c>
      <c r="CE387" s="39">
        <f t="shared" ref="CE387:CE418" si="313">IF(SUM(K387,W387,AI387,AU387,BG387,BS387) = SUM(CE15,CE77,CE139,CE201,CE263,CE325), SUM(K387,W387,AI387,AU387,BG387,BS387), "ERROR")</f>
        <v>1</v>
      </c>
      <c r="CF387" s="40">
        <f>SUM(BW387:CE387)</f>
        <v>108</v>
      </c>
    </row>
    <row r="388" spans="2:84" x14ac:dyDescent="0.25">
      <c r="B388" s="25">
        <f t="shared" si="287"/>
        <v>0.26041666666666669</v>
      </c>
      <c r="C388" s="5">
        <f t="shared" ref="C388:K388" si="314">SUM(C16,C78,C140,C202,C264,C326)</f>
        <v>48</v>
      </c>
      <c r="D388" s="5">
        <f t="shared" si="314"/>
        <v>4</v>
      </c>
      <c r="E388" s="5">
        <f t="shared" si="314"/>
        <v>19</v>
      </c>
      <c r="F388" s="5">
        <f t="shared" si="314"/>
        <v>0</v>
      </c>
      <c r="G388" s="5">
        <f t="shared" si="314"/>
        <v>2</v>
      </c>
      <c r="H388" s="5">
        <f t="shared" si="314"/>
        <v>2</v>
      </c>
      <c r="I388" s="5">
        <f t="shared" si="314"/>
        <v>0</v>
      </c>
      <c r="J388" s="5">
        <f t="shared" si="314"/>
        <v>1</v>
      </c>
      <c r="K388" s="5">
        <f t="shared" si="314"/>
        <v>0</v>
      </c>
      <c r="L388" s="11">
        <f t="shared" si="289"/>
        <v>76</v>
      </c>
      <c r="N388" s="25">
        <f t="shared" si="290"/>
        <v>0.26041666666666669</v>
      </c>
      <c r="O388" s="5">
        <f t="shared" ref="O388:W388" si="315">SUM(O16,O78,O140,O202,O264,O326)</f>
        <v>29</v>
      </c>
      <c r="P388" s="5">
        <f t="shared" si="315"/>
        <v>6</v>
      </c>
      <c r="Q388" s="5">
        <f t="shared" si="315"/>
        <v>8</v>
      </c>
      <c r="R388" s="5">
        <f t="shared" si="315"/>
        <v>0</v>
      </c>
      <c r="S388" s="5">
        <f t="shared" si="315"/>
        <v>1</v>
      </c>
      <c r="T388" s="5">
        <f t="shared" si="315"/>
        <v>2</v>
      </c>
      <c r="U388" s="5">
        <f t="shared" si="315"/>
        <v>1</v>
      </c>
      <c r="V388" s="5">
        <f t="shared" si="315"/>
        <v>0</v>
      </c>
      <c r="W388" s="5">
        <f t="shared" si="315"/>
        <v>0</v>
      </c>
      <c r="X388" s="11">
        <f t="shared" si="292"/>
        <v>47</v>
      </c>
      <c r="Z388" s="25">
        <f t="shared" si="293"/>
        <v>0.26041666666666669</v>
      </c>
      <c r="AA388" s="5">
        <f t="shared" ref="AA388:AI388" si="316">SUM(AA16,AA78,AA140,AA202,AA264,AA326)</f>
        <v>15</v>
      </c>
      <c r="AB388" s="5">
        <f t="shared" si="316"/>
        <v>2</v>
      </c>
      <c r="AC388" s="5">
        <f t="shared" si="316"/>
        <v>2</v>
      </c>
      <c r="AD388" s="5">
        <f t="shared" si="316"/>
        <v>0</v>
      </c>
      <c r="AE388" s="5">
        <f t="shared" si="316"/>
        <v>4</v>
      </c>
      <c r="AF388" s="5">
        <f t="shared" si="316"/>
        <v>0</v>
      </c>
      <c r="AG388" s="5">
        <f t="shared" si="316"/>
        <v>2</v>
      </c>
      <c r="AH388" s="5">
        <f t="shared" si="316"/>
        <v>0</v>
      </c>
      <c r="AI388" s="5">
        <f t="shared" si="316"/>
        <v>0</v>
      </c>
      <c r="AJ388" s="11">
        <f t="shared" si="295"/>
        <v>25</v>
      </c>
      <c r="AL388" s="25">
        <f t="shared" si="296"/>
        <v>0.26041666666666669</v>
      </c>
      <c r="AM388" s="5">
        <f t="shared" ref="AM388:AU388" si="317">SUM(AM16,AM78,AM140,AM202,AM264,AM326)</f>
        <v>0</v>
      </c>
      <c r="AN388" s="5">
        <f t="shared" si="317"/>
        <v>0</v>
      </c>
      <c r="AO388" s="5">
        <f t="shared" si="317"/>
        <v>0</v>
      </c>
      <c r="AP388" s="5">
        <f t="shared" si="317"/>
        <v>0</v>
      </c>
      <c r="AQ388" s="5">
        <f t="shared" si="317"/>
        <v>0</v>
      </c>
      <c r="AR388" s="5">
        <f t="shared" si="317"/>
        <v>0</v>
      </c>
      <c r="AS388" s="5">
        <f t="shared" si="317"/>
        <v>0</v>
      </c>
      <c r="AT388" s="5">
        <f t="shared" si="317"/>
        <v>0</v>
      </c>
      <c r="AU388" s="5">
        <f t="shared" si="317"/>
        <v>0</v>
      </c>
      <c r="AV388" s="11">
        <f t="shared" si="298"/>
        <v>0</v>
      </c>
      <c r="AX388" s="25">
        <f t="shared" si="299"/>
        <v>0.26041666666666669</v>
      </c>
      <c r="AY388" s="5">
        <f t="shared" ref="AY388:BG388" si="318">SUM(AY16,AY78,AY140,AY202,AY264,AY326)</f>
        <v>0</v>
      </c>
      <c r="AZ388" s="5">
        <f t="shared" si="318"/>
        <v>0</v>
      </c>
      <c r="BA388" s="5">
        <f t="shared" si="318"/>
        <v>0</v>
      </c>
      <c r="BB388" s="5">
        <f t="shared" si="318"/>
        <v>0</v>
      </c>
      <c r="BC388" s="5">
        <f t="shared" si="318"/>
        <v>0</v>
      </c>
      <c r="BD388" s="5">
        <f t="shared" si="318"/>
        <v>0</v>
      </c>
      <c r="BE388" s="5">
        <f t="shared" si="318"/>
        <v>0</v>
      </c>
      <c r="BF388" s="5">
        <f t="shared" si="318"/>
        <v>0</v>
      </c>
      <c r="BG388" s="5">
        <f t="shared" si="318"/>
        <v>0</v>
      </c>
      <c r="BH388" s="11">
        <f t="shared" si="301"/>
        <v>0</v>
      </c>
      <c r="BJ388" s="25">
        <f t="shared" si="302"/>
        <v>0.26041666666666669</v>
      </c>
      <c r="BK388" s="5">
        <f t="shared" ref="BK388:BS388" si="319">SUM(BK16,BK78,BK140,BK202,BK264,BK326)</f>
        <v>0</v>
      </c>
      <c r="BL388" s="5">
        <f t="shared" si="319"/>
        <v>0</v>
      </c>
      <c r="BM388" s="5">
        <f t="shared" si="319"/>
        <v>0</v>
      </c>
      <c r="BN388" s="5">
        <f t="shared" si="319"/>
        <v>0</v>
      </c>
      <c r="BO388" s="5">
        <f t="shared" si="319"/>
        <v>0</v>
      </c>
      <c r="BP388" s="5">
        <f t="shared" si="319"/>
        <v>0</v>
      </c>
      <c r="BQ388" s="5">
        <f t="shared" si="319"/>
        <v>0</v>
      </c>
      <c r="BR388" s="5">
        <f t="shared" si="319"/>
        <v>0</v>
      </c>
      <c r="BS388" s="5">
        <f t="shared" si="319"/>
        <v>0</v>
      </c>
      <c r="BT388" s="11">
        <f t="shared" si="304"/>
        <v>0</v>
      </c>
      <c r="BV388" s="25">
        <f t="shared" ref="BV388:BV438" si="320">BJ388</f>
        <v>0.26041666666666669</v>
      </c>
      <c r="BW388" s="39">
        <f t="shared" si="305"/>
        <v>92</v>
      </c>
      <c r="BX388" s="39">
        <f t="shared" si="306"/>
        <v>12</v>
      </c>
      <c r="BY388" s="39">
        <f t="shared" si="307"/>
        <v>29</v>
      </c>
      <c r="BZ388" s="39">
        <f t="shared" si="308"/>
        <v>0</v>
      </c>
      <c r="CA388" s="39">
        <f t="shared" si="309"/>
        <v>7</v>
      </c>
      <c r="CB388" s="39">
        <f t="shared" si="310"/>
        <v>4</v>
      </c>
      <c r="CC388" s="39">
        <f t="shared" si="311"/>
        <v>3</v>
      </c>
      <c r="CD388" s="39">
        <f t="shared" si="312"/>
        <v>1</v>
      </c>
      <c r="CE388" s="39">
        <f t="shared" si="313"/>
        <v>0</v>
      </c>
      <c r="CF388" s="40">
        <f t="shared" ref="CF388:CF438" si="321">SUM(BW388:CE388)</f>
        <v>148</v>
      </c>
    </row>
    <row r="389" spans="2:84" x14ac:dyDescent="0.25">
      <c r="B389" s="25">
        <f t="shared" si="287"/>
        <v>0.27083333333333337</v>
      </c>
      <c r="C389" s="5">
        <f t="shared" ref="C389:K389" si="322">SUM(C17,C79,C141,C203,C265,C327)</f>
        <v>108</v>
      </c>
      <c r="D389" s="5">
        <f t="shared" si="322"/>
        <v>7</v>
      </c>
      <c r="E389" s="5">
        <f t="shared" si="322"/>
        <v>10</v>
      </c>
      <c r="F389" s="5">
        <f t="shared" si="322"/>
        <v>0</v>
      </c>
      <c r="G389" s="5">
        <f t="shared" si="322"/>
        <v>2</v>
      </c>
      <c r="H389" s="5">
        <f t="shared" si="322"/>
        <v>0</v>
      </c>
      <c r="I389" s="5">
        <f t="shared" si="322"/>
        <v>1</v>
      </c>
      <c r="J389" s="5">
        <f t="shared" si="322"/>
        <v>0</v>
      </c>
      <c r="K389" s="5">
        <f t="shared" si="322"/>
        <v>0</v>
      </c>
      <c r="L389" s="11">
        <f t="shared" si="289"/>
        <v>128</v>
      </c>
      <c r="N389" s="25">
        <f t="shared" si="290"/>
        <v>0.27083333333333337</v>
      </c>
      <c r="O389" s="5">
        <f t="shared" ref="O389:W389" si="323">SUM(O17,O79,O141,O203,O265,O327)</f>
        <v>39</v>
      </c>
      <c r="P389" s="5">
        <f t="shared" si="323"/>
        <v>7</v>
      </c>
      <c r="Q389" s="5">
        <f t="shared" si="323"/>
        <v>9</v>
      </c>
      <c r="R389" s="5">
        <f t="shared" si="323"/>
        <v>0</v>
      </c>
      <c r="S389" s="5">
        <f t="shared" si="323"/>
        <v>1</v>
      </c>
      <c r="T389" s="5">
        <f t="shared" si="323"/>
        <v>1</v>
      </c>
      <c r="U389" s="5">
        <f t="shared" si="323"/>
        <v>0</v>
      </c>
      <c r="V389" s="5">
        <f t="shared" si="323"/>
        <v>0</v>
      </c>
      <c r="W389" s="5">
        <f t="shared" si="323"/>
        <v>0</v>
      </c>
      <c r="X389" s="11">
        <f t="shared" si="292"/>
        <v>57</v>
      </c>
      <c r="Z389" s="25">
        <f t="shared" si="293"/>
        <v>0.27083333333333337</v>
      </c>
      <c r="AA389" s="5">
        <f t="shared" ref="AA389:AI389" si="324">SUM(AA17,AA79,AA141,AA203,AA265,AA327)</f>
        <v>25</v>
      </c>
      <c r="AB389" s="5">
        <f t="shared" si="324"/>
        <v>4</v>
      </c>
      <c r="AC389" s="5">
        <f t="shared" si="324"/>
        <v>4</v>
      </c>
      <c r="AD389" s="5">
        <f t="shared" si="324"/>
        <v>0</v>
      </c>
      <c r="AE389" s="5">
        <f t="shared" si="324"/>
        <v>4</v>
      </c>
      <c r="AF389" s="5">
        <f t="shared" si="324"/>
        <v>1</v>
      </c>
      <c r="AG389" s="5">
        <f t="shared" si="324"/>
        <v>0</v>
      </c>
      <c r="AH389" s="5">
        <f t="shared" si="324"/>
        <v>0</v>
      </c>
      <c r="AI389" s="5">
        <f t="shared" si="324"/>
        <v>0</v>
      </c>
      <c r="AJ389" s="11">
        <f t="shared" si="295"/>
        <v>38</v>
      </c>
      <c r="AL389" s="25">
        <f t="shared" si="296"/>
        <v>0.27083333333333337</v>
      </c>
      <c r="AM389" s="5">
        <f t="shared" ref="AM389:AU389" si="325">SUM(AM17,AM79,AM141,AM203,AM265,AM327)</f>
        <v>0</v>
      </c>
      <c r="AN389" s="5">
        <f t="shared" si="325"/>
        <v>0</v>
      </c>
      <c r="AO389" s="5">
        <f t="shared" si="325"/>
        <v>0</v>
      </c>
      <c r="AP389" s="5">
        <f t="shared" si="325"/>
        <v>0</v>
      </c>
      <c r="AQ389" s="5">
        <f t="shared" si="325"/>
        <v>0</v>
      </c>
      <c r="AR389" s="5">
        <f t="shared" si="325"/>
        <v>0</v>
      </c>
      <c r="AS389" s="5">
        <f t="shared" si="325"/>
        <v>0</v>
      </c>
      <c r="AT389" s="5">
        <f t="shared" si="325"/>
        <v>0</v>
      </c>
      <c r="AU389" s="5">
        <f t="shared" si="325"/>
        <v>0</v>
      </c>
      <c r="AV389" s="11">
        <f t="shared" si="298"/>
        <v>0</v>
      </c>
      <c r="AX389" s="25">
        <f t="shared" si="299"/>
        <v>0.27083333333333337</v>
      </c>
      <c r="AY389" s="5">
        <f t="shared" ref="AY389:BG389" si="326">SUM(AY17,AY79,AY141,AY203,AY265,AY327)</f>
        <v>0</v>
      </c>
      <c r="AZ389" s="5">
        <f t="shared" si="326"/>
        <v>0</v>
      </c>
      <c r="BA389" s="5">
        <f t="shared" si="326"/>
        <v>0</v>
      </c>
      <c r="BB389" s="5">
        <f t="shared" si="326"/>
        <v>0</v>
      </c>
      <c r="BC389" s="5">
        <f t="shared" si="326"/>
        <v>0</v>
      </c>
      <c r="BD389" s="5">
        <f t="shared" si="326"/>
        <v>0</v>
      </c>
      <c r="BE389" s="5">
        <f t="shared" si="326"/>
        <v>0</v>
      </c>
      <c r="BF389" s="5">
        <f t="shared" si="326"/>
        <v>0</v>
      </c>
      <c r="BG389" s="5">
        <f t="shared" si="326"/>
        <v>0</v>
      </c>
      <c r="BH389" s="11">
        <f t="shared" si="301"/>
        <v>0</v>
      </c>
      <c r="BJ389" s="25">
        <f t="shared" si="302"/>
        <v>0.27083333333333337</v>
      </c>
      <c r="BK389" s="5">
        <f t="shared" ref="BK389:BS389" si="327">SUM(BK17,BK79,BK141,BK203,BK265,BK327)</f>
        <v>0</v>
      </c>
      <c r="BL389" s="5">
        <f t="shared" si="327"/>
        <v>0</v>
      </c>
      <c r="BM389" s="5">
        <f t="shared" si="327"/>
        <v>0</v>
      </c>
      <c r="BN389" s="5">
        <f t="shared" si="327"/>
        <v>0</v>
      </c>
      <c r="BO389" s="5">
        <f t="shared" si="327"/>
        <v>0</v>
      </c>
      <c r="BP389" s="5">
        <f t="shared" si="327"/>
        <v>0</v>
      </c>
      <c r="BQ389" s="5">
        <f t="shared" si="327"/>
        <v>0</v>
      </c>
      <c r="BR389" s="5">
        <f t="shared" si="327"/>
        <v>0</v>
      </c>
      <c r="BS389" s="5">
        <f t="shared" si="327"/>
        <v>0</v>
      </c>
      <c r="BT389" s="11">
        <f t="shared" si="304"/>
        <v>0</v>
      </c>
      <c r="BV389" s="25">
        <f t="shared" si="320"/>
        <v>0.27083333333333337</v>
      </c>
      <c r="BW389" s="39">
        <f t="shared" si="305"/>
        <v>172</v>
      </c>
      <c r="BX389" s="39">
        <f t="shared" si="306"/>
        <v>18</v>
      </c>
      <c r="BY389" s="39">
        <f t="shared" si="307"/>
        <v>23</v>
      </c>
      <c r="BZ389" s="39">
        <f t="shared" si="308"/>
        <v>0</v>
      </c>
      <c r="CA389" s="39">
        <f t="shared" si="309"/>
        <v>7</v>
      </c>
      <c r="CB389" s="39">
        <f t="shared" si="310"/>
        <v>2</v>
      </c>
      <c r="CC389" s="39">
        <f t="shared" si="311"/>
        <v>1</v>
      </c>
      <c r="CD389" s="39">
        <f t="shared" si="312"/>
        <v>0</v>
      </c>
      <c r="CE389" s="39">
        <f t="shared" si="313"/>
        <v>0</v>
      </c>
      <c r="CF389" s="40">
        <f t="shared" si="321"/>
        <v>223</v>
      </c>
    </row>
    <row r="390" spans="2:84" x14ac:dyDescent="0.25">
      <c r="B390" s="25">
        <f t="shared" si="287"/>
        <v>0.28125000000000006</v>
      </c>
      <c r="C390" s="5">
        <f t="shared" ref="C390:K390" si="328">SUM(C18,C80,C142,C204,C266,C328)</f>
        <v>123</v>
      </c>
      <c r="D390" s="5">
        <f t="shared" si="328"/>
        <v>6</v>
      </c>
      <c r="E390" s="5">
        <f t="shared" si="328"/>
        <v>23</v>
      </c>
      <c r="F390" s="5">
        <f t="shared" si="328"/>
        <v>2</v>
      </c>
      <c r="G390" s="5">
        <f t="shared" si="328"/>
        <v>2</v>
      </c>
      <c r="H390" s="5">
        <f t="shared" si="328"/>
        <v>0</v>
      </c>
      <c r="I390" s="5">
        <f t="shared" si="328"/>
        <v>1</v>
      </c>
      <c r="J390" s="5">
        <f t="shared" si="328"/>
        <v>2</v>
      </c>
      <c r="K390" s="5">
        <f t="shared" si="328"/>
        <v>1</v>
      </c>
      <c r="L390" s="11">
        <f t="shared" si="289"/>
        <v>160</v>
      </c>
      <c r="N390" s="25">
        <f t="shared" si="290"/>
        <v>0.28125000000000006</v>
      </c>
      <c r="O390" s="5">
        <f t="shared" ref="O390:W390" si="329">SUM(O18,O80,O142,O204,O266,O328)</f>
        <v>44</v>
      </c>
      <c r="P390" s="5">
        <f t="shared" si="329"/>
        <v>6</v>
      </c>
      <c r="Q390" s="5">
        <f t="shared" si="329"/>
        <v>13</v>
      </c>
      <c r="R390" s="5">
        <f t="shared" si="329"/>
        <v>1</v>
      </c>
      <c r="S390" s="5">
        <f t="shared" si="329"/>
        <v>3</v>
      </c>
      <c r="T390" s="5">
        <f t="shared" si="329"/>
        <v>2</v>
      </c>
      <c r="U390" s="5">
        <f t="shared" si="329"/>
        <v>1</v>
      </c>
      <c r="V390" s="5">
        <f t="shared" si="329"/>
        <v>0</v>
      </c>
      <c r="W390" s="5">
        <f t="shared" si="329"/>
        <v>0</v>
      </c>
      <c r="X390" s="11">
        <f t="shared" si="292"/>
        <v>70</v>
      </c>
      <c r="Z390" s="25">
        <f t="shared" si="293"/>
        <v>0.28125000000000006</v>
      </c>
      <c r="AA390" s="5">
        <f t="shared" ref="AA390:AI390" si="330">SUM(AA18,AA80,AA142,AA204,AA266,AA328)</f>
        <v>46</v>
      </c>
      <c r="AB390" s="5">
        <f t="shared" si="330"/>
        <v>7</v>
      </c>
      <c r="AC390" s="5">
        <f t="shared" si="330"/>
        <v>9</v>
      </c>
      <c r="AD390" s="5">
        <f t="shared" si="330"/>
        <v>0</v>
      </c>
      <c r="AE390" s="5">
        <f t="shared" si="330"/>
        <v>4</v>
      </c>
      <c r="AF390" s="5">
        <f t="shared" si="330"/>
        <v>1</v>
      </c>
      <c r="AG390" s="5">
        <f t="shared" si="330"/>
        <v>0</v>
      </c>
      <c r="AH390" s="5">
        <f t="shared" si="330"/>
        <v>0</v>
      </c>
      <c r="AI390" s="5">
        <f t="shared" si="330"/>
        <v>0</v>
      </c>
      <c r="AJ390" s="11">
        <f t="shared" si="295"/>
        <v>67</v>
      </c>
      <c r="AL390" s="25">
        <f t="shared" si="296"/>
        <v>0.28125000000000006</v>
      </c>
      <c r="AM390" s="5">
        <f t="shared" ref="AM390:AU390" si="331">SUM(AM18,AM80,AM142,AM204,AM266,AM328)</f>
        <v>0</v>
      </c>
      <c r="AN390" s="5">
        <f t="shared" si="331"/>
        <v>0</v>
      </c>
      <c r="AO390" s="5">
        <f t="shared" si="331"/>
        <v>0</v>
      </c>
      <c r="AP390" s="5">
        <f t="shared" si="331"/>
        <v>0</v>
      </c>
      <c r="AQ390" s="5">
        <f t="shared" si="331"/>
        <v>0</v>
      </c>
      <c r="AR390" s="5">
        <f t="shared" si="331"/>
        <v>0</v>
      </c>
      <c r="AS390" s="5">
        <f t="shared" si="331"/>
        <v>0</v>
      </c>
      <c r="AT390" s="5">
        <f t="shared" si="331"/>
        <v>0</v>
      </c>
      <c r="AU390" s="5">
        <f t="shared" si="331"/>
        <v>0</v>
      </c>
      <c r="AV390" s="11">
        <f t="shared" si="298"/>
        <v>0</v>
      </c>
      <c r="AX390" s="25">
        <f t="shared" si="299"/>
        <v>0.28125000000000006</v>
      </c>
      <c r="AY390" s="5">
        <f t="shared" ref="AY390:BG390" si="332">SUM(AY18,AY80,AY142,AY204,AY266,AY328)</f>
        <v>0</v>
      </c>
      <c r="AZ390" s="5">
        <f t="shared" si="332"/>
        <v>0</v>
      </c>
      <c r="BA390" s="5">
        <f t="shared" si="332"/>
        <v>0</v>
      </c>
      <c r="BB390" s="5">
        <f t="shared" si="332"/>
        <v>0</v>
      </c>
      <c r="BC390" s="5">
        <f t="shared" si="332"/>
        <v>0</v>
      </c>
      <c r="BD390" s="5">
        <f t="shared" si="332"/>
        <v>0</v>
      </c>
      <c r="BE390" s="5">
        <f t="shared" si="332"/>
        <v>0</v>
      </c>
      <c r="BF390" s="5">
        <f t="shared" si="332"/>
        <v>0</v>
      </c>
      <c r="BG390" s="5">
        <f t="shared" si="332"/>
        <v>0</v>
      </c>
      <c r="BH390" s="11">
        <f t="shared" si="301"/>
        <v>0</v>
      </c>
      <c r="BJ390" s="25">
        <f t="shared" si="302"/>
        <v>0.28125000000000006</v>
      </c>
      <c r="BK390" s="5">
        <f t="shared" ref="BK390:BS390" si="333">SUM(BK18,BK80,BK142,BK204,BK266,BK328)</f>
        <v>0</v>
      </c>
      <c r="BL390" s="5">
        <f t="shared" si="333"/>
        <v>0</v>
      </c>
      <c r="BM390" s="5">
        <f t="shared" si="333"/>
        <v>0</v>
      </c>
      <c r="BN390" s="5">
        <f t="shared" si="333"/>
        <v>0</v>
      </c>
      <c r="BO390" s="5">
        <f t="shared" si="333"/>
        <v>0</v>
      </c>
      <c r="BP390" s="5">
        <f t="shared" si="333"/>
        <v>0</v>
      </c>
      <c r="BQ390" s="5">
        <f t="shared" si="333"/>
        <v>0</v>
      </c>
      <c r="BR390" s="5">
        <f t="shared" si="333"/>
        <v>0</v>
      </c>
      <c r="BS390" s="5">
        <f t="shared" si="333"/>
        <v>0</v>
      </c>
      <c r="BT390" s="11">
        <f t="shared" si="304"/>
        <v>0</v>
      </c>
      <c r="BV390" s="25">
        <f t="shared" si="320"/>
        <v>0.28125000000000006</v>
      </c>
      <c r="BW390" s="39">
        <f t="shared" si="305"/>
        <v>213</v>
      </c>
      <c r="BX390" s="39">
        <f t="shared" si="306"/>
        <v>19</v>
      </c>
      <c r="BY390" s="39">
        <f t="shared" si="307"/>
        <v>45</v>
      </c>
      <c r="BZ390" s="39">
        <f t="shared" si="308"/>
        <v>3</v>
      </c>
      <c r="CA390" s="39">
        <f t="shared" si="309"/>
        <v>9</v>
      </c>
      <c r="CB390" s="39">
        <f t="shared" si="310"/>
        <v>3</v>
      </c>
      <c r="CC390" s="39">
        <f t="shared" si="311"/>
        <v>2</v>
      </c>
      <c r="CD390" s="39">
        <f t="shared" si="312"/>
        <v>2</v>
      </c>
      <c r="CE390" s="39">
        <f t="shared" si="313"/>
        <v>1</v>
      </c>
      <c r="CF390" s="40">
        <f t="shared" si="321"/>
        <v>297</v>
      </c>
    </row>
    <row r="391" spans="2:84" x14ac:dyDescent="0.25">
      <c r="B391" s="25">
        <f t="shared" si="287"/>
        <v>0.29166666666666674</v>
      </c>
      <c r="C391" s="5">
        <f t="shared" ref="C391:K391" si="334">SUM(C19,C81,C143,C205,C267,C329)</f>
        <v>134</v>
      </c>
      <c r="D391" s="5">
        <f t="shared" si="334"/>
        <v>4</v>
      </c>
      <c r="E391" s="5">
        <f t="shared" si="334"/>
        <v>16</v>
      </c>
      <c r="F391" s="5">
        <f t="shared" si="334"/>
        <v>1</v>
      </c>
      <c r="G391" s="5">
        <f t="shared" si="334"/>
        <v>3</v>
      </c>
      <c r="H391" s="5">
        <f t="shared" si="334"/>
        <v>0</v>
      </c>
      <c r="I391" s="5">
        <f t="shared" si="334"/>
        <v>1</v>
      </c>
      <c r="J391" s="5">
        <f t="shared" si="334"/>
        <v>1</v>
      </c>
      <c r="K391" s="5">
        <f t="shared" si="334"/>
        <v>0</v>
      </c>
      <c r="L391" s="11">
        <f t="shared" si="289"/>
        <v>160</v>
      </c>
      <c r="N391" s="25">
        <f t="shared" si="290"/>
        <v>0.29166666666666674</v>
      </c>
      <c r="O391" s="5">
        <f t="shared" ref="O391:W391" si="335">SUM(O19,O81,O143,O205,O267,O329)</f>
        <v>58</v>
      </c>
      <c r="P391" s="5">
        <f t="shared" si="335"/>
        <v>5</v>
      </c>
      <c r="Q391" s="5">
        <f t="shared" si="335"/>
        <v>12</v>
      </c>
      <c r="R391" s="5">
        <f t="shared" si="335"/>
        <v>0</v>
      </c>
      <c r="S391" s="5">
        <f t="shared" si="335"/>
        <v>2</v>
      </c>
      <c r="T391" s="5">
        <f t="shared" si="335"/>
        <v>0</v>
      </c>
      <c r="U391" s="5">
        <f t="shared" si="335"/>
        <v>0</v>
      </c>
      <c r="V391" s="5">
        <f t="shared" si="335"/>
        <v>1</v>
      </c>
      <c r="W391" s="5">
        <f t="shared" si="335"/>
        <v>0</v>
      </c>
      <c r="X391" s="11">
        <f t="shared" si="292"/>
        <v>78</v>
      </c>
      <c r="Z391" s="25">
        <f t="shared" si="293"/>
        <v>0.29166666666666674</v>
      </c>
      <c r="AA391" s="5">
        <f t="shared" ref="AA391:AI391" si="336">SUM(AA19,AA81,AA143,AA205,AA267,AA329)</f>
        <v>54</v>
      </c>
      <c r="AB391" s="5">
        <f t="shared" si="336"/>
        <v>19</v>
      </c>
      <c r="AC391" s="5">
        <f t="shared" si="336"/>
        <v>13</v>
      </c>
      <c r="AD391" s="5">
        <f t="shared" si="336"/>
        <v>0</v>
      </c>
      <c r="AE391" s="5">
        <f t="shared" si="336"/>
        <v>3</v>
      </c>
      <c r="AF391" s="5">
        <f t="shared" si="336"/>
        <v>0</v>
      </c>
      <c r="AG391" s="5">
        <f t="shared" si="336"/>
        <v>1</v>
      </c>
      <c r="AH391" s="5">
        <f t="shared" si="336"/>
        <v>0</v>
      </c>
      <c r="AI391" s="5">
        <f t="shared" si="336"/>
        <v>0</v>
      </c>
      <c r="AJ391" s="11">
        <f t="shared" si="295"/>
        <v>90</v>
      </c>
      <c r="AL391" s="25">
        <f t="shared" si="296"/>
        <v>0.29166666666666674</v>
      </c>
      <c r="AM391" s="5">
        <f t="shared" ref="AM391:AU391" si="337">SUM(AM19,AM81,AM143,AM205,AM267,AM329)</f>
        <v>0</v>
      </c>
      <c r="AN391" s="5">
        <f t="shared" si="337"/>
        <v>0</v>
      </c>
      <c r="AO391" s="5">
        <f t="shared" si="337"/>
        <v>0</v>
      </c>
      <c r="AP391" s="5">
        <f t="shared" si="337"/>
        <v>0</v>
      </c>
      <c r="AQ391" s="5">
        <f t="shared" si="337"/>
        <v>0</v>
      </c>
      <c r="AR391" s="5">
        <f t="shared" si="337"/>
        <v>0</v>
      </c>
      <c r="AS391" s="5">
        <f t="shared" si="337"/>
        <v>0</v>
      </c>
      <c r="AT391" s="5">
        <f t="shared" si="337"/>
        <v>0</v>
      </c>
      <c r="AU391" s="5">
        <f t="shared" si="337"/>
        <v>0</v>
      </c>
      <c r="AV391" s="11">
        <f t="shared" si="298"/>
        <v>0</v>
      </c>
      <c r="AX391" s="25">
        <f t="shared" si="299"/>
        <v>0.29166666666666674</v>
      </c>
      <c r="AY391" s="5">
        <f t="shared" ref="AY391:BG391" si="338">SUM(AY19,AY81,AY143,AY205,AY267,AY329)</f>
        <v>0</v>
      </c>
      <c r="AZ391" s="5">
        <f t="shared" si="338"/>
        <v>0</v>
      </c>
      <c r="BA391" s="5">
        <f t="shared" si="338"/>
        <v>0</v>
      </c>
      <c r="BB391" s="5">
        <f t="shared" si="338"/>
        <v>0</v>
      </c>
      <c r="BC391" s="5">
        <f t="shared" si="338"/>
        <v>0</v>
      </c>
      <c r="BD391" s="5">
        <f t="shared" si="338"/>
        <v>0</v>
      </c>
      <c r="BE391" s="5">
        <f t="shared" si="338"/>
        <v>0</v>
      </c>
      <c r="BF391" s="5">
        <f t="shared" si="338"/>
        <v>0</v>
      </c>
      <c r="BG391" s="5">
        <f t="shared" si="338"/>
        <v>0</v>
      </c>
      <c r="BH391" s="11">
        <f t="shared" si="301"/>
        <v>0</v>
      </c>
      <c r="BJ391" s="25">
        <f t="shared" si="302"/>
        <v>0.29166666666666674</v>
      </c>
      <c r="BK391" s="5">
        <f t="shared" ref="BK391:BS391" si="339">SUM(BK19,BK81,BK143,BK205,BK267,BK329)</f>
        <v>0</v>
      </c>
      <c r="BL391" s="5">
        <f t="shared" si="339"/>
        <v>0</v>
      </c>
      <c r="BM391" s="5">
        <f t="shared" si="339"/>
        <v>0</v>
      </c>
      <c r="BN391" s="5">
        <f t="shared" si="339"/>
        <v>0</v>
      </c>
      <c r="BO391" s="5">
        <f t="shared" si="339"/>
        <v>0</v>
      </c>
      <c r="BP391" s="5">
        <f t="shared" si="339"/>
        <v>0</v>
      </c>
      <c r="BQ391" s="5">
        <f t="shared" si="339"/>
        <v>0</v>
      </c>
      <c r="BR391" s="5">
        <f t="shared" si="339"/>
        <v>0</v>
      </c>
      <c r="BS391" s="5">
        <f t="shared" si="339"/>
        <v>0</v>
      </c>
      <c r="BT391" s="11">
        <f t="shared" si="304"/>
        <v>0</v>
      </c>
      <c r="BV391" s="25">
        <f t="shared" si="320"/>
        <v>0.29166666666666674</v>
      </c>
      <c r="BW391" s="39">
        <f t="shared" si="305"/>
        <v>246</v>
      </c>
      <c r="BX391" s="39">
        <f t="shared" si="306"/>
        <v>28</v>
      </c>
      <c r="BY391" s="39">
        <f t="shared" si="307"/>
        <v>41</v>
      </c>
      <c r="BZ391" s="39">
        <f t="shared" si="308"/>
        <v>1</v>
      </c>
      <c r="CA391" s="39">
        <f t="shared" si="309"/>
        <v>8</v>
      </c>
      <c r="CB391" s="39">
        <f t="shared" si="310"/>
        <v>0</v>
      </c>
      <c r="CC391" s="39">
        <f t="shared" si="311"/>
        <v>2</v>
      </c>
      <c r="CD391" s="39">
        <f t="shared" si="312"/>
        <v>2</v>
      </c>
      <c r="CE391" s="39">
        <f t="shared" si="313"/>
        <v>0</v>
      </c>
      <c r="CF391" s="40">
        <f t="shared" si="321"/>
        <v>328</v>
      </c>
    </row>
    <row r="392" spans="2:84" x14ac:dyDescent="0.25">
      <c r="B392" s="25">
        <f t="shared" si="287"/>
        <v>0.30208333333333343</v>
      </c>
      <c r="C392" s="5">
        <f t="shared" ref="C392:K392" si="340">SUM(C20,C82,C144,C206,C268,C330)</f>
        <v>186</v>
      </c>
      <c r="D392" s="5">
        <f t="shared" si="340"/>
        <v>7</v>
      </c>
      <c r="E392" s="5">
        <f t="shared" si="340"/>
        <v>13</v>
      </c>
      <c r="F392" s="5">
        <f t="shared" si="340"/>
        <v>1</v>
      </c>
      <c r="G392" s="5">
        <f t="shared" si="340"/>
        <v>2</v>
      </c>
      <c r="H392" s="5">
        <f t="shared" si="340"/>
        <v>1</v>
      </c>
      <c r="I392" s="5">
        <f t="shared" si="340"/>
        <v>1</v>
      </c>
      <c r="J392" s="5">
        <f t="shared" si="340"/>
        <v>1</v>
      </c>
      <c r="K392" s="5">
        <f t="shared" si="340"/>
        <v>0</v>
      </c>
      <c r="L392" s="11">
        <f t="shared" si="289"/>
        <v>212</v>
      </c>
      <c r="N392" s="25">
        <f t="shared" si="290"/>
        <v>0.30208333333333343</v>
      </c>
      <c r="O392" s="5">
        <f t="shared" ref="O392:W392" si="341">SUM(O20,O82,O144,O206,O268,O330)</f>
        <v>69</v>
      </c>
      <c r="P392" s="5">
        <f t="shared" si="341"/>
        <v>9</v>
      </c>
      <c r="Q392" s="5">
        <f t="shared" si="341"/>
        <v>12</v>
      </c>
      <c r="R392" s="5">
        <f t="shared" si="341"/>
        <v>2</v>
      </c>
      <c r="S392" s="5">
        <f t="shared" si="341"/>
        <v>4</v>
      </c>
      <c r="T392" s="5">
        <f t="shared" si="341"/>
        <v>1</v>
      </c>
      <c r="U392" s="5">
        <f t="shared" si="341"/>
        <v>2</v>
      </c>
      <c r="V392" s="5">
        <f t="shared" si="341"/>
        <v>0</v>
      </c>
      <c r="W392" s="5">
        <f t="shared" si="341"/>
        <v>0</v>
      </c>
      <c r="X392" s="11">
        <f t="shared" si="292"/>
        <v>99</v>
      </c>
      <c r="Z392" s="25">
        <f t="shared" si="293"/>
        <v>0.30208333333333343</v>
      </c>
      <c r="AA392" s="5">
        <f t="shared" ref="AA392:AI392" si="342">SUM(AA20,AA82,AA144,AA206,AA268,AA330)</f>
        <v>79</v>
      </c>
      <c r="AB392" s="5">
        <f t="shared" si="342"/>
        <v>14</v>
      </c>
      <c r="AC392" s="5">
        <f t="shared" si="342"/>
        <v>16</v>
      </c>
      <c r="AD392" s="5">
        <f t="shared" si="342"/>
        <v>0</v>
      </c>
      <c r="AE392" s="5">
        <f t="shared" si="342"/>
        <v>3</v>
      </c>
      <c r="AF392" s="5">
        <f t="shared" si="342"/>
        <v>5</v>
      </c>
      <c r="AG392" s="5">
        <f t="shared" si="342"/>
        <v>2</v>
      </c>
      <c r="AH392" s="5">
        <f t="shared" si="342"/>
        <v>0</v>
      </c>
      <c r="AI392" s="5">
        <f t="shared" si="342"/>
        <v>0</v>
      </c>
      <c r="AJ392" s="11">
        <f t="shared" si="295"/>
        <v>119</v>
      </c>
      <c r="AL392" s="25">
        <f t="shared" si="296"/>
        <v>0.30208333333333343</v>
      </c>
      <c r="AM392" s="5">
        <f t="shared" ref="AM392:AU392" si="343">SUM(AM20,AM82,AM144,AM206,AM268,AM330)</f>
        <v>0</v>
      </c>
      <c r="AN392" s="5">
        <f t="shared" si="343"/>
        <v>0</v>
      </c>
      <c r="AO392" s="5">
        <f t="shared" si="343"/>
        <v>0</v>
      </c>
      <c r="AP392" s="5">
        <f t="shared" si="343"/>
        <v>0</v>
      </c>
      <c r="AQ392" s="5">
        <f t="shared" si="343"/>
        <v>0</v>
      </c>
      <c r="AR392" s="5">
        <f t="shared" si="343"/>
        <v>0</v>
      </c>
      <c r="AS392" s="5">
        <f t="shared" si="343"/>
        <v>0</v>
      </c>
      <c r="AT392" s="5">
        <f t="shared" si="343"/>
        <v>0</v>
      </c>
      <c r="AU392" s="5">
        <f t="shared" si="343"/>
        <v>0</v>
      </c>
      <c r="AV392" s="11">
        <f t="shared" si="298"/>
        <v>0</v>
      </c>
      <c r="AX392" s="25">
        <f t="shared" si="299"/>
        <v>0.30208333333333343</v>
      </c>
      <c r="AY392" s="5">
        <f t="shared" ref="AY392:BG392" si="344">SUM(AY20,AY82,AY144,AY206,AY268,AY330)</f>
        <v>0</v>
      </c>
      <c r="AZ392" s="5">
        <f t="shared" si="344"/>
        <v>0</v>
      </c>
      <c r="BA392" s="5">
        <f t="shared" si="344"/>
        <v>0</v>
      </c>
      <c r="BB392" s="5">
        <f t="shared" si="344"/>
        <v>0</v>
      </c>
      <c r="BC392" s="5">
        <f t="shared" si="344"/>
        <v>0</v>
      </c>
      <c r="BD392" s="5">
        <f t="shared" si="344"/>
        <v>0</v>
      </c>
      <c r="BE392" s="5">
        <f t="shared" si="344"/>
        <v>0</v>
      </c>
      <c r="BF392" s="5">
        <f t="shared" si="344"/>
        <v>0</v>
      </c>
      <c r="BG392" s="5">
        <f t="shared" si="344"/>
        <v>0</v>
      </c>
      <c r="BH392" s="11">
        <f t="shared" si="301"/>
        <v>0</v>
      </c>
      <c r="BJ392" s="25">
        <f t="shared" si="302"/>
        <v>0.30208333333333343</v>
      </c>
      <c r="BK392" s="5">
        <f t="shared" ref="BK392:BS392" si="345">SUM(BK20,BK82,BK144,BK206,BK268,BK330)</f>
        <v>0</v>
      </c>
      <c r="BL392" s="5">
        <f t="shared" si="345"/>
        <v>0</v>
      </c>
      <c r="BM392" s="5">
        <f t="shared" si="345"/>
        <v>0</v>
      </c>
      <c r="BN392" s="5">
        <f t="shared" si="345"/>
        <v>0</v>
      </c>
      <c r="BO392" s="5">
        <f t="shared" si="345"/>
        <v>0</v>
      </c>
      <c r="BP392" s="5">
        <f t="shared" si="345"/>
        <v>0</v>
      </c>
      <c r="BQ392" s="5">
        <f t="shared" si="345"/>
        <v>0</v>
      </c>
      <c r="BR392" s="5">
        <f t="shared" si="345"/>
        <v>0</v>
      </c>
      <c r="BS392" s="5">
        <f t="shared" si="345"/>
        <v>0</v>
      </c>
      <c r="BT392" s="11">
        <f t="shared" si="304"/>
        <v>0</v>
      </c>
      <c r="BV392" s="25">
        <f t="shared" si="320"/>
        <v>0.30208333333333343</v>
      </c>
      <c r="BW392" s="39">
        <f t="shared" si="305"/>
        <v>334</v>
      </c>
      <c r="BX392" s="39">
        <f t="shared" si="306"/>
        <v>30</v>
      </c>
      <c r="BY392" s="39">
        <f t="shared" si="307"/>
        <v>41</v>
      </c>
      <c r="BZ392" s="39">
        <f t="shared" si="308"/>
        <v>3</v>
      </c>
      <c r="CA392" s="39">
        <f t="shared" si="309"/>
        <v>9</v>
      </c>
      <c r="CB392" s="39">
        <f t="shared" si="310"/>
        <v>7</v>
      </c>
      <c r="CC392" s="39">
        <f t="shared" si="311"/>
        <v>5</v>
      </c>
      <c r="CD392" s="39">
        <f t="shared" si="312"/>
        <v>1</v>
      </c>
      <c r="CE392" s="39">
        <f t="shared" si="313"/>
        <v>0</v>
      </c>
      <c r="CF392" s="40">
        <f t="shared" si="321"/>
        <v>430</v>
      </c>
    </row>
    <row r="393" spans="2:84" x14ac:dyDescent="0.25">
      <c r="B393" s="25">
        <f t="shared" si="287"/>
        <v>0.31250000000000011</v>
      </c>
      <c r="C393" s="5">
        <f t="shared" ref="C393:K393" si="346">SUM(C21,C83,C145,C207,C269,C331)</f>
        <v>166</v>
      </c>
      <c r="D393" s="5">
        <f t="shared" si="346"/>
        <v>13</v>
      </c>
      <c r="E393" s="5">
        <f t="shared" si="346"/>
        <v>20</v>
      </c>
      <c r="F393" s="5">
        <f t="shared" si="346"/>
        <v>3</v>
      </c>
      <c r="G393" s="5">
        <f t="shared" si="346"/>
        <v>2</v>
      </c>
      <c r="H393" s="5">
        <f t="shared" si="346"/>
        <v>0</v>
      </c>
      <c r="I393" s="5">
        <f t="shared" si="346"/>
        <v>4</v>
      </c>
      <c r="J393" s="5">
        <f t="shared" si="346"/>
        <v>1</v>
      </c>
      <c r="K393" s="5">
        <f t="shared" si="346"/>
        <v>0</v>
      </c>
      <c r="L393" s="11">
        <f t="shared" si="289"/>
        <v>209</v>
      </c>
      <c r="N393" s="25">
        <f t="shared" si="290"/>
        <v>0.31250000000000011</v>
      </c>
      <c r="O393" s="5">
        <f t="shared" ref="O393:W393" si="347">SUM(O21,O83,O145,O207,O269,O331)</f>
        <v>81</v>
      </c>
      <c r="P393" s="5">
        <f t="shared" si="347"/>
        <v>5</v>
      </c>
      <c r="Q393" s="5">
        <f t="shared" si="347"/>
        <v>12</v>
      </c>
      <c r="R393" s="5">
        <f t="shared" si="347"/>
        <v>1</v>
      </c>
      <c r="S393" s="5">
        <f t="shared" si="347"/>
        <v>5</v>
      </c>
      <c r="T393" s="5">
        <f t="shared" si="347"/>
        <v>2</v>
      </c>
      <c r="U393" s="5">
        <f t="shared" si="347"/>
        <v>1</v>
      </c>
      <c r="V393" s="5">
        <f t="shared" si="347"/>
        <v>0</v>
      </c>
      <c r="W393" s="5">
        <f t="shared" si="347"/>
        <v>0</v>
      </c>
      <c r="X393" s="11">
        <f t="shared" si="292"/>
        <v>107</v>
      </c>
      <c r="Z393" s="25">
        <f t="shared" si="293"/>
        <v>0.31250000000000011</v>
      </c>
      <c r="AA393" s="5">
        <f t="shared" ref="AA393:AI393" si="348">SUM(AA21,AA83,AA145,AA207,AA269,AA331)</f>
        <v>84</v>
      </c>
      <c r="AB393" s="5">
        <f t="shared" si="348"/>
        <v>2</v>
      </c>
      <c r="AC393" s="5">
        <f t="shared" si="348"/>
        <v>18</v>
      </c>
      <c r="AD393" s="5">
        <f t="shared" si="348"/>
        <v>1</v>
      </c>
      <c r="AE393" s="5">
        <f t="shared" si="348"/>
        <v>1</v>
      </c>
      <c r="AF393" s="5">
        <f t="shared" si="348"/>
        <v>5</v>
      </c>
      <c r="AG393" s="5">
        <f t="shared" si="348"/>
        <v>0</v>
      </c>
      <c r="AH393" s="5">
        <f t="shared" si="348"/>
        <v>1</v>
      </c>
      <c r="AI393" s="5">
        <f t="shared" si="348"/>
        <v>0</v>
      </c>
      <c r="AJ393" s="11">
        <f t="shared" si="295"/>
        <v>112</v>
      </c>
      <c r="AL393" s="25">
        <f t="shared" si="296"/>
        <v>0.31250000000000011</v>
      </c>
      <c r="AM393" s="5">
        <f t="shared" ref="AM393:AU393" si="349">SUM(AM21,AM83,AM145,AM207,AM269,AM331)</f>
        <v>0</v>
      </c>
      <c r="AN393" s="5">
        <f t="shared" si="349"/>
        <v>0</v>
      </c>
      <c r="AO393" s="5">
        <f t="shared" si="349"/>
        <v>0</v>
      </c>
      <c r="AP393" s="5">
        <f t="shared" si="349"/>
        <v>0</v>
      </c>
      <c r="AQ393" s="5">
        <f t="shared" si="349"/>
        <v>0</v>
      </c>
      <c r="AR393" s="5">
        <f t="shared" si="349"/>
        <v>0</v>
      </c>
      <c r="AS393" s="5">
        <f t="shared" si="349"/>
        <v>0</v>
      </c>
      <c r="AT393" s="5">
        <f t="shared" si="349"/>
        <v>0</v>
      </c>
      <c r="AU393" s="5">
        <f t="shared" si="349"/>
        <v>0</v>
      </c>
      <c r="AV393" s="11">
        <f t="shared" si="298"/>
        <v>0</v>
      </c>
      <c r="AX393" s="25">
        <f t="shared" si="299"/>
        <v>0.31250000000000011</v>
      </c>
      <c r="AY393" s="5">
        <f t="shared" ref="AY393:BG393" si="350">SUM(AY21,AY83,AY145,AY207,AY269,AY331)</f>
        <v>0</v>
      </c>
      <c r="AZ393" s="5">
        <f t="shared" si="350"/>
        <v>0</v>
      </c>
      <c r="BA393" s="5">
        <f t="shared" si="350"/>
        <v>0</v>
      </c>
      <c r="BB393" s="5">
        <f t="shared" si="350"/>
        <v>0</v>
      </c>
      <c r="BC393" s="5">
        <f t="shared" si="350"/>
        <v>0</v>
      </c>
      <c r="BD393" s="5">
        <f t="shared" si="350"/>
        <v>0</v>
      </c>
      <c r="BE393" s="5">
        <f t="shared" si="350"/>
        <v>0</v>
      </c>
      <c r="BF393" s="5">
        <f t="shared" si="350"/>
        <v>0</v>
      </c>
      <c r="BG393" s="5">
        <f t="shared" si="350"/>
        <v>0</v>
      </c>
      <c r="BH393" s="11">
        <f t="shared" si="301"/>
        <v>0</v>
      </c>
      <c r="BJ393" s="25">
        <f t="shared" si="302"/>
        <v>0.31250000000000011</v>
      </c>
      <c r="BK393" s="5">
        <f t="shared" ref="BK393:BS393" si="351">SUM(BK21,BK83,BK145,BK207,BK269,BK331)</f>
        <v>0</v>
      </c>
      <c r="BL393" s="5">
        <f t="shared" si="351"/>
        <v>0</v>
      </c>
      <c r="BM393" s="5">
        <f t="shared" si="351"/>
        <v>0</v>
      </c>
      <c r="BN393" s="5">
        <f t="shared" si="351"/>
        <v>0</v>
      </c>
      <c r="BO393" s="5">
        <f t="shared" si="351"/>
        <v>0</v>
      </c>
      <c r="BP393" s="5">
        <f t="shared" si="351"/>
        <v>0</v>
      </c>
      <c r="BQ393" s="5">
        <f t="shared" si="351"/>
        <v>0</v>
      </c>
      <c r="BR393" s="5">
        <f t="shared" si="351"/>
        <v>0</v>
      </c>
      <c r="BS393" s="5">
        <f t="shared" si="351"/>
        <v>0</v>
      </c>
      <c r="BT393" s="11">
        <f t="shared" si="304"/>
        <v>0</v>
      </c>
      <c r="BV393" s="25">
        <f t="shared" si="320"/>
        <v>0.31250000000000011</v>
      </c>
      <c r="BW393" s="39">
        <f t="shared" si="305"/>
        <v>331</v>
      </c>
      <c r="BX393" s="39">
        <f t="shared" si="306"/>
        <v>20</v>
      </c>
      <c r="BY393" s="39">
        <f t="shared" si="307"/>
        <v>50</v>
      </c>
      <c r="BZ393" s="39">
        <f t="shared" si="308"/>
        <v>5</v>
      </c>
      <c r="CA393" s="39">
        <f t="shared" si="309"/>
        <v>8</v>
      </c>
      <c r="CB393" s="39">
        <f t="shared" si="310"/>
        <v>7</v>
      </c>
      <c r="CC393" s="39">
        <f t="shared" si="311"/>
        <v>5</v>
      </c>
      <c r="CD393" s="39">
        <f t="shared" si="312"/>
        <v>2</v>
      </c>
      <c r="CE393" s="39">
        <f t="shared" si="313"/>
        <v>0</v>
      </c>
      <c r="CF393" s="40">
        <f t="shared" si="321"/>
        <v>428</v>
      </c>
    </row>
    <row r="394" spans="2:84" x14ac:dyDescent="0.25">
      <c r="B394" s="25">
        <f t="shared" si="287"/>
        <v>0.3229166666666668</v>
      </c>
      <c r="C394" s="5">
        <f t="shared" ref="C394:K394" si="352">SUM(C22,C84,C146,C208,C270,C332)</f>
        <v>155</v>
      </c>
      <c r="D394" s="5">
        <f t="shared" si="352"/>
        <v>13</v>
      </c>
      <c r="E394" s="5">
        <f t="shared" si="352"/>
        <v>20</v>
      </c>
      <c r="F394" s="5">
        <f t="shared" si="352"/>
        <v>1</v>
      </c>
      <c r="G394" s="5">
        <f t="shared" si="352"/>
        <v>2</v>
      </c>
      <c r="H394" s="5">
        <f t="shared" si="352"/>
        <v>0</v>
      </c>
      <c r="I394" s="5">
        <f t="shared" si="352"/>
        <v>0</v>
      </c>
      <c r="J394" s="5">
        <f t="shared" si="352"/>
        <v>0</v>
      </c>
      <c r="K394" s="5">
        <f t="shared" si="352"/>
        <v>0</v>
      </c>
      <c r="L394" s="11">
        <f t="shared" si="289"/>
        <v>191</v>
      </c>
      <c r="N394" s="25">
        <f t="shared" si="290"/>
        <v>0.3229166666666668</v>
      </c>
      <c r="O394" s="5">
        <f t="shared" ref="O394:W394" si="353">SUM(O22,O84,O146,O208,O270,O332)</f>
        <v>90</v>
      </c>
      <c r="P394" s="5">
        <f t="shared" si="353"/>
        <v>6</v>
      </c>
      <c r="Q394" s="5">
        <f t="shared" si="353"/>
        <v>6</v>
      </c>
      <c r="R394" s="5">
        <f t="shared" si="353"/>
        <v>0</v>
      </c>
      <c r="S394" s="5">
        <f t="shared" si="353"/>
        <v>1</v>
      </c>
      <c r="T394" s="5">
        <f t="shared" si="353"/>
        <v>2</v>
      </c>
      <c r="U394" s="5">
        <f t="shared" si="353"/>
        <v>1</v>
      </c>
      <c r="V394" s="5">
        <f t="shared" si="353"/>
        <v>0</v>
      </c>
      <c r="W394" s="5">
        <f t="shared" si="353"/>
        <v>0</v>
      </c>
      <c r="X394" s="11">
        <f t="shared" si="292"/>
        <v>106</v>
      </c>
      <c r="Z394" s="25">
        <f t="shared" si="293"/>
        <v>0.3229166666666668</v>
      </c>
      <c r="AA394" s="5">
        <f t="shared" ref="AA394:AI394" si="354">SUM(AA22,AA84,AA146,AA208,AA270,AA332)</f>
        <v>111</v>
      </c>
      <c r="AB394" s="5">
        <f t="shared" si="354"/>
        <v>9</v>
      </c>
      <c r="AC394" s="5">
        <f t="shared" si="354"/>
        <v>19</v>
      </c>
      <c r="AD394" s="5">
        <f t="shared" si="354"/>
        <v>1</v>
      </c>
      <c r="AE394" s="5">
        <f t="shared" si="354"/>
        <v>3</v>
      </c>
      <c r="AF394" s="5">
        <f t="shared" si="354"/>
        <v>3</v>
      </c>
      <c r="AG394" s="5">
        <f t="shared" si="354"/>
        <v>1</v>
      </c>
      <c r="AH394" s="5">
        <f t="shared" si="354"/>
        <v>0</v>
      </c>
      <c r="AI394" s="5">
        <f t="shared" si="354"/>
        <v>0</v>
      </c>
      <c r="AJ394" s="11">
        <f t="shared" si="295"/>
        <v>147</v>
      </c>
      <c r="AL394" s="25">
        <f t="shared" si="296"/>
        <v>0.3229166666666668</v>
      </c>
      <c r="AM394" s="5">
        <f t="shared" ref="AM394:AU394" si="355">SUM(AM22,AM84,AM146,AM208,AM270,AM332)</f>
        <v>0</v>
      </c>
      <c r="AN394" s="5">
        <f t="shared" si="355"/>
        <v>0</v>
      </c>
      <c r="AO394" s="5">
        <f t="shared" si="355"/>
        <v>0</v>
      </c>
      <c r="AP394" s="5">
        <f t="shared" si="355"/>
        <v>0</v>
      </c>
      <c r="AQ394" s="5">
        <f t="shared" si="355"/>
        <v>0</v>
      </c>
      <c r="AR394" s="5">
        <f t="shared" si="355"/>
        <v>0</v>
      </c>
      <c r="AS394" s="5">
        <f t="shared" si="355"/>
        <v>0</v>
      </c>
      <c r="AT394" s="5">
        <f t="shared" si="355"/>
        <v>0</v>
      </c>
      <c r="AU394" s="5">
        <f t="shared" si="355"/>
        <v>0</v>
      </c>
      <c r="AV394" s="11">
        <f t="shared" si="298"/>
        <v>0</v>
      </c>
      <c r="AX394" s="25">
        <f t="shared" si="299"/>
        <v>0.3229166666666668</v>
      </c>
      <c r="AY394" s="5">
        <f t="shared" ref="AY394:BG394" si="356">SUM(AY22,AY84,AY146,AY208,AY270,AY332)</f>
        <v>0</v>
      </c>
      <c r="AZ394" s="5">
        <f t="shared" si="356"/>
        <v>0</v>
      </c>
      <c r="BA394" s="5">
        <f t="shared" si="356"/>
        <v>0</v>
      </c>
      <c r="BB394" s="5">
        <f t="shared" si="356"/>
        <v>0</v>
      </c>
      <c r="BC394" s="5">
        <f t="shared" si="356"/>
        <v>0</v>
      </c>
      <c r="BD394" s="5">
        <f t="shared" si="356"/>
        <v>0</v>
      </c>
      <c r="BE394" s="5">
        <f t="shared" si="356"/>
        <v>0</v>
      </c>
      <c r="BF394" s="5">
        <f t="shared" si="356"/>
        <v>0</v>
      </c>
      <c r="BG394" s="5">
        <f t="shared" si="356"/>
        <v>0</v>
      </c>
      <c r="BH394" s="11">
        <f t="shared" si="301"/>
        <v>0</v>
      </c>
      <c r="BJ394" s="25">
        <f t="shared" si="302"/>
        <v>0.3229166666666668</v>
      </c>
      <c r="BK394" s="5">
        <f t="shared" ref="BK394:BS394" si="357">SUM(BK22,BK84,BK146,BK208,BK270,BK332)</f>
        <v>0</v>
      </c>
      <c r="BL394" s="5">
        <f t="shared" si="357"/>
        <v>0</v>
      </c>
      <c r="BM394" s="5">
        <f t="shared" si="357"/>
        <v>0</v>
      </c>
      <c r="BN394" s="5">
        <f t="shared" si="357"/>
        <v>0</v>
      </c>
      <c r="BO394" s="5">
        <f t="shared" si="357"/>
        <v>0</v>
      </c>
      <c r="BP394" s="5">
        <f t="shared" si="357"/>
        <v>0</v>
      </c>
      <c r="BQ394" s="5">
        <f t="shared" si="357"/>
        <v>0</v>
      </c>
      <c r="BR394" s="5">
        <f t="shared" si="357"/>
        <v>0</v>
      </c>
      <c r="BS394" s="5">
        <f t="shared" si="357"/>
        <v>0</v>
      </c>
      <c r="BT394" s="11">
        <f t="shared" si="304"/>
        <v>0</v>
      </c>
      <c r="BV394" s="25">
        <f t="shared" si="320"/>
        <v>0.3229166666666668</v>
      </c>
      <c r="BW394" s="39">
        <f t="shared" si="305"/>
        <v>356</v>
      </c>
      <c r="BX394" s="39">
        <f t="shared" si="306"/>
        <v>28</v>
      </c>
      <c r="BY394" s="39">
        <f t="shared" si="307"/>
        <v>45</v>
      </c>
      <c r="BZ394" s="39">
        <f t="shared" si="308"/>
        <v>2</v>
      </c>
      <c r="CA394" s="39">
        <f t="shared" si="309"/>
        <v>6</v>
      </c>
      <c r="CB394" s="39">
        <f t="shared" si="310"/>
        <v>5</v>
      </c>
      <c r="CC394" s="39">
        <f t="shared" si="311"/>
        <v>2</v>
      </c>
      <c r="CD394" s="39">
        <f t="shared" si="312"/>
        <v>0</v>
      </c>
      <c r="CE394" s="39">
        <f t="shared" si="313"/>
        <v>0</v>
      </c>
      <c r="CF394" s="40">
        <f t="shared" si="321"/>
        <v>444</v>
      </c>
    </row>
    <row r="395" spans="2:84" x14ac:dyDescent="0.25">
      <c r="B395" s="25">
        <f t="shared" si="287"/>
        <v>0.33333333333333348</v>
      </c>
      <c r="C395" s="5">
        <f t="shared" ref="C395:K395" si="358">SUM(C23,C85,C147,C209,C271,C333)</f>
        <v>140</v>
      </c>
      <c r="D395" s="5">
        <f t="shared" si="358"/>
        <v>6</v>
      </c>
      <c r="E395" s="5">
        <f t="shared" si="358"/>
        <v>24</v>
      </c>
      <c r="F395" s="5">
        <f t="shared" si="358"/>
        <v>0</v>
      </c>
      <c r="G395" s="5">
        <f t="shared" si="358"/>
        <v>4</v>
      </c>
      <c r="H395" s="5">
        <f t="shared" si="358"/>
        <v>4</v>
      </c>
      <c r="I395" s="5">
        <f t="shared" si="358"/>
        <v>1</v>
      </c>
      <c r="J395" s="5">
        <f t="shared" si="358"/>
        <v>0</v>
      </c>
      <c r="K395" s="5">
        <f t="shared" si="358"/>
        <v>2</v>
      </c>
      <c r="L395" s="11">
        <f t="shared" si="289"/>
        <v>181</v>
      </c>
      <c r="N395" s="25">
        <f t="shared" si="290"/>
        <v>0.33333333333333348</v>
      </c>
      <c r="O395" s="5">
        <f t="shared" ref="O395:W395" si="359">SUM(O23,O85,O147,O209,O271,O333)</f>
        <v>113</v>
      </c>
      <c r="P395" s="5">
        <f t="shared" si="359"/>
        <v>3</v>
      </c>
      <c r="Q395" s="5">
        <f t="shared" si="359"/>
        <v>14</v>
      </c>
      <c r="R395" s="5">
        <f t="shared" si="359"/>
        <v>2</v>
      </c>
      <c r="S395" s="5">
        <f t="shared" si="359"/>
        <v>1</v>
      </c>
      <c r="T395" s="5">
        <f t="shared" si="359"/>
        <v>2</v>
      </c>
      <c r="U395" s="5">
        <f t="shared" si="359"/>
        <v>1</v>
      </c>
      <c r="V395" s="5">
        <f t="shared" si="359"/>
        <v>1</v>
      </c>
      <c r="W395" s="5">
        <f t="shared" si="359"/>
        <v>0</v>
      </c>
      <c r="X395" s="11">
        <f t="shared" si="292"/>
        <v>137</v>
      </c>
      <c r="Z395" s="25">
        <f t="shared" si="293"/>
        <v>0.33333333333333348</v>
      </c>
      <c r="AA395" s="5">
        <f t="shared" ref="AA395:AI395" si="360">SUM(AA23,AA85,AA147,AA209,AA271,AA333)</f>
        <v>94</v>
      </c>
      <c r="AB395" s="5">
        <f t="shared" si="360"/>
        <v>3</v>
      </c>
      <c r="AC395" s="5">
        <f t="shared" si="360"/>
        <v>16</v>
      </c>
      <c r="AD395" s="5">
        <f t="shared" si="360"/>
        <v>2</v>
      </c>
      <c r="AE395" s="5">
        <f t="shared" si="360"/>
        <v>2</v>
      </c>
      <c r="AF395" s="5">
        <f t="shared" si="360"/>
        <v>4</v>
      </c>
      <c r="AG395" s="5">
        <f t="shared" si="360"/>
        <v>0</v>
      </c>
      <c r="AH395" s="5">
        <f t="shared" si="360"/>
        <v>2</v>
      </c>
      <c r="AI395" s="5">
        <f t="shared" si="360"/>
        <v>1</v>
      </c>
      <c r="AJ395" s="11">
        <f t="shared" si="295"/>
        <v>124</v>
      </c>
      <c r="AL395" s="25">
        <f t="shared" si="296"/>
        <v>0.33333333333333348</v>
      </c>
      <c r="AM395" s="5">
        <f t="shared" ref="AM395:AU395" si="361">SUM(AM23,AM85,AM147,AM209,AM271,AM333)</f>
        <v>0</v>
      </c>
      <c r="AN395" s="5">
        <f t="shared" si="361"/>
        <v>0</v>
      </c>
      <c r="AO395" s="5">
        <f t="shared" si="361"/>
        <v>0</v>
      </c>
      <c r="AP395" s="5">
        <f t="shared" si="361"/>
        <v>0</v>
      </c>
      <c r="AQ395" s="5">
        <f t="shared" si="361"/>
        <v>0</v>
      </c>
      <c r="AR395" s="5">
        <f t="shared" si="361"/>
        <v>0</v>
      </c>
      <c r="AS395" s="5">
        <f t="shared" si="361"/>
        <v>0</v>
      </c>
      <c r="AT395" s="5">
        <f t="shared" si="361"/>
        <v>0</v>
      </c>
      <c r="AU395" s="5">
        <f t="shared" si="361"/>
        <v>0</v>
      </c>
      <c r="AV395" s="11">
        <f t="shared" si="298"/>
        <v>0</v>
      </c>
      <c r="AX395" s="25">
        <f t="shared" si="299"/>
        <v>0.33333333333333348</v>
      </c>
      <c r="AY395" s="5">
        <f t="shared" ref="AY395:BG395" si="362">SUM(AY23,AY85,AY147,AY209,AY271,AY333)</f>
        <v>0</v>
      </c>
      <c r="AZ395" s="5">
        <f t="shared" si="362"/>
        <v>0</v>
      </c>
      <c r="BA395" s="5">
        <f t="shared" si="362"/>
        <v>0</v>
      </c>
      <c r="BB395" s="5">
        <f t="shared" si="362"/>
        <v>0</v>
      </c>
      <c r="BC395" s="5">
        <f t="shared" si="362"/>
        <v>0</v>
      </c>
      <c r="BD395" s="5">
        <f t="shared" si="362"/>
        <v>0</v>
      </c>
      <c r="BE395" s="5">
        <f t="shared" si="362"/>
        <v>0</v>
      </c>
      <c r="BF395" s="5">
        <f t="shared" si="362"/>
        <v>0</v>
      </c>
      <c r="BG395" s="5">
        <f t="shared" si="362"/>
        <v>0</v>
      </c>
      <c r="BH395" s="11">
        <f t="shared" si="301"/>
        <v>0</v>
      </c>
      <c r="BJ395" s="25">
        <f t="shared" si="302"/>
        <v>0.33333333333333348</v>
      </c>
      <c r="BK395" s="5">
        <f t="shared" ref="BK395:BS395" si="363">SUM(BK23,BK85,BK147,BK209,BK271,BK333)</f>
        <v>0</v>
      </c>
      <c r="BL395" s="5">
        <f t="shared" si="363"/>
        <v>0</v>
      </c>
      <c r="BM395" s="5">
        <f t="shared" si="363"/>
        <v>0</v>
      </c>
      <c r="BN395" s="5">
        <f t="shared" si="363"/>
        <v>0</v>
      </c>
      <c r="BO395" s="5">
        <f t="shared" si="363"/>
        <v>0</v>
      </c>
      <c r="BP395" s="5">
        <f t="shared" si="363"/>
        <v>0</v>
      </c>
      <c r="BQ395" s="5">
        <f t="shared" si="363"/>
        <v>0</v>
      </c>
      <c r="BR395" s="5">
        <f t="shared" si="363"/>
        <v>0</v>
      </c>
      <c r="BS395" s="5">
        <f t="shared" si="363"/>
        <v>0</v>
      </c>
      <c r="BT395" s="11">
        <f t="shared" si="304"/>
        <v>0</v>
      </c>
      <c r="BV395" s="25">
        <f t="shared" si="320"/>
        <v>0.33333333333333348</v>
      </c>
      <c r="BW395" s="39">
        <f t="shared" si="305"/>
        <v>347</v>
      </c>
      <c r="BX395" s="39">
        <f t="shared" si="306"/>
        <v>12</v>
      </c>
      <c r="BY395" s="39">
        <f t="shared" si="307"/>
        <v>54</v>
      </c>
      <c r="BZ395" s="39">
        <f t="shared" si="308"/>
        <v>4</v>
      </c>
      <c r="CA395" s="39">
        <f t="shared" si="309"/>
        <v>7</v>
      </c>
      <c r="CB395" s="39">
        <f t="shared" si="310"/>
        <v>10</v>
      </c>
      <c r="CC395" s="39">
        <f t="shared" si="311"/>
        <v>2</v>
      </c>
      <c r="CD395" s="39">
        <f t="shared" si="312"/>
        <v>3</v>
      </c>
      <c r="CE395" s="39">
        <f t="shared" si="313"/>
        <v>3</v>
      </c>
      <c r="CF395" s="40">
        <f t="shared" si="321"/>
        <v>442</v>
      </c>
    </row>
    <row r="396" spans="2:84" x14ac:dyDescent="0.25">
      <c r="B396" s="25">
        <f t="shared" si="287"/>
        <v>0.34375000000000017</v>
      </c>
      <c r="C396" s="5">
        <f t="shared" ref="C396:K396" si="364">SUM(C24,C86,C148,C210,C272,C334)</f>
        <v>168</v>
      </c>
      <c r="D396" s="5">
        <f t="shared" si="364"/>
        <v>7</v>
      </c>
      <c r="E396" s="5">
        <f t="shared" si="364"/>
        <v>14</v>
      </c>
      <c r="F396" s="5">
        <f t="shared" si="364"/>
        <v>0</v>
      </c>
      <c r="G396" s="5">
        <f t="shared" si="364"/>
        <v>1</v>
      </c>
      <c r="H396" s="5">
        <f t="shared" si="364"/>
        <v>2</v>
      </c>
      <c r="I396" s="5">
        <f t="shared" si="364"/>
        <v>1</v>
      </c>
      <c r="J396" s="5">
        <f t="shared" si="364"/>
        <v>1</v>
      </c>
      <c r="K396" s="5">
        <f t="shared" si="364"/>
        <v>0</v>
      </c>
      <c r="L396" s="11">
        <f t="shared" si="289"/>
        <v>194</v>
      </c>
      <c r="N396" s="25">
        <f t="shared" si="290"/>
        <v>0.34375000000000017</v>
      </c>
      <c r="O396" s="5">
        <f t="shared" ref="O396:W396" si="365">SUM(O24,O86,O148,O210,O272,O334)</f>
        <v>90</v>
      </c>
      <c r="P396" s="5">
        <f t="shared" si="365"/>
        <v>5</v>
      </c>
      <c r="Q396" s="5">
        <f t="shared" si="365"/>
        <v>13</v>
      </c>
      <c r="R396" s="5">
        <f t="shared" si="365"/>
        <v>0</v>
      </c>
      <c r="S396" s="5">
        <f t="shared" si="365"/>
        <v>4</v>
      </c>
      <c r="T396" s="5">
        <f t="shared" si="365"/>
        <v>1</v>
      </c>
      <c r="U396" s="5">
        <f t="shared" si="365"/>
        <v>0</v>
      </c>
      <c r="V396" s="5">
        <f t="shared" si="365"/>
        <v>2</v>
      </c>
      <c r="W396" s="5">
        <f t="shared" si="365"/>
        <v>0</v>
      </c>
      <c r="X396" s="11">
        <f t="shared" si="292"/>
        <v>115</v>
      </c>
      <c r="Z396" s="25">
        <f t="shared" si="293"/>
        <v>0.34375000000000017</v>
      </c>
      <c r="AA396" s="5">
        <f t="shared" ref="AA396:AI396" si="366">SUM(AA24,AA86,AA148,AA210,AA272,AA334)</f>
        <v>143</v>
      </c>
      <c r="AB396" s="5">
        <f t="shared" si="366"/>
        <v>6</v>
      </c>
      <c r="AC396" s="5">
        <f t="shared" si="366"/>
        <v>12</v>
      </c>
      <c r="AD396" s="5">
        <f t="shared" si="366"/>
        <v>1</v>
      </c>
      <c r="AE396" s="5">
        <f t="shared" si="366"/>
        <v>2</v>
      </c>
      <c r="AF396" s="5">
        <f t="shared" si="366"/>
        <v>4</v>
      </c>
      <c r="AG396" s="5">
        <f t="shared" si="366"/>
        <v>0</v>
      </c>
      <c r="AH396" s="5">
        <f t="shared" si="366"/>
        <v>0</v>
      </c>
      <c r="AI396" s="5">
        <f t="shared" si="366"/>
        <v>0</v>
      </c>
      <c r="AJ396" s="11">
        <f t="shared" si="295"/>
        <v>168</v>
      </c>
      <c r="AL396" s="25">
        <f t="shared" si="296"/>
        <v>0.34375000000000017</v>
      </c>
      <c r="AM396" s="5">
        <f t="shared" ref="AM396:AU396" si="367">SUM(AM24,AM86,AM148,AM210,AM272,AM334)</f>
        <v>0</v>
      </c>
      <c r="AN396" s="5">
        <f t="shared" si="367"/>
        <v>0</v>
      </c>
      <c r="AO396" s="5">
        <f t="shared" si="367"/>
        <v>0</v>
      </c>
      <c r="AP396" s="5">
        <f t="shared" si="367"/>
        <v>0</v>
      </c>
      <c r="AQ396" s="5">
        <f t="shared" si="367"/>
        <v>0</v>
      </c>
      <c r="AR396" s="5">
        <f t="shared" si="367"/>
        <v>0</v>
      </c>
      <c r="AS396" s="5">
        <f t="shared" si="367"/>
        <v>0</v>
      </c>
      <c r="AT396" s="5">
        <f t="shared" si="367"/>
        <v>0</v>
      </c>
      <c r="AU396" s="5">
        <f t="shared" si="367"/>
        <v>0</v>
      </c>
      <c r="AV396" s="11">
        <f t="shared" si="298"/>
        <v>0</v>
      </c>
      <c r="AX396" s="25">
        <f t="shared" si="299"/>
        <v>0.34375000000000017</v>
      </c>
      <c r="AY396" s="5">
        <f t="shared" ref="AY396:BG396" si="368">SUM(AY24,AY86,AY148,AY210,AY272,AY334)</f>
        <v>0</v>
      </c>
      <c r="AZ396" s="5">
        <f t="shared" si="368"/>
        <v>0</v>
      </c>
      <c r="BA396" s="5">
        <f t="shared" si="368"/>
        <v>0</v>
      </c>
      <c r="BB396" s="5">
        <f t="shared" si="368"/>
        <v>0</v>
      </c>
      <c r="BC396" s="5">
        <f t="shared" si="368"/>
        <v>0</v>
      </c>
      <c r="BD396" s="5">
        <f t="shared" si="368"/>
        <v>0</v>
      </c>
      <c r="BE396" s="5">
        <f t="shared" si="368"/>
        <v>0</v>
      </c>
      <c r="BF396" s="5">
        <f t="shared" si="368"/>
        <v>0</v>
      </c>
      <c r="BG396" s="5">
        <f t="shared" si="368"/>
        <v>0</v>
      </c>
      <c r="BH396" s="11">
        <f t="shared" si="301"/>
        <v>0</v>
      </c>
      <c r="BJ396" s="25">
        <f t="shared" si="302"/>
        <v>0.34375000000000017</v>
      </c>
      <c r="BK396" s="5">
        <f t="shared" ref="BK396:BS396" si="369">SUM(BK24,BK86,BK148,BK210,BK272,BK334)</f>
        <v>0</v>
      </c>
      <c r="BL396" s="5">
        <f t="shared" si="369"/>
        <v>0</v>
      </c>
      <c r="BM396" s="5">
        <f t="shared" si="369"/>
        <v>0</v>
      </c>
      <c r="BN396" s="5">
        <f t="shared" si="369"/>
        <v>0</v>
      </c>
      <c r="BO396" s="5">
        <f t="shared" si="369"/>
        <v>0</v>
      </c>
      <c r="BP396" s="5">
        <f t="shared" si="369"/>
        <v>0</v>
      </c>
      <c r="BQ396" s="5">
        <f t="shared" si="369"/>
        <v>0</v>
      </c>
      <c r="BR396" s="5">
        <f t="shared" si="369"/>
        <v>0</v>
      </c>
      <c r="BS396" s="5">
        <f t="shared" si="369"/>
        <v>0</v>
      </c>
      <c r="BT396" s="11">
        <f t="shared" si="304"/>
        <v>0</v>
      </c>
      <c r="BV396" s="25">
        <f t="shared" si="320"/>
        <v>0.34375000000000017</v>
      </c>
      <c r="BW396" s="39">
        <f t="shared" si="305"/>
        <v>401</v>
      </c>
      <c r="BX396" s="39">
        <f t="shared" si="306"/>
        <v>18</v>
      </c>
      <c r="BY396" s="39">
        <f t="shared" si="307"/>
        <v>39</v>
      </c>
      <c r="BZ396" s="39">
        <f t="shared" si="308"/>
        <v>1</v>
      </c>
      <c r="CA396" s="39">
        <f t="shared" si="309"/>
        <v>7</v>
      </c>
      <c r="CB396" s="39">
        <f t="shared" si="310"/>
        <v>7</v>
      </c>
      <c r="CC396" s="39">
        <f t="shared" si="311"/>
        <v>1</v>
      </c>
      <c r="CD396" s="39">
        <f t="shared" si="312"/>
        <v>3</v>
      </c>
      <c r="CE396" s="39">
        <f t="shared" si="313"/>
        <v>0</v>
      </c>
      <c r="CF396" s="40">
        <f t="shared" si="321"/>
        <v>477</v>
      </c>
    </row>
    <row r="397" spans="2:84" x14ac:dyDescent="0.25">
      <c r="B397" s="25">
        <f t="shared" si="287"/>
        <v>0.35416666666666685</v>
      </c>
      <c r="C397" s="5">
        <f t="shared" ref="C397:K397" si="370">SUM(C25,C87,C149,C211,C273,C335)</f>
        <v>149</v>
      </c>
      <c r="D397" s="5">
        <f t="shared" si="370"/>
        <v>5</v>
      </c>
      <c r="E397" s="5">
        <f t="shared" si="370"/>
        <v>16</v>
      </c>
      <c r="F397" s="5">
        <f t="shared" si="370"/>
        <v>1</v>
      </c>
      <c r="G397" s="5">
        <f t="shared" si="370"/>
        <v>5</v>
      </c>
      <c r="H397" s="5">
        <f t="shared" si="370"/>
        <v>3</v>
      </c>
      <c r="I397" s="5">
        <f t="shared" si="370"/>
        <v>0</v>
      </c>
      <c r="J397" s="5">
        <f t="shared" si="370"/>
        <v>1</v>
      </c>
      <c r="K397" s="5">
        <f t="shared" si="370"/>
        <v>1</v>
      </c>
      <c r="L397" s="11">
        <f t="shared" si="289"/>
        <v>181</v>
      </c>
      <c r="N397" s="25">
        <f t="shared" si="290"/>
        <v>0.35416666666666685</v>
      </c>
      <c r="O397" s="5">
        <f t="shared" ref="O397:W397" si="371">SUM(O25,O87,O149,O211,O273,O335)</f>
        <v>92</v>
      </c>
      <c r="P397" s="5">
        <f t="shared" si="371"/>
        <v>2</v>
      </c>
      <c r="Q397" s="5">
        <f t="shared" si="371"/>
        <v>10</v>
      </c>
      <c r="R397" s="5">
        <f t="shared" si="371"/>
        <v>2</v>
      </c>
      <c r="S397" s="5">
        <f t="shared" si="371"/>
        <v>4</v>
      </c>
      <c r="T397" s="5">
        <f t="shared" si="371"/>
        <v>3</v>
      </c>
      <c r="U397" s="5">
        <f t="shared" si="371"/>
        <v>1</v>
      </c>
      <c r="V397" s="5">
        <f t="shared" si="371"/>
        <v>0</v>
      </c>
      <c r="W397" s="5">
        <f t="shared" si="371"/>
        <v>0</v>
      </c>
      <c r="X397" s="11">
        <f t="shared" si="292"/>
        <v>114</v>
      </c>
      <c r="Z397" s="25">
        <f t="shared" si="293"/>
        <v>0.35416666666666685</v>
      </c>
      <c r="AA397" s="5">
        <f t="shared" ref="AA397:AI397" si="372">SUM(AA25,AA87,AA149,AA211,AA273,AA335)</f>
        <v>87</v>
      </c>
      <c r="AB397" s="5">
        <f t="shared" si="372"/>
        <v>3</v>
      </c>
      <c r="AC397" s="5">
        <f t="shared" si="372"/>
        <v>10</v>
      </c>
      <c r="AD397" s="5">
        <f t="shared" si="372"/>
        <v>0</v>
      </c>
      <c r="AE397" s="5">
        <f t="shared" si="372"/>
        <v>1</v>
      </c>
      <c r="AF397" s="5">
        <f t="shared" si="372"/>
        <v>6</v>
      </c>
      <c r="AG397" s="5">
        <f t="shared" si="372"/>
        <v>0</v>
      </c>
      <c r="AH397" s="5">
        <f t="shared" si="372"/>
        <v>2</v>
      </c>
      <c r="AI397" s="5">
        <f t="shared" si="372"/>
        <v>0</v>
      </c>
      <c r="AJ397" s="11">
        <f t="shared" si="295"/>
        <v>109</v>
      </c>
      <c r="AL397" s="25">
        <f t="shared" si="296"/>
        <v>0.35416666666666685</v>
      </c>
      <c r="AM397" s="5">
        <f t="shared" ref="AM397:AU397" si="373">SUM(AM25,AM87,AM149,AM211,AM273,AM335)</f>
        <v>0</v>
      </c>
      <c r="AN397" s="5">
        <f t="shared" si="373"/>
        <v>0</v>
      </c>
      <c r="AO397" s="5">
        <f t="shared" si="373"/>
        <v>0</v>
      </c>
      <c r="AP397" s="5">
        <f t="shared" si="373"/>
        <v>0</v>
      </c>
      <c r="AQ397" s="5">
        <f t="shared" si="373"/>
        <v>0</v>
      </c>
      <c r="AR397" s="5">
        <f t="shared" si="373"/>
        <v>0</v>
      </c>
      <c r="AS397" s="5">
        <f t="shared" si="373"/>
        <v>0</v>
      </c>
      <c r="AT397" s="5">
        <f t="shared" si="373"/>
        <v>0</v>
      </c>
      <c r="AU397" s="5">
        <f t="shared" si="373"/>
        <v>0</v>
      </c>
      <c r="AV397" s="11">
        <f t="shared" si="298"/>
        <v>0</v>
      </c>
      <c r="AX397" s="25">
        <f t="shared" si="299"/>
        <v>0.35416666666666685</v>
      </c>
      <c r="AY397" s="5">
        <f t="shared" ref="AY397:BG397" si="374">SUM(AY25,AY87,AY149,AY211,AY273,AY335)</f>
        <v>0</v>
      </c>
      <c r="AZ397" s="5">
        <f t="shared" si="374"/>
        <v>0</v>
      </c>
      <c r="BA397" s="5">
        <f t="shared" si="374"/>
        <v>0</v>
      </c>
      <c r="BB397" s="5">
        <f t="shared" si="374"/>
        <v>0</v>
      </c>
      <c r="BC397" s="5">
        <f t="shared" si="374"/>
        <v>0</v>
      </c>
      <c r="BD397" s="5">
        <f t="shared" si="374"/>
        <v>0</v>
      </c>
      <c r="BE397" s="5">
        <f t="shared" si="374"/>
        <v>0</v>
      </c>
      <c r="BF397" s="5">
        <f t="shared" si="374"/>
        <v>0</v>
      </c>
      <c r="BG397" s="5">
        <f t="shared" si="374"/>
        <v>0</v>
      </c>
      <c r="BH397" s="11">
        <f t="shared" si="301"/>
        <v>0</v>
      </c>
      <c r="BJ397" s="25">
        <f t="shared" si="302"/>
        <v>0.35416666666666685</v>
      </c>
      <c r="BK397" s="5">
        <f t="shared" ref="BK397:BS397" si="375">SUM(BK25,BK87,BK149,BK211,BK273,BK335)</f>
        <v>0</v>
      </c>
      <c r="BL397" s="5">
        <f t="shared" si="375"/>
        <v>0</v>
      </c>
      <c r="BM397" s="5">
        <f t="shared" si="375"/>
        <v>0</v>
      </c>
      <c r="BN397" s="5">
        <f t="shared" si="375"/>
        <v>0</v>
      </c>
      <c r="BO397" s="5">
        <f t="shared" si="375"/>
        <v>0</v>
      </c>
      <c r="BP397" s="5">
        <f t="shared" si="375"/>
        <v>0</v>
      </c>
      <c r="BQ397" s="5">
        <f t="shared" si="375"/>
        <v>0</v>
      </c>
      <c r="BR397" s="5">
        <f t="shared" si="375"/>
        <v>0</v>
      </c>
      <c r="BS397" s="5">
        <f t="shared" si="375"/>
        <v>0</v>
      </c>
      <c r="BT397" s="11">
        <f t="shared" si="304"/>
        <v>0</v>
      </c>
      <c r="BV397" s="25">
        <f t="shared" si="320"/>
        <v>0.35416666666666685</v>
      </c>
      <c r="BW397" s="39">
        <f t="shared" si="305"/>
        <v>328</v>
      </c>
      <c r="BX397" s="39">
        <f t="shared" si="306"/>
        <v>10</v>
      </c>
      <c r="BY397" s="39">
        <f t="shared" si="307"/>
        <v>36</v>
      </c>
      <c r="BZ397" s="39">
        <f t="shared" si="308"/>
        <v>3</v>
      </c>
      <c r="CA397" s="39">
        <f t="shared" si="309"/>
        <v>10</v>
      </c>
      <c r="CB397" s="39">
        <f t="shared" si="310"/>
        <v>12</v>
      </c>
      <c r="CC397" s="39">
        <f t="shared" si="311"/>
        <v>1</v>
      </c>
      <c r="CD397" s="39">
        <f t="shared" si="312"/>
        <v>3</v>
      </c>
      <c r="CE397" s="39">
        <f t="shared" si="313"/>
        <v>1</v>
      </c>
      <c r="CF397" s="40">
        <f t="shared" si="321"/>
        <v>404</v>
      </c>
    </row>
    <row r="398" spans="2:84" x14ac:dyDescent="0.25">
      <c r="B398" s="25">
        <f t="shared" si="287"/>
        <v>0.36458333333333354</v>
      </c>
      <c r="C398" s="5">
        <f t="shared" ref="C398:K398" si="376">SUM(C26,C88,C150,C212,C274,C336)</f>
        <v>161</v>
      </c>
      <c r="D398" s="5">
        <f t="shared" si="376"/>
        <v>6</v>
      </c>
      <c r="E398" s="5">
        <f t="shared" si="376"/>
        <v>20</v>
      </c>
      <c r="F398" s="5">
        <f t="shared" si="376"/>
        <v>2</v>
      </c>
      <c r="G398" s="5">
        <f t="shared" si="376"/>
        <v>2</v>
      </c>
      <c r="H398" s="5">
        <f t="shared" si="376"/>
        <v>2</v>
      </c>
      <c r="I398" s="5">
        <f t="shared" si="376"/>
        <v>1</v>
      </c>
      <c r="J398" s="5">
        <f t="shared" si="376"/>
        <v>0</v>
      </c>
      <c r="K398" s="5">
        <f t="shared" si="376"/>
        <v>0</v>
      </c>
      <c r="L398" s="11">
        <f t="shared" si="289"/>
        <v>194</v>
      </c>
      <c r="N398" s="25">
        <f t="shared" si="290"/>
        <v>0.36458333333333354</v>
      </c>
      <c r="O398" s="5">
        <f t="shared" ref="O398:W398" si="377">SUM(O26,O88,O150,O212,O274,O336)</f>
        <v>95</v>
      </c>
      <c r="P398" s="5">
        <f t="shared" si="377"/>
        <v>3</v>
      </c>
      <c r="Q398" s="5">
        <f t="shared" si="377"/>
        <v>8</v>
      </c>
      <c r="R398" s="5">
        <f t="shared" si="377"/>
        <v>1</v>
      </c>
      <c r="S398" s="5">
        <f t="shared" si="377"/>
        <v>3</v>
      </c>
      <c r="T398" s="5">
        <f t="shared" si="377"/>
        <v>3</v>
      </c>
      <c r="U398" s="5">
        <f t="shared" si="377"/>
        <v>2</v>
      </c>
      <c r="V398" s="5">
        <f t="shared" si="377"/>
        <v>1</v>
      </c>
      <c r="W398" s="5">
        <f t="shared" si="377"/>
        <v>0</v>
      </c>
      <c r="X398" s="11">
        <f t="shared" si="292"/>
        <v>116</v>
      </c>
      <c r="Z398" s="25">
        <f t="shared" si="293"/>
        <v>0.36458333333333354</v>
      </c>
      <c r="AA398" s="5">
        <f t="shared" ref="AA398:AI398" si="378">SUM(AA26,AA88,AA150,AA212,AA274,AA336)</f>
        <v>94</v>
      </c>
      <c r="AB398" s="5">
        <f t="shared" si="378"/>
        <v>7</v>
      </c>
      <c r="AC398" s="5">
        <f t="shared" si="378"/>
        <v>10</v>
      </c>
      <c r="AD398" s="5">
        <f t="shared" si="378"/>
        <v>0</v>
      </c>
      <c r="AE398" s="5">
        <f t="shared" si="378"/>
        <v>2</v>
      </c>
      <c r="AF398" s="5">
        <f t="shared" si="378"/>
        <v>2</v>
      </c>
      <c r="AG398" s="5">
        <f t="shared" si="378"/>
        <v>1</v>
      </c>
      <c r="AH398" s="5">
        <f t="shared" si="378"/>
        <v>0</v>
      </c>
      <c r="AI398" s="5">
        <f t="shared" si="378"/>
        <v>0</v>
      </c>
      <c r="AJ398" s="11">
        <f t="shared" si="295"/>
        <v>116</v>
      </c>
      <c r="AL398" s="25">
        <f t="shared" si="296"/>
        <v>0.36458333333333354</v>
      </c>
      <c r="AM398" s="5">
        <f t="shared" ref="AM398:AU398" si="379">SUM(AM26,AM88,AM150,AM212,AM274,AM336)</f>
        <v>0</v>
      </c>
      <c r="AN398" s="5">
        <f t="shared" si="379"/>
        <v>0</v>
      </c>
      <c r="AO398" s="5">
        <f t="shared" si="379"/>
        <v>0</v>
      </c>
      <c r="AP398" s="5">
        <f t="shared" si="379"/>
        <v>0</v>
      </c>
      <c r="AQ398" s="5">
        <f t="shared" si="379"/>
        <v>0</v>
      </c>
      <c r="AR398" s="5">
        <f t="shared" si="379"/>
        <v>0</v>
      </c>
      <c r="AS398" s="5">
        <f t="shared" si="379"/>
        <v>0</v>
      </c>
      <c r="AT398" s="5">
        <f t="shared" si="379"/>
        <v>0</v>
      </c>
      <c r="AU398" s="5">
        <f t="shared" si="379"/>
        <v>0</v>
      </c>
      <c r="AV398" s="11">
        <f t="shared" si="298"/>
        <v>0</v>
      </c>
      <c r="AX398" s="25">
        <f t="shared" si="299"/>
        <v>0.36458333333333354</v>
      </c>
      <c r="AY398" s="5">
        <f t="shared" ref="AY398:BG398" si="380">SUM(AY26,AY88,AY150,AY212,AY274,AY336)</f>
        <v>0</v>
      </c>
      <c r="AZ398" s="5">
        <f t="shared" si="380"/>
        <v>0</v>
      </c>
      <c r="BA398" s="5">
        <f t="shared" si="380"/>
        <v>0</v>
      </c>
      <c r="BB398" s="5">
        <f t="shared" si="380"/>
        <v>0</v>
      </c>
      <c r="BC398" s="5">
        <f t="shared" si="380"/>
        <v>0</v>
      </c>
      <c r="BD398" s="5">
        <f t="shared" si="380"/>
        <v>0</v>
      </c>
      <c r="BE398" s="5">
        <f t="shared" si="380"/>
        <v>0</v>
      </c>
      <c r="BF398" s="5">
        <f t="shared" si="380"/>
        <v>0</v>
      </c>
      <c r="BG398" s="5">
        <f t="shared" si="380"/>
        <v>0</v>
      </c>
      <c r="BH398" s="11">
        <f t="shared" si="301"/>
        <v>0</v>
      </c>
      <c r="BJ398" s="25">
        <f t="shared" si="302"/>
        <v>0.36458333333333354</v>
      </c>
      <c r="BK398" s="5">
        <f t="shared" ref="BK398:BS398" si="381">SUM(BK26,BK88,BK150,BK212,BK274,BK336)</f>
        <v>0</v>
      </c>
      <c r="BL398" s="5">
        <f t="shared" si="381"/>
        <v>0</v>
      </c>
      <c r="BM398" s="5">
        <f t="shared" si="381"/>
        <v>0</v>
      </c>
      <c r="BN398" s="5">
        <f t="shared" si="381"/>
        <v>0</v>
      </c>
      <c r="BO398" s="5">
        <f t="shared" si="381"/>
        <v>0</v>
      </c>
      <c r="BP398" s="5">
        <f t="shared" si="381"/>
        <v>0</v>
      </c>
      <c r="BQ398" s="5">
        <f t="shared" si="381"/>
        <v>0</v>
      </c>
      <c r="BR398" s="5">
        <f t="shared" si="381"/>
        <v>0</v>
      </c>
      <c r="BS398" s="5">
        <f t="shared" si="381"/>
        <v>0</v>
      </c>
      <c r="BT398" s="11">
        <f t="shared" si="304"/>
        <v>0</v>
      </c>
      <c r="BV398" s="25">
        <f t="shared" si="320"/>
        <v>0.36458333333333354</v>
      </c>
      <c r="BW398" s="39">
        <f t="shared" si="305"/>
        <v>350</v>
      </c>
      <c r="BX398" s="39">
        <f t="shared" si="306"/>
        <v>16</v>
      </c>
      <c r="BY398" s="39">
        <f t="shared" si="307"/>
        <v>38</v>
      </c>
      <c r="BZ398" s="39">
        <f t="shared" si="308"/>
        <v>3</v>
      </c>
      <c r="CA398" s="39">
        <f t="shared" si="309"/>
        <v>7</v>
      </c>
      <c r="CB398" s="39">
        <f t="shared" si="310"/>
        <v>7</v>
      </c>
      <c r="CC398" s="39">
        <f t="shared" si="311"/>
        <v>4</v>
      </c>
      <c r="CD398" s="39">
        <f t="shared" si="312"/>
        <v>1</v>
      </c>
      <c r="CE398" s="39">
        <f t="shared" si="313"/>
        <v>0</v>
      </c>
      <c r="CF398" s="40">
        <f t="shared" si="321"/>
        <v>426</v>
      </c>
    </row>
    <row r="399" spans="2:84" x14ac:dyDescent="0.25">
      <c r="B399" s="25">
        <f t="shared" si="287"/>
        <v>0.37500000000000022</v>
      </c>
      <c r="C399" s="5">
        <f t="shared" ref="C399:K399" si="382">SUM(C27,C89,C151,C213,C275,C337)</f>
        <v>124</v>
      </c>
      <c r="D399" s="5">
        <f t="shared" si="382"/>
        <v>5</v>
      </c>
      <c r="E399" s="5">
        <f t="shared" si="382"/>
        <v>22</v>
      </c>
      <c r="F399" s="5">
        <f t="shared" si="382"/>
        <v>2</v>
      </c>
      <c r="G399" s="5">
        <f t="shared" si="382"/>
        <v>3</v>
      </c>
      <c r="H399" s="5">
        <f t="shared" si="382"/>
        <v>4</v>
      </c>
      <c r="I399" s="5">
        <f t="shared" si="382"/>
        <v>1</v>
      </c>
      <c r="J399" s="5">
        <f t="shared" si="382"/>
        <v>1</v>
      </c>
      <c r="K399" s="5">
        <f t="shared" si="382"/>
        <v>0</v>
      </c>
      <c r="L399" s="11">
        <f t="shared" si="289"/>
        <v>162</v>
      </c>
      <c r="N399" s="25">
        <f t="shared" si="290"/>
        <v>0.37500000000000022</v>
      </c>
      <c r="O399" s="5">
        <f t="shared" ref="O399:W399" si="383">SUM(O27,O89,O151,O213,O275,O337)</f>
        <v>80</v>
      </c>
      <c r="P399" s="5">
        <f t="shared" si="383"/>
        <v>1</v>
      </c>
      <c r="Q399" s="5">
        <f t="shared" si="383"/>
        <v>12</v>
      </c>
      <c r="R399" s="5">
        <f t="shared" si="383"/>
        <v>2</v>
      </c>
      <c r="S399" s="5">
        <f t="shared" si="383"/>
        <v>3</v>
      </c>
      <c r="T399" s="5">
        <f t="shared" si="383"/>
        <v>1</v>
      </c>
      <c r="U399" s="5">
        <f t="shared" si="383"/>
        <v>2</v>
      </c>
      <c r="V399" s="5">
        <f t="shared" si="383"/>
        <v>0</v>
      </c>
      <c r="W399" s="5">
        <f t="shared" si="383"/>
        <v>1</v>
      </c>
      <c r="X399" s="11">
        <f t="shared" si="292"/>
        <v>102</v>
      </c>
      <c r="Z399" s="25">
        <f t="shared" si="293"/>
        <v>0.37500000000000022</v>
      </c>
      <c r="AA399" s="5">
        <f t="shared" ref="AA399:AI399" si="384">SUM(AA27,AA89,AA151,AA213,AA275,AA337)</f>
        <v>60</v>
      </c>
      <c r="AB399" s="5">
        <f t="shared" si="384"/>
        <v>2</v>
      </c>
      <c r="AC399" s="5">
        <f t="shared" si="384"/>
        <v>16</v>
      </c>
      <c r="AD399" s="5">
        <f t="shared" si="384"/>
        <v>1</v>
      </c>
      <c r="AE399" s="5">
        <f t="shared" si="384"/>
        <v>5</v>
      </c>
      <c r="AF399" s="5">
        <f t="shared" si="384"/>
        <v>2</v>
      </c>
      <c r="AG399" s="5">
        <f t="shared" si="384"/>
        <v>1</v>
      </c>
      <c r="AH399" s="5">
        <f t="shared" si="384"/>
        <v>0</v>
      </c>
      <c r="AI399" s="5">
        <f t="shared" si="384"/>
        <v>0</v>
      </c>
      <c r="AJ399" s="11">
        <f t="shared" si="295"/>
        <v>87</v>
      </c>
      <c r="AL399" s="25">
        <f t="shared" si="296"/>
        <v>0.37500000000000022</v>
      </c>
      <c r="AM399" s="5">
        <f t="shared" ref="AM399:AU399" si="385">SUM(AM27,AM89,AM151,AM213,AM275,AM337)</f>
        <v>0</v>
      </c>
      <c r="AN399" s="5">
        <f t="shared" si="385"/>
        <v>0</v>
      </c>
      <c r="AO399" s="5">
        <f t="shared" si="385"/>
        <v>0</v>
      </c>
      <c r="AP399" s="5">
        <f t="shared" si="385"/>
        <v>0</v>
      </c>
      <c r="AQ399" s="5">
        <f t="shared" si="385"/>
        <v>0</v>
      </c>
      <c r="AR399" s="5">
        <f t="shared" si="385"/>
        <v>0</v>
      </c>
      <c r="AS399" s="5">
        <f t="shared" si="385"/>
        <v>0</v>
      </c>
      <c r="AT399" s="5">
        <f t="shared" si="385"/>
        <v>0</v>
      </c>
      <c r="AU399" s="5">
        <f t="shared" si="385"/>
        <v>0</v>
      </c>
      <c r="AV399" s="11">
        <f t="shared" si="298"/>
        <v>0</v>
      </c>
      <c r="AX399" s="25">
        <f t="shared" si="299"/>
        <v>0.37500000000000022</v>
      </c>
      <c r="AY399" s="5">
        <f t="shared" ref="AY399:BG399" si="386">SUM(AY27,AY89,AY151,AY213,AY275,AY337)</f>
        <v>0</v>
      </c>
      <c r="AZ399" s="5">
        <f t="shared" si="386"/>
        <v>0</v>
      </c>
      <c r="BA399" s="5">
        <f t="shared" si="386"/>
        <v>0</v>
      </c>
      <c r="BB399" s="5">
        <f t="shared" si="386"/>
        <v>0</v>
      </c>
      <c r="BC399" s="5">
        <f t="shared" si="386"/>
        <v>0</v>
      </c>
      <c r="BD399" s="5">
        <f t="shared" si="386"/>
        <v>0</v>
      </c>
      <c r="BE399" s="5">
        <f t="shared" si="386"/>
        <v>0</v>
      </c>
      <c r="BF399" s="5">
        <f t="shared" si="386"/>
        <v>0</v>
      </c>
      <c r="BG399" s="5">
        <f t="shared" si="386"/>
        <v>0</v>
      </c>
      <c r="BH399" s="11">
        <f t="shared" si="301"/>
        <v>0</v>
      </c>
      <c r="BJ399" s="25">
        <f t="shared" si="302"/>
        <v>0.37500000000000022</v>
      </c>
      <c r="BK399" s="5">
        <f t="shared" ref="BK399:BS399" si="387">SUM(BK27,BK89,BK151,BK213,BK275,BK337)</f>
        <v>0</v>
      </c>
      <c r="BL399" s="5">
        <f t="shared" si="387"/>
        <v>0</v>
      </c>
      <c r="BM399" s="5">
        <f t="shared" si="387"/>
        <v>0</v>
      </c>
      <c r="BN399" s="5">
        <f t="shared" si="387"/>
        <v>0</v>
      </c>
      <c r="BO399" s="5">
        <f t="shared" si="387"/>
        <v>0</v>
      </c>
      <c r="BP399" s="5">
        <f t="shared" si="387"/>
        <v>0</v>
      </c>
      <c r="BQ399" s="5">
        <f t="shared" si="387"/>
        <v>0</v>
      </c>
      <c r="BR399" s="5">
        <f t="shared" si="387"/>
        <v>0</v>
      </c>
      <c r="BS399" s="5">
        <f t="shared" si="387"/>
        <v>0</v>
      </c>
      <c r="BT399" s="11">
        <f t="shared" si="304"/>
        <v>0</v>
      </c>
      <c r="BV399" s="25">
        <f t="shared" si="320"/>
        <v>0.37500000000000022</v>
      </c>
      <c r="BW399" s="39">
        <f t="shared" si="305"/>
        <v>264</v>
      </c>
      <c r="BX399" s="39">
        <f t="shared" si="306"/>
        <v>8</v>
      </c>
      <c r="BY399" s="39">
        <f t="shared" si="307"/>
        <v>50</v>
      </c>
      <c r="BZ399" s="39">
        <f t="shared" si="308"/>
        <v>5</v>
      </c>
      <c r="CA399" s="39">
        <f t="shared" si="309"/>
        <v>11</v>
      </c>
      <c r="CB399" s="39">
        <f t="shared" si="310"/>
        <v>7</v>
      </c>
      <c r="CC399" s="39">
        <f t="shared" si="311"/>
        <v>4</v>
      </c>
      <c r="CD399" s="39">
        <f t="shared" si="312"/>
        <v>1</v>
      </c>
      <c r="CE399" s="39">
        <f t="shared" si="313"/>
        <v>1</v>
      </c>
      <c r="CF399" s="40">
        <f t="shared" si="321"/>
        <v>351</v>
      </c>
    </row>
    <row r="400" spans="2:84" x14ac:dyDescent="0.25">
      <c r="B400" s="25">
        <f t="shared" si="287"/>
        <v>0.38541666666666691</v>
      </c>
      <c r="C400" s="5">
        <f t="shared" ref="C400:K400" si="388">SUM(C28,C90,C152,C214,C276,C338)</f>
        <v>142</v>
      </c>
      <c r="D400" s="5">
        <f t="shared" si="388"/>
        <v>2</v>
      </c>
      <c r="E400" s="5">
        <f t="shared" si="388"/>
        <v>15</v>
      </c>
      <c r="F400" s="5">
        <f t="shared" si="388"/>
        <v>0</v>
      </c>
      <c r="G400" s="5">
        <f t="shared" si="388"/>
        <v>2</v>
      </c>
      <c r="H400" s="5">
        <f t="shared" si="388"/>
        <v>2</v>
      </c>
      <c r="I400" s="5">
        <f t="shared" si="388"/>
        <v>1</v>
      </c>
      <c r="J400" s="5">
        <f t="shared" si="388"/>
        <v>1</v>
      </c>
      <c r="K400" s="5">
        <f t="shared" si="388"/>
        <v>1</v>
      </c>
      <c r="L400" s="11">
        <f t="shared" si="289"/>
        <v>166</v>
      </c>
      <c r="N400" s="25">
        <f t="shared" si="290"/>
        <v>0.38541666666666691</v>
      </c>
      <c r="O400" s="5">
        <f t="shared" ref="O400:W400" si="389">SUM(O28,O90,O152,O214,O276,O338)</f>
        <v>64</v>
      </c>
      <c r="P400" s="5">
        <f t="shared" si="389"/>
        <v>6</v>
      </c>
      <c r="Q400" s="5">
        <f t="shared" si="389"/>
        <v>11</v>
      </c>
      <c r="R400" s="5">
        <f t="shared" si="389"/>
        <v>6</v>
      </c>
      <c r="S400" s="5">
        <f t="shared" si="389"/>
        <v>1</v>
      </c>
      <c r="T400" s="5">
        <f t="shared" si="389"/>
        <v>3</v>
      </c>
      <c r="U400" s="5">
        <f t="shared" si="389"/>
        <v>0</v>
      </c>
      <c r="V400" s="5">
        <f t="shared" si="389"/>
        <v>0</v>
      </c>
      <c r="W400" s="5">
        <f t="shared" si="389"/>
        <v>0</v>
      </c>
      <c r="X400" s="11">
        <f t="shared" si="292"/>
        <v>91</v>
      </c>
      <c r="Z400" s="25">
        <f t="shared" si="293"/>
        <v>0.38541666666666691</v>
      </c>
      <c r="AA400" s="5">
        <f t="shared" ref="AA400:AI400" si="390">SUM(AA28,AA90,AA152,AA214,AA276,AA338)</f>
        <v>64</v>
      </c>
      <c r="AB400" s="5">
        <f t="shared" si="390"/>
        <v>4</v>
      </c>
      <c r="AC400" s="5">
        <f t="shared" si="390"/>
        <v>13</v>
      </c>
      <c r="AD400" s="5">
        <f t="shared" si="390"/>
        <v>0</v>
      </c>
      <c r="AE400" s="5">
        <f t="shared" si="390"/>
        <v>7</v>
      </c>
      <c r="AF400" s="5">
        <f t="shared" si="390"/>
        <v>1</v>
      </c>
      <c r="AG400" s="5">
        <f t="shared" si="390"/>
        <v>0</v>
      </c>
      <c r="AH400" s="5">
        <f t="shared" si="390"/>
        <v>1</v>
      </c>
      <c r="AI400" s="5">
        <f t="shared" si="390"/>
        <v>0</v>
      </c>
      <c r="AJ400" s="11">
        <f t="shared" si="295"/>
        <v>90</v>
      </c>
      <c r="AL400" s="25">
        <f t="shared" si="296"/>
        <v>0.38541666666666691</v>
      </c>
      <c r="AM400" s="5">
        <f t="shared" ref="AM400:AU400" si="391">SUM(AM28,AM90,AM152,AM214,AM276,AM338)</f>
        <v>0</v>
      </c>
      <c r="AN400" s="5">
        <f t="shared" si="391"/>
        <v>0</v>
      </c>
      <c r="AO400" s="5">
        <f t="shared" si="391"/>
        <v>0</v>
      </c>
      <c r="AP400" s="5">
        <f t="shared" si="391"/>
        <v>0</v>
      </c>
      <c r="AQ400" s="5">
        <f t="shared" si="391"/>
        <v>0</v>
      </c>
      <c r="AR400" s="5">
        <f t="shared" si="391"/>
        <v>0</v>
      </c>
      <c r="AS400" s="5">
        <f t="shared" si="391"/>
        <v>0</v>
      </c>
      <c r="AT400" s="5">
        <f t="shared" si="391"/>
        <v>0</v>
      </c>
      <c r="AU400" s="5">
        <f t="shared" si="391"/>
        <v>0</v>
      </c>
      <c r="AV400" s="11">
        <f t="shared" si="298"/>
        <v>0</v>
      </c>
      <c r="AX400" s="25">
        <f t="shared" si="299"/>
        <v>0.38541666666666691</v>
      </c>
      <c r="AY400" s="5">
        <f t="shared" ref="AY400:BG400" si="392">SUM(AY28,AY90,AY152,AY214,AY276,AY338)</f>
        <v>0</v>
      </c>
      <c r="AZ400" s="5">
        <f t="shared" si="392"/>
        <v>0</v>
      </c>
      <c r="BA400" s="5">
        <f t="shared" si="392"/>
        <v>0</v>
      </c>
      <c r="BB400" s="5">
        <f t="shared" si="392"/>
        <v>0</v>
      </c>
      <c r="BC400" s="5">
        <f t="shared" si="392"/>
        <v>0</v>
      </c>
      <c r="BD400" s="5">
        <f t="shared" si="392"/>
        <v>0</v>
      </c>
      <c r="BE400" s="5">
        <f t="shared" si="392"/>
        <v>0</v>
      </c>
      <c r="BF400" s="5">
        <f t="shared" si="392"/>
        <v>0</v>
      </c>
      <c r="BG400" s="5">
        <f t="shared" si="392"/>
        <v>0</v>
      </c>
      <c r="BH400" s="11">
        <f t="shared" si="301"/>
        <v>0</v>
      </c>
      <c r="BJ400" s="25">
        <f t="shared" si="302"/>
        <v>0.38541666666666691</v>
      </c>
      <c r="BK400" s="5">
        <f t="shared" ref="BK400:BS400" si="393">SUM(BK28,BK90,BK152,BK214,BK276,BK338)</f>
        <v>0</v>
      </c>
      <c r="BL400" s="5">
        <f t="shared" si="393"/>
        <v>0</v>
      </c>
      <c r="BM400" s="5">
        <f t="shared" si="393"/>
        <v>0</v>
      </c>
      <c r="BN400" s="5">
        <f t="shared" si="393"/>
        <v>0</v>
      </c>
      <c r="BO400" s="5">
        <f t="shared" si="393"/>
        <v>0</v>
      </c>
      <c r="BP400" s="5">
        <f t="shared" si="393"/>
        <v>0</v>
      </c>
      <c r="BQ400" s="5">
        <f t="shared" si="393"/>
        <v>0</v>
      </c>
      <c r="BR400" s="5">
        <f t="shared" si="393"/>
        <v>0</v>
      </c>
      <c r="BS400" s="5">
        <f t="shared" si="393"/>
        <v>0</v>
      </c>
      <c r="BT400" s="11">
        <f t="shared" si="304"/>
        <v>0</v>
      </c>
      <c r="BV400" s="25">
        <f t="shared" si="320"/>
        <v>0.38541666666666691</v>
      </c>
      <c r="BW400" s="39">
        <f t="shared" si="305"/>
        <v>270</v>
      </c>
      <c r="BX400" s="39">
        <f t="shared" si="306"/>
        <v>12</v>
      </c>
      <c r="BY400" s="39">
        <f t="shared" si="307"/>
        <v>39</v>
      </c>
      <c r="BZ400" s="39">
        <f t="shared" si="308"/>
        <v>6</v>
      </c>
      <c r="CA400" s="39">
        <f t="shared" si="309"/>
        <v>10</v>
      </c>
      <c r="CB400" s="39">
        <f t="shared" si="310"/>
        <v>6</v>
      </c>
      <c r="CC400" s="39">
        <f t="shared" si="311"/>
        <v>1</v>
      </c>
      <c r="CD400" s="39">
        <f t="shared" si="312"/>
        <v>2</v>
      </c>
      <c r="CE400" s="39">
        <f t="shared" si="313"/>
        <v>1</v>
      </c>
      <c r="CF400" s="40">
        <f t="shared" si="321"/>
        <v>347</v>
      </c>
    </row>
    <row r="401" spans="2:84" x14ac:dyDescent="0.25">
      <c r="B401" s="25">
        <f t="shared" si="287"/>
        <v>0.39583333333333359</v>
      </c>
      <c r="C401" s="5">
        <f t="shared" ref="C401:K401" si="394">SUM(C29,C91,C153,C215,C277,C339)</f>
        <v>96</v>
      </c>
      <c r="D401" s="5">
        <f t="shared" si="394"/>
        <v>2</v>
      </c>
      <c r="E401" s="5">
        <f t="shared" si="394"/>
        <v>10</v>
      </c>
      <c r="F401" s="5">
        <f t="shared" si="394"/>
        <v>2</v>
      </c>
      <c r="G401" s="5">
        <f t="shared" si="394"/>
        <v>1</v>
      </c>
      <c r="H401" s="5">
        <f t="shared" si="394"/>
        <v>5</v>
      </c>
      <c r="I401" s="5">
        <f t="shared" si="394"/>
        <v>1</v>
      </c>
      <c r="J401" s="5">
        <f t="shared" si="394"/>
        <v>0</v>
      </c>
      <c r="K401" s="5">
        <f t="shared" si="394"/>
        <v>0</v>
      </c>
      <c r="L401" s="11">
        <f t="shared" si="289"/>
        <v>117</v>
      </c>
      <c r="N401" s="25">
        <f t="shared" si="290"/>
        <v>0.39583333333333359</v>
      </c>
      <c r="O401" s="5">
        <f t="shared" ref="O401:W401" si="395">SUM(O29,O91,O153,O215,O277,O339)</f>
        <v>50</v>
      </c>
      <c r="P401" s="5">
        <f t="shared" si="395"/>
        <v>0</v>
      </c>
      <c r="Q401" s="5">
        <f t="shared" si="395"/>
        <v>7</v>
      </c>
      <c r="R401" s="5">
        <f t="shared" si="395"/>
        <v>1</v>
      </c>
      <c r="S401" s="5">
        <f t="shared" si="395"/>
        <v>2</v>
      </c>
      <c r="T401" s="5">
        <f t="shared" si="395"/>
        <v>4</v>
      </c>
      <c r="U401" s="5">
        <f t="shared" si="395"/>
        <v>2</v>
      </c>
      <c r="V401" s="5">
        <f t="shared" si="395"/>
        <v>0</v>
      </c>
      <c r="W401" s="5">
        <f t="shared" si="395"/>
        <v>1</v>
      </c>
      <c r="X401" s="11">
        <f t="shared" si="292"/>
        <v>67</v>
      </c>
      <c r="Z401" s="25">
        <f t="shared" si="293"/>
        <v>0.39583333333333359</v>
      </c>
      <c r="AA401" s="5">
        <f t="shared" ref="AA401:AI401" si="396">SUM(AA29,AA91,AA153,AA215,AA277,AA339)</f>
        <v>70</v>
      </c>
      <c r="AB401" s="5">
        <f t="shared" si="396"/>
        <v>4</v>
      </c>
      <c r="AC401" s="5">
        <f t="shared" si="396"/>
        <v>15</v>
      </c>
      <c r="AD401" s="5">
        <f t="shared" si="396"/>
        <v>1</v>
      </c>
      <c r="AE401" s="5">
        <f t="shared" si="396"/>
        <v>5</v>
      </c>
      <c r="AF401" s="5">
        <f t="shared" si="396"/>
        <v>2</v>
      </c>
      <c r="AG401" s="5">
        <f t="shared" si="396"/>
        <v>0</v>
      </c>
      <c r="AH401" s="5">
        <f t="shared" si="396"/>
        <v>0</v>
      </c>
      <c r="AI401" s="5">
        <f t="shared" si="396"/>
        <v>0</v>
      </c>
      <c r="AJ401" s="11">
        <f t="shared" si="295"/>
        <v>97</v>
      </c>
      <c r="AL401" s="25">
        <f t="shared" si="296"/>
        <v>0.39583333333333359</v>
      </c>
      <c r="AM401" s="5">
        <f t="shared" ref="AM401:AU401" si="397">SUM(AM29,AM91,AM153,AM215,AM277,AM339)</f>
        <v>0</v>
      </c>
      <c r="AN401" s="5">
        <f t="shared" si="397"/>
        <v>0</v>
      </c>
      <c r="AO401" s="5">
        <f t="shared" si="397"/>
        <v>0</v>
      </c>
      <c r="AP401" s="5">
        <f t="shared" si="397"/>
        <v>0</v>
      </c>
      <c r="AQ401" s="5">
        <f t="shared" si="397"/>
        <v>0</v>
      </c>
      <c r="AR401" s="5">
        <f t="shared" si="397"/>
        <v>0</v>
      </c>
      <c r="AS401" s="5">
        <f t="shared" si="397"/>
        <v>0</v>
      </c>
      <c r="AT401" s="5">
        <f t="shared" si="397"/>
        <v>0</v>
      </c>
      <c r="AU401" s="5">
        <f t="shared" si="397"/>
        <v>0</v>
      </c>
      <c r="AV401" s="11">
        <f t="shared" si="298"/>
        <v>0</v>
      </c>
      <c r="AX401" s="25">
        <f t="shared" si="299"/>
        <v>0.39583333333333359</v>
      </c>
      <c r="AY401" s="5">
        <f t="shared" ref="AY401:BG401" si="398">SUM(AY29,AY91,AY153,AY215,AY277,AY339)</f>
        <v>0</v>
      </c>
      <c r="AZ401" s="5">
        <f t="shared" si="398"/>
        <v>0</v>
      </c>
      <c r="BA401" s="5">
        <f t="shared" si="398"/>
        <v>0</v>
      </c>
      <c r="BB401" s="5">
        <f t="shared" si="398"/>
        <v>0</v>
      </c>
      <c r="BC401" s="5">
        <f t="shared" si="398"/>
        <v>0</v>
      </c>
      <c r="BD401" s="5">
        <f t="shared" si="398"/>
        <v>0</v>
      </c>
      <c r="BE401" s="5">
        <f t="shared" si="398"/>
        <v>0</v>
      </c>
      <c r="BF401" s="5">
        <f t="shared" si="398"/>
        <v>0</v>
      </c>
      <c r="BG401" s="5">
        <f t="shared" si="398"/>
        <v>0</v>
      </c>
      <c r="BH401" s="11">
        <f t="shared" si="301"/>
        <v>0</v>
      </c>
      <c r="BJ401" s="25">
        <f t="shared" si="302"/>
        <v>0.39583333333333359</v>
      </c>
      <c r="BK401" s="5">
        <f t="shared" ref="BK401:BS401" si="399">SUM(BK29,BK91,BK153,BK215,BK277,BK339)</f>
        <v>0</v>
      </c>
      <c r="BL401" s="5">
        <f t="shared" si="399"/>
        <v>0</v>
      </c>
      <c r="BM401" s="5">
        <f t="shared" si="399"/>
        <v>0</v>
      </c>
      <c r="BN401" s="5">
        <f t="shared" si="399"/>
        <v>0</v>
      </c>
      <c r="BO401" s="5">
        <f t="shared" si="399"/>
        <v>0</v>
      </c>
      <c r="BP401" s="5">
        <f t="shared" si="399"/>
        <v>0</v>
      </c>
      <c r="BQ401" s="5">
        <f t="shared" si="399"/>
        <v>0</v>
      </c>
      <c r="BR401" s="5">
        <f t="shared" si="399"/>
        <v>0</v>
      </c>
      <c r="BS401" s="5">
        <f t="shared" si="399"/>
        <v>0</v>
      </c>
      <c r="BT401" s="11">
        <f t="shared" si="304"/>
        <v>0</v>
      </c>
      <c r="BV401" s="25">
        <f t="shared" si="320"/>
        <v>0.39583333333333359</v>
      </c>
      <c r="BW401" s="39">
        <f t="shared" si="305"/>
        <v>216</v>
      </c>
      <c r="BX401" s="39">
        <f t="shared" si="306"/>
        <v>6</v>
      </c>
      <c r="BY401" s="39">
        <f t="shared" si="307"/>
        <v>32</v>
      </c>
      <c r="BZ401" s="39">
        <f t="shared" si="308"/>
        <v>4</v>
      </c>
      <c r="CA401" s="39">
        <f t="shared" si="309"/>
        <v>8</v>
      </c>
      <c r="CB401" s="39">
        <f t="shared" si="310"/>
        <v>11</v>
      </c>
      <c r="CC401" s="39">
        <f t="shared" si="311"/>
        <v>3</v>
      </c>
      <c r="CD401" s="39">
        <f t="shared" si="312"/>
        <v>0</v>
      </c>
      <c r="CE401" s="39">
        <f t="shared" si="313"/>
        <v>1</v>
      </c>
      <c r="CF401" s="40">
        <f t="shared" si="321"/>
        <v>281</v>
      </c>
    </row>
    <row r="402" spans="2:84" x14ac:dyDescent="0.25">
      <c r="B402" s="25">
        <f t="shared" si="287"/>
        <v>0.40625000000000028</v>
      </c>
      <c r="C402" s="5">
        <f t="shared" ref="C402:K402" si="400">SUM(C30,C92,C154,C216,C278,C340)</f>
        <v>95</v>
      </c>
      <c r="D402" s="5">
        <f t="shared" si="400"/>
        <v>5</v>
      </c>
      <c r="E402" s="5">
        <f t="shared" si="400"/>
        <v>13</v>
      </c>
      <c r="F402" s="5">
        <f t="shared" si="400"/>
        <v>0</v>
      </c>
      <c r="G402" s="5">
        <f t="shared" si="400"/>
        <v>1</v>
      </c>
      <c r="H402" s="5">
        <f t="shared" si="400"/>
        <v>1</v>
      </c>
      <c r="I402" s="5">
        <f t="shared" si="400"/>
        <v>0</v>
      </c>
      <c r="J402" s="5">
        <f t="shared" si="400"/>
        <v>1</v>
      </c>
      <c r="K402" s="5">
        <f t="shared" si="400"/>
        <v>0</v>
      </c>
      <c r="L402" s="11">
        <f t="shared" si="289"/>
        <v>116</v>
      </c>
      <c r="N402" s="25">
        <f t="shared" si="290"/>
        <v>0.40625000000000028</v>
      </c>
      <c r="O402" s="5">
        <f t="shared" ref="O402:W402" si="401">SUM(O30,O92,O154,O216,O278,O340)</f>
        <v>47</v>
      </c>
      <c r="P402" s="5">
        <f t="shared" si="401"/>
        <v>2</v>
      </c>
      <c r="Q402" s="5">
        <f t="shared" si="401"/>
        <v>12</v>
      </c>
      <c r="R402" s="5">
        <f t="shared" si="401"/>
        <v>0</v>
      </c>
      <c r="S402" s="5">
        <f t="shared" si="401"/>
        <v>4</v>
      </c>
      <c r="T402" s="5">
        <f t="shared" si="401"/>
        <v>1</v>
      </c>
      <c r="U402" s="5">
        <f t="shared" si="401"/>
        <v>1</v>
      </c>
      <c r="V402" s="5">
        <f t="shared" si="401"/>
        <v>1</v>
      </c>
      <c r="W402" s="5">
        <f t="shared" si="401"/>
        <v>1</v>
      </c>
      <c r="X402" s="11">
        <f t="shared" si="292"/>
        <v>69</v>
      </c>
      <c r="Z402" s="25">
        <f t="shared" si="293"/>
        <v>0.40625000000000028</v>
      </c>
      <c r="AA402" s="5">
        <f t="shared" ref="AA402:AI402" si="402">SUM(AA30,AA92,AA154,AA216,AA278,AA340)</f>
        <v>66</v>
      </c>
      <c r="AB402" s="5">
        <f t="shared" si="402"/>
        <v>2</v>
      </c>
      <c r="AC402" s="5">
        <f t="shared" si="402"/>
        <v>12</v>
      </c>
      <c r="AD402" s="5">
        <f t="shared" si="402"/>
        <v>1</v>
      </c>
      <c r="AE402" s="5">
        <f t="shared" si="402"/>
        <v>6</v>
      </c>
      <c r="AF402" s="5">
        <f t="shared" si="402"/>
        <v>2</v>
      </c>
      <c r="AG402" s="5">
        <f t="shared" si="402"/>
        <v>1</v>
      </c>
      <c r="AH402" s="5">
        <f t="shared" si="402"/>
        <v>0</v>
      </c>
      <c r="AI402" s="5">
        <f t="shared" si="402"/>
        <v>0</v>
      </c>
      <c r="AJ402" s="11">
        <f t="shared" si="295"/>
        <v>90</v>
      </c>
      <c r="AL402" s="25">
        <f t="shared" si="296"/>
        <v>0.40625000000000028</v>
      </c>
      <c r="AM402" s="5">
        <f t="shared" ref="AM402:AU402" si="403">SUM(AM30,AM92,AM154,AM216,AM278,AM340)</f>
        <v>0</v>
      </c>
      <c r="AN402" s="5">
        <f t="shared" si="403"/>
        <v>0</v>
      </c>
      <c r="AO402" s="5">
        <f t="shared" si="403"/>
        <v>0</v>
      </c>
      <c r="AP402" s="5">
        <f t="shared" si="403"/>
        <v>0</v>
      </c>
      <c r="AQ402" s="5">
        <f t="shared" si="403"/>
        <v>0</v>
      </c>
      <c r="AR402" s="5">
        <f t="shared" si="403"/>
        <v>0</v>
      </c>
      <c r="AS402" s="5">
        <f t="shared" si="403"/>
        <v>0</v>
      </c>
      <c r="AT402" s="5">
        <f t="shared" si="403"/>
        <v>0</v>
      </c>
      <c r="AU402" s="5">
        <f t="shared" si="403"/>
        <v>0</v>
      </c>
      <c r="AV402" s="11">
        <f t="shared" si="298"/>
        <v>0</v>
      </c>
      <c r="AX402" s="25">
        <f t="shared" si="299"/>
        <v>0.40625000000000028</v>
      </c>
      <c r="AY402" s="5">
        <f t="shared" ref="AY402:BG402" si="404">SUM(AY30,AY92,AY154,AY216,AY278,AY340)</f>
        <v>0</v>
      </c>
      <c r="AZ402" s="5">
        <f t="shared" si="404"/>
        <v>0</v>
      </c>
      <c r="BA402" s="5">
        <f t="shared" si="404"/>
        <v>0</v>
      </c>
      <c r="BB402" s="5">
        <f t="shared" si="404"/>
        <v>0</v>
      </c>
      <c r="BC402" s="5">
        <f t="shared" si="404"/>
        <v>0</v>
      </c>
      <c r="BD402" s="5">
        <f t="shared" si="404"/>
        <v>0</v>
      </c>
      <c r="BE402" s="5">
        <f t="shared" si="404"/>
        <v>0</v>
      </c>
      <c r="BF402" s="5">
        <f t="shared" si="404"/>
        <v>0</v>
      </c>
      <c r="BG402" s="5">
        <f t="shared" si="404"/>
        <v>0</v>
      </c>
      <c r="BH402" s="11">
        <f t="shared" si="301"/>
        <v>0</v>
      </c>
      <c r="BJ402" s="25">
        <f t="shared" si="302"/>
        <v>0.40625000000000028</v>
      </c>
      <c r="BK402" s="5">
        <f t="shared" ref="BK402:BS402" si="405">SUM(BK30,BK92,BK154,BK216,BK278,BK340)</f>
        <v>0</v>
      </c>
      <c r="BL402" s="5">
        <f t="shared" si="405"/>
        <v>0</v>
      </c>
      <c r="BM402" s="5">
        <f t="shared" si="405"/>
        <v>0</v>
      </c>
      <c r="BN402" s="5">
        <f t="shared" si="405"/>
        <v>0</v>
      </c>
      <c r="BO402" s="5">
        <f t="shared" si="405"/>
        <v>0</v>
      </c>
      <c r="BP402" s="5">
        <f t="shared" si="405"/>
        <v>0</v>
      </c>
      <c r="BQ402" s="5">
        <f t="shared" si="405"/>
        <v>0</v>
      </c>
      <c r="BR402" s="5">
        <f t="shared" si="405"/>
        <v>0</v>
      </c>
      <c r="BS402" s="5">
        <f t="shared" si="405"/>
        <v>0</v>
      </c>
      <c r="BT402" s="11">
        <f t="shared" si="304"/>
        <v>0</v>
      </c>
      <c r="BV402" s="25">
        <f t="shared" si="320"/>
        <v>0.40625000000000028</v>
      </c>
      <c r="BW402" s="39">
        <f t="shared" si="305"/>
        <v>208</v>
      </c>
      <c r="BX402" s="39">
        <f t="shared" si="306"/>
        <v>9</v>
      </c>
      <c r="BY402" s="39">
        <f t="shared" si="307"/>
        <v>37</v>
      </c>
      <c r="BZ402" s="39">
        <f t="shared" si="308"/>
        <v>1</v>
      </c>
      <c r="CA402" s="39">
        <f t="shared" si="309"/>
        <v>11</v>
      </c>
      <c r="CB402" s="39">
        <f t="shared" si="310"/>
        <v>4</v>
      </c>
      <c r="CC402" s="39">
        <f t="shared" si="311"/>
        <v>2</v>
      </c>
      <c r="CD402" s="39">
        <f t="shared" si="312"/>
        <v>2</v>
      </c>
      <c r="CE402" s="39">
        <f t="shared" si="313"/>
        <v>1</v>
      </c>
      <c r="CF402" s="40">
        <f t="shared" si="321"/>
        <v>275</v>
      </c>
    </row>
    <row r="403" spans="2:84" x14ac:dyDescent="0.25">
      <c r="B403" s="25">
        <f t="shared" si="287"/>
        <v>0.41666666666666696</v>
      </c>
      <c r="C403" s="5">
        <f t="shared" ref="C403:K403" si="406">SUM(C31,C93,C155,C217,C279,C341)</f>
        <v>86</v>
      </c>
      <c r="D403" s="5">
        <f t="shared" si="406"/>
        <v>4</v>
      </c>
      <c r="E403" s="5">
        <f t="shared" si="406"/>
        <v>11</v>
      </c>
      <c r="F403" s="5">
        <f t="shared" si="406"/>
        <v>0</v>
      </c>
      <c r="G403" s="5">
        <f t="shared" si="406"/>
        <v>1</v>
      </c>
      <c r="H403" s="5">
        <f t="shared" si="406"/>
        <v>0</v>
      </c>
      <c r="I403" s="5">
        <f t="shared" si="406"/>
        <v>1</v>
      </c>
      <c r="J403" s="5">
        <f t="shared" si="406"/>
        <v>2</v>
      </c>
      <c r="K403" s="5">
        <f t="shared" si="406"/>
        <v>0</v>
      </c>
      <c r="L403" s="11">
        <f t="shared" si="289"/>
        <v>105</v>
      </c>
      <c r="N403" s="25">
        <f t="shared" si="290"/>
        <v>0.41666666666666696</v>
      </c>
      <c r="O403" s="5">
        <f t="shared" ref="O403:W403" si="407">SUM(O31,O93,O155,O217,O279,O341)</f>
        <v>65</v>
      </c>
      <c r="P403" s="5">
        <f t="shared" si="407"/>
        <v>3</v>
      </c>
      <c r="Q403" s="5">
        <f t="shared" si="407"/>
        <v>6</v>
      </c>
      <c r="R403" s="5">
        <f t="shared" si="407"/>
        <v>1</v>
      </c>
      <c r="S403" s="5">
        <f t="shared" si="407"/>
        <v>3</v>
      </c>
      <c r="T403" s="5">
        <f t="shared" si="407"/>
        <v>6</v>
      </c>
      <c r="U403" s="5">
        <f t="shared" si="407"/>
        <v>0</v>
      </c>
      <c r="V403" s="5">
        <f t="shared" si="407"/>
        <v>0</v>
      </c>
      <c r="W403" s="5">
        <f t="shared" si="407"/>
        <v>0</v>
      </c>
      <c r="X403" s="11">
        <f t="shared" si="292"/>
        <v>84</v>
      </c>
      <c r="Z403" s="25">
        <f t="shared" si="293"/>
        <v>0.41666666666666696</v>
      </c>
      <c r="AA403" s="5">
        <f t="shared" ref="AA403:AI403" si="408">SUM(AA31,AA93,AA155,AA217,AA279,AA341)</f>
        <v>57</v>
      </c>
      <c r="AB403" s="5">
        <f t="shared" si="408"/>
        <v>5</v>
      </c>
      <c r="AC403" s="5">
        <f t="shared" si="408"/>
        <v>16</v>
      </c>
      <c r="AD403" s="5">
        <f t="shared" si="408"/>
        <v>1</v>
      </c>
      <c r="AE403" s="5">
        <f t="shared" si="408"/>
        <v>6</v>
      </c>
      <c r="AF403" s="5">
        <f t="shared" si="408"/>
        <v>5</v>
      </c>
      <c r="AG403" s="5">
        <f t="shared" si="408"/>
        <v>0</v>
      </c>
      <c r="AH403" s="5">
        <f t="shared" si="408"/>
        <v>0</v>
      </c>
      <c r="AI403" s="5">
        <f t="shared" si="408"/>
        <v>0</v>
      </c>
      <c r="AJ403" s="11">
        <f t="shared" si="295"/>
        <v>90</v>
      </c>
      <c r="AL403" s="25">
        <f t="shared" si="296"/>
        <v>0.41666666666666696</v>
      </c>
      <c r="AM403" s="5">
        <f t="shared" ref="AM403:AU403" si="409">SUM(AM31,AM93,AM155,AM217,AM279,AM341)</f>
        <v>0</v>
      </c>
      <c r="AN403" s="5">
        <f t="shared" si="409"/>
        <v>0</v>
      </c>
      <c r="AO403" s="5">
        <f t="shared" si="409"/>
        <v>0</v>
      </c>
      <c r="AP403" s="5">
        <f t="shared" si="409"/>
        <v>0</v>
      </c>
      <c r="AQ403" s="5">
        <f t="shared" si="409"/>
        <v>0</v>
      </c>
      <c r="AR403" s="5">
        <f t="shared" si="409"/>
        <v>0</v>
      </c>
      <c r="AS403" s="5">
        <f t="shared" si="409"/>
        <v>0</v>
      </c>
      <c r="AT403" s="5">
        <f t="shared" si="409"/>
        <v>0</v>
      </c>
      <c r="AU403" s="5">
        <f t="shared" si="409"/>
        <v>0</v>
      </c>
      <c r="AV403" s="11">
        <f t="shared" si="298"/>
        <v>0</v>
      </c>
      <c r="AX403" s="25">
        <f t="shared" si="299"/>
        <v>0.41666666666666696</v>
      </c>
      <c r="AY403" s="5">
        <f t="shared" ref="AY403:BG403" si="410">SUM(AY31,AY93,AY155,AY217,AY279,AY341)</f>
        <v>0</v>
      </c>
      <c r="AZ403" s="5">
        <f t="shared" si="410"/>
        <v>0</v>
      </c>
      <c r="BA403" s="5">
        <f t="shared" si="410"/>
        <v>0</v>
      </c>
      <c r="BB403" s="5">
        <f t="shared" si="410"/>
        <v>0</v>
      </c>
      <c r="BC403" s="5">
        <f t="shared" si="410"/>
        <v>0</v>
      </c>
      <c r="BD403" s="5">
        <f t="shared" si="410"/>
        <v>0</v>
      </c>
      <c r="BE403" s="5">
        <f t="shared" si="410"/>
        <v>0</v>
      </c>
      <c r="BF403" s="5">
        <f t="shared" si="410"/>
        <v>0</v>
      </c>
      <c r="BG403" s="5">
        <f t="shared" si="410"/>
        <v>0</v>
      </c>
      <c r="BH403" s="11">
        <f t="shared" si="301"/>
        <v>0</v>
      </c>
      <c r="BJ403" s="25">
        <f t="shared" si="302"/>
        <v>0.41666666666666696</v>
      </c>
      <c r="BK403" s="5">
        <f t="shared" ref="BK403:BS403" si="411">SUM(BK31,BK93,BK155,BK217,BK279,BK341)</f>
        <v>0</v>
      </c>
      <c r="BL403" s="5">
        <f t="shared" si="411"/>
        <v>0</v>
      </c>
      <c r="BM403" s="5">
        <f t="shared" si="411"/>
        <v>0</v>
      </c>
      <c r="BN403" s="5">
        <f t="shared" si="411"/>
        <v>0</v>
      </c>
      <c r="BO403" s="5">
        <f t="shared" si="411"/>
        <v>0</v>
      </c>
      <c r="BP403" s="5">
        <f t="shared" si="411"/>
        <v>0</v>
      </c>
      <c r="BQ403" s="5">
        <f t="shared" si="411"/>
        <v>0</v>
      </c>
      <c r="BR403" s="5">
        <f t="shared" si="411"/>
        <v>0</v>
      </c>
      <c r="BS403" s="5">
        <f t="shared" si="411"/>
        <v>0</v>
      </c>
      <c r="BT403" s="11">
        <f t="shared" si="304"/>
        <v>0</v>
      </c>
      <c r="BV403" s="25">
        <f t="shared" si="320"/>
        <v>0.41666666666666696</v>
      </c>
      <c r="BW403" s="39">
        <f t="shared" si="305"/>
        <v>208</v>
      </c>
      <c r="BX403" s="39">
        <f t="shared" si="306"/>
        <v>12</v>
      </c>
      <c r="BY403" s="39">
        <f t="shared" si="307"/>
        <v>33</v>
      </c>
      <c r="BZ403" s="39">
        <f t="shared" si="308"/>
        <v>2</v>
      </c>
      <c r="CA403" s="39">
        <f t="shared" si="309"/>
        <v>10</v>
      </c>
      <c r="CB403" s="39">
        <f t="shared" si="310"/>
        <v>11</v>
      </c>
      <c r="CC403" s="39">
        <f t="shared" si="311"/>
        <v>1</v>
      </c>
      <c r="CD403" s="39">
        <f t="shared" si="312"/>
        <v>2</v>
      </c>
      <c r="CE403" s="39">
        <f t="shared" si="313"/>
        <v>0</v>
      </c>
      <c r="CF403" s="40">
        <f t="shared" si="321"/>
        <v>279</v>
      </c>
    </row>
    <row r="404" spans="2:84" x14ac:dyDescent="0.25">
      <c r="B404" s="25">
        <f t="shared" si="287"/>
        <v>0.42708333333333365</v>
      </c>
      <c r="C404" s="5">
        <f t="shared" ref="C404:K404" si="412">SUM(C32,C94,C156,C218,C280,C342)</f>
        <v>95</v>
      </c>
      <c r="D404" s="5">
        <f t="shared" si="412"/>
        <v>5</v>
      </c>
      <c r="E404" s="5">
        <f t="shared" si="412"/>
        <v>9</v>
      </c>
      <c r="F404" s="5">
        <f t="shared" si="412"/>
        <v>0</v>
      </c>
      <c r="G404" s="5">
        <f t="shared" si="412"/>
        <v>2</v>
      </c>
      <c r="H404" s="5">
        <f t="shared" si="412"/>
        <v>1</v>
      </c>
      <c r="I404" s="5">
        <f t="shared" si="412"/>
        <v>0</v>
      </c>
      <c r="J404" s="5">
        <f t="shared" si="412"/>
        <v>2</v>
      </c>
      <c r="K404" s="5">
        <f t="shared" si="412"/>
        <v>0</v>
      </c>
      <c r="L404" s="11">
        <f t="shared" si="289"/>
        <v>114</v>
      </c>
      <c r="N404" s="25">
        <f t="shared" si="290"/>
        <v>0.42708333333333365</v>
      </c>
      <c r="O404" s="5">
        <f t="shared" ref="O404:W404" si="413">SUM(O32,O94,O156,O218,O280,O342)</f>
        <v>53</v>
      </c>
      <c r="P404" s="5">
        <f t="shared" si="413"/>
        <v>3</v>
      </c>
      <c r="Q404" s="5">
        <f t="shared" si="413"/>
        <v>8</v>
      </c>
      <c r="R404" s="5">
        <f t="shared" si="413"/>
        <v>0</v>
      </c>
      <c r="S404" s="5">
        <f t="shared" si="413"/>
        <v>0</v>
      </c>
      <c r="T404" s="5">
        <f t="shared" si="413"/>
        <v>2</v>
      </c>
      <c r="U404" s="5">
        <f t="shared" si="413"/>
        <v>1</v>
      </c>
      <c r="V404" s="5">
        <f t="shared" si="413"/>
        <v>2</v>
      </c>
      <c r="W404" s="5">
        <f t="shared" si="413"/>
        <v>0</v>
      </c>
      <c r="X404" s="11">
        <f t="shared" si="292"/>
        <v>69</v>
      </c>
      <c r="Z404" s="25">
        <f t="shared" si="293"/>
        <v>0.42708333333333365</v>
      </c>
      <c r="AA404" s="5">
        <f t="shared" ref="AA404:AI404" si="414">SUM(AA32,AA94,AA156,AA218,AA280,AA342)</f>
        <v>65</v>
      </c>
      <c r="AB404" s="5">
        <f t="shared" si="414"/>
        <v>4</v>
      </c>
      <c r="AC404" s="5">
        <f t="shared" si="414"/>
        <v>11</v>
      </c>
      <c r="AD404" s="5">
        <f t="shared" si="414"/>
        <v>2</v>
      </c>
      <c r="AE404" s="5">
        <f t="shared" si="414"/>
        <v>2</v>
      </c>
      <c r="AF404" s="5">
        <f t="shared" si="414"/>
        <v>1</v>
      </c>
      <c r="AG404" s="5">
        <f t="shared" si="414"/>
        <v>0</v>
      </c>
      <c r="AH404" s="5">
        <f t="shared" si="414"/>
        <v>0</v>
      </c>
      <c r="AI404" s="5">
        <f t="shared" si="414"/>
        <v>0</v>
      </c>
      <c r="AJ404" s="11">
        <f t="shared" si="295"/>
        <v>85</v>
      </c>
      <c r="AL404" s="25">
        <f t="shared" si="296"/>
        <v>0.42708333333333365</v>
      </c>
      <c r="AM404" s="5">
        <f t="shared" ref="AM404:AU404" si="415">SUM(AM32,AM94,AM156,AM218,AM280,AM342)</f>
        <v>0</v>
      </c>
      <c r="AN404" s="5">
        <f t="shared" si="415"/>
        <v>0</v>
      </c>
      <c r="AO404" s="5">
        <f t="shared" si="415"/>
        <v>0</v>
      </c>
      <c r="AP404" s="5">
        <f t="shared" si="415"/>
        <v>0</v>
      </c>
      <c r="AQ404" s="5">
        <f t="shared" si="415"/>
        <v>0</v>
      </c>
      <c r="AR404" s="5">
        <f t="shared" si="415"/>
        <v>0</v>
      </c>
      <c r="AS404" s="5">
        <f t="shared" si="415"/>
        <v>0</v>
      </c>
      <c r="AT404" s="5">
        <f t="shared" si="415"/>
        <v>0</v>
      </c>
      <c r="AU404" s="5">
        <f t="shared" si="415"/>
        <v>0</v>
      </c>
      <c r="AV404" s="11">
        <f t="shared" si="298"/>
        <v>0</v>
      </c>
      <c r="AX404" s="25">
        <f t="shared" si="299"/>
        <v>0.42708333333333365</v>
      </c>
      <c r="AY404" s="5">
        <f t="shared" ref="AY404:BG404" si="416">SUM(AY32,AY94,AY156,AY218,AY280,AY342)</f>
        <v>0</v>
      </c>
      <c r="AZ404" s="5">
        <f t="shared" si="416"/>
        <v>0</v>
      </c>
      <c r="BA404" s="5">
        <f t="shared" si="416"/>
        <v>0</v>
      </c>
      <c r="BB404" s="5">
        <f t="shared" si="416"/>
        <v>0</v>
      </c>
      <c r="BC404" s="5">
        <f t="shared" si="416"/>
        <v>0</v>
      </c>
      <c r="BD404" s="5">
        <f t="shared" si="416"/>
        <v>0</v>
      </c>
      <c r="BE404" s="5">
        <f t="shared" si="416"/>
        <v>0</v>
      </c>
      <c r="BF404" s="5">
        <f t="shared" si="416"/>
        <v>0</v>
      </c>
      <c r="BG404" s="5">
        <f t="shared" si="416"/>
        <v>0</v>
      </c>
      <c r="BH404" s="11">
        <f t="shared" si="301"/>
        <v>0</v>
      </c>
      <c r="BJ404" s="25">
        <f t="shared" si="302"/>
        <v>0.42708333333333365</v>
      </c>
      <c r="BK404" s="5">
        <f t="shared" ref="BK404:BS404" si="417">SUM(BK32,BK94,BK156,BK218,BK280,BK342)</f>
        <v>0</v>
      </c>
      <c r="BL404" s="5">
        <f t="shared" si="417"/>
        <v>0</v>
      </c>
      <c r="BM404" s="5">
        <f t="shared" si="417"/>
        <v>0</v>
      </c>
      <c r="BN404" s="5">
        <f t="shared" si="417"/>
        <v>0</v>
      </c>
      <c r="BO404" s="5">
        <f t="shared" si="417"/>
        <v>0</v>
      </c>
      <c r="BP404" s="5">
        <f t="shared" si="417"/>
        <v>0</v>
      </c>
      <c r="BQ404" s="5">
        <f t="shared" si="417"/>
        <v>0</v>
      </c>
      <c r="BR404" s="5">
        <f t="shared" si="417"/>
        <v>0</v>
      </c>
      <c r="BS404" s="5">
        <f t="shared" si="417"/>
        <v>0</v>
      </c>
      <c r="BT404" s="11">
        <f t="shared" si="304"/>
        <v>0</v>
      </c>
      <c r="BV404" s="25">
        <f t="shared" si="320"/>
        <v>0.42708333333333365</v>
      </c>
      <c r="BW404" s="39">
        <f t="shared" si="305"/>
        <v>213</v>
      </c>
      <c r="BX404" s="39">
        <f t="shared" si="306"/>
        <v>12</v>
      </c>
      <c r="BY404" s="39">
        <f t="shared" si="307"/>
        <v>28</v>
      </c>
      <c r="BZ404" s="39">
        <f t="shared" si="308"/>
        <v>2</v>
      </c>
      <c r="CA404" s="39">
        <f t="shared" si="309"/>
        <v>4</v>
      </c>
      <c r="CB404" s="39">
        <f t="shared" si="310"/>
        <v>4</v>
      </c>
      <c r="CC404" s="39">
        <f t="shared" si="311"/>
        <v>1</v>
      </c>
      <c r="CD404" s="39">
        <f t="shared" si="312"/>
        <v>4</v>
      </c>
      <c r="CE404" s="39">
        <f t="shared" si="313"/>
        <v>0</v>
      </c>
      <c r="CF404" s="40">
        <f t="shared" si="321"/>
        <v>268</v>
      </c>
    </row>
    <row r="405" spans="2:84" x14ac:dyDescent="0.25">
      <c r="B405" s="25">
        <f t="shared" si="287"/>
        <v>0.43750000000000033</v>
      </c>
      <c r="C405" s="5">
        <f t="shared" ref="C405:K405" si="418">SUM(C33,C95,C157,C219,C281,C343)</f>
        <v>75</v>
      </c>
      <c r="D405" s="5">
        <f t="shared" si="418"/>
        <v>3</v>
      </c>
      <c r="E405" s="5">
        <f t="shared" si="418"/>
        <v>8</v>
      </c>
      <c r="F405" s="5">
        <f t="shared" si="418"/>
        <v>2</v>
      </c>
      <c r="G405" s="5">
        <f t="shared" si="418"/>
        <v>2</v>
      </c>
      <c r="H405" s="5">
        <f t="shared" si="418"/>
        <v>2</v>
      </c>
      <c r="I405" s="5">
        <f t="shared" si="418"/>
        <v>1</v>
      </c>
      <c r="J405" s="5">
        <f t="shared" si="418"/>
        <v>1</v>
      </c>
      <c r="K405" s="5">
        <f t="shared" si="418"/>
        <v>0</v>
      </c>
      <c r="L405" s="11">
        <f t="shared" si="289"/>
        <v>94</v>
      </c>
      <c r="N405" s="25">
        <f t="shared" si="290"/>
        <v>0.43750000000000033</v>
      </c>
      <c r="O405" s="5">
        <f t="shared" ref="O405:W405" si="419">SUM(O33,O95,O157,O219,O281,O343)</f>
        <v>38</v>
      </c>
      <c r="P405" s="5">
        <f t="shared" si="419"/>
        <v>2</v>
      </c>
      <c r="Q405" s="5">
        <f t="shared" si="419"/>
        <v>13</v>
      </c>
      <c r="R405" s="5">
        <f t="shared" si="419"/>
        <v>0</v>
      </c>
      <c r="S405" s="5">
        <f t="shared" si="419"/>
        <v>4</v>
      </c>
      <c r="T405" s="5">
        <f t="shared" si="419"/>
        <v>4</v>
      </c>
      <c r="U405" s="5">
        <f t="shared" si="419"/>
        <v>0</v>
      </c>
      <c r="V405" s="5">
        <f t="shared" si="419"/>
        <v>0</v>
      </c>
      <c r="W405" s="5">
        <f t="shared" si="419"/>
        <v>0</v>
      </c>
      <c r="X405" s="11">
        <f t="shared" si="292"/>
        <v>61</v>
      </c>
      <c r="Z405" s="25">
        <f t="shared" si="293"/>
        <v>0.43750000000000033</v>
      </c>
      <c r="AA405" s="5">
        <f t="shared" ref="AA405:AI405" si="420">SUM(AA33,AA95,AA157,AA219,AA281,AA343)</f>
        <v>75</v>
      </c>
      <c r="AB405" s="5">
        <f t="shared" si="420"/>
        <v>9</v>
      </c>
      <c r="AC405" s="5">
        <f t="shared" si="420"/>
        <v>14</v>
      </c>
      <c r="AD405" s="5">
        <f t="shared" si="420"/>
        <v>0</v>
      </c>
      <c r="AE405" s="5">
        <f t="shared" si="420"/>
        <v>4</v>
      </c>
      <c r="AF405" s="5">
        <f t="shared" si="420"/>
        <v>1</v>
      </c>
      <c r="AG405" s="5">
        <f t="shared" si="420"/>
        <v>1</v>
      </c>
      <c r="AH405" s="5">
        <f t="shared" si="420"/>
        <v>2</v>
      </c>
      <c r="AI405" s="5">
        <f t="shared" si="420"/>
        <v>0</v>
      </c>
      <c r="AJ405" s="11">
        <f t="shared" si="295"/>
        <v>106</v>
      </c>
      <c r="AL405" s="25">
        <f t="shared" si="296"/>
        <v>0.43750000000000033</v>
      </c>
      <c r="AM405" s="5">
        <f t="shared" ref="AM405:AU405" si="421">SUM(AM33,AM95,AM157,AM219,AM281,AM343)</f>
        <v>0</v>
      </c>
      <c r="AN405" s="5">
        <f t="shared" si="421"/>
        <v>0</v>
      </c>
      <c r="AO405" s="5">
        <f t="shared" si="421"/>
        <v>0</v>
      </c>
      <c r="AP405" s="5">
        <f t="shared" si="421"/>
        <v>0</v>
      </c>
      <c r="AQ405" s="5">
        <f t="shared" si="421"/>
        <v>0</v>
      </c>
      <c r="AR405" s="5">
        <f t="shared" si="421"/>
        <v>0</v>
      </c>
      <c r="AS405" s="5">
        <f t="shared" si="421"/>
        <v>0</v>
      </c>
      <c r="AT405" s="5">
        <f t="shared" si="421"/>
        <v>0</v>
      </c>
      <c r="AU405" s="5">
        <f t="shared" si="421"/>
        <v>0</v>
      </c>
      <c r="AV405" s="11">
        <f t="shared" si="298"/>
        <v>0</v>
      </c>
      <c r="AX405" s="25">
        <f t="shared" si="299"/>
        <v>0.43750000000000033</v>
      </c>
      <c r="AY405" s="5">
        <f t="shared" ref="AY405:BG405" si="422">SUM(AY33,AY95,AY157,AY219,AY281,AY343)</f>
        <v>0</v>
      </c>
      <c r="AZ405" s="5">
        <f t="shared" si="422"/>
        <v>0</v>
      </c>
      <c r="BA405" s="5">
        <f t="shared" si="422"/>
        <v>0</v>
      </c>
      <c r="BB405" s="5">
        <f t="shared" si="422"/>
        <v>0</v>
      </c>
      <c r="BC405" s="5">
        <f t="shared" si="422"/>
        <v>0</v>
      </c>
      <c r="BD405" s="5">
        <f t="shared" si="422"/>
        <v>0</v>
      </c>
      <c r="BE405" s="5">
        <f t="shared" si="422"/>
        <v>0</v>
      </c>
      <c r="BF405" s="5">
        <f t="shared" si="422"/>
        <v>0</v>
      </c>
      <c r="BG405" s="5">
        <f t="shared" si="422"/>
        <v>0</v>
      </c>
      <c r="BH405" s="11">
        <f t="shared" si="301"/>
        <v>0</v>
      </c>
      <c r="BJ405" s="25">
        <f t="shared" si="302"/>
        <v>0.43750000000000033</v>
      </c>
      <c r="BK405" s="5">
        <f t="shared" ref="BK405:BS405" si="423">SUM(BK33,BK95,BK157,BK219,BK281,BK343)</f>
        <v>0</v>
      </c>
      <c r="BL405" s="5">
        <f t="shared" si="423"/>
        <v>0</v>
      </c>
      <c r="BM405" s="5">
        <f t="shared" si="423"/>
        <v>0</v>
      </c>
      <c r="BN405" s="5">
        <f t="shared" si="423"/>
        <v>0</v>
      </c>
      <c r="BO405" s="5">
        <f t="shared" si="423"/>
        <v>0</v>
      </c>
      <c r="BP405" s="5">
        <f t="shared" si="423"/>
        <v>0</v>
      </c>
      <c r="BQ405" s="5">
        <f t="shared" si="423"/>
        <v>0</v>
      </c>
      <c r="BR405" s="5">
        <f t="shared" si="423"/>
        <v>0</v>
      </c>
      <c r="BS405" s="5">
        <f t="shared" si="423"/>
        <v>0</v>
      </c>
      <c r="BT405" s="11">
        <f t="shared" si="304"/>
        <v>0</v>
      </c>
      <c r="BV405" s="25">
        <f t="shared" si="320"/>
        <v>0.43750000000000033</v>
      </c>
      <c r="BW405" s="39">
        <f t="shared" si="305"/>
        <v>188</v>
      </c>
      <c r="BX405" s="39">
        <f t="shared" si="306"/>
        <v>14</v>
      </c>
      <c r="BY405" s="39">
        <f t="shared" si="307"/>
        <v>35</v>
      </c>
      <c r="BZ405" s="39">
        <f t="shared" si="308"/>
        <v>2</v>
      </c>
      <c r="CA405" s="39">
        <f t="shared" si="309"/>
        <v>10</v>
      </c>
      <c r="CB405" s="39">
        <f t="shared" si="310"/>
        <v>7</v>
      </c>
      <c r="CC405" s="39">
        <f t="shared" si="311"/>
        <v>2</v>
      </c>
      <c r="CD405" s="39">
        <f t="shared" si="312"/>
        <v>3</v>
      </c>
      <c r="CE405" s="39">
        <f t="shared" si="313"/>
        <v>0</v>
      </c>
      <c r="CF405" s="40">
        <f t="shared" si="321"/>
        <v>261</v>
      </c>
    </row>
    <row r="406" spans="2:84" x14ac:dyDescent="0.25">
      <c r="B406" s="25">
        <f t="shared" si="287"/>
        <v>0.44791666666666702</v>
      </c>
      <c r="C406" s="5">
        <f t="shared" ref="C406:K406" si="424">SUM(C34,C96,C158,C220,C282,C344)</f>
        <v>74</v>
      </c>
      <c r="D406" s="5">
        <f t="shared" si="424"/>
        <v>3</v>
      </c>
      <c r="E406" s="5">
        <f t="shared" si="424"/>
        <v>11</v>
      </c>
      <c r="F406" s="5">
        <f t="shared" si="424"/>
        <v>1</v>
      </c>
      <c r="G406" s="5">
        <f t="shared" si="424"/>
        <v>4</v>
      </c>
      <c r="H406" s="5">
        <f t="shared" si="424"/>
        <v>3</v>
      </c>
      <c r="I406" s="5">
        <f t="shared" si="424"/>
        <v>0</v>
      </c>
      <c r="J406" s="5">
        <f t="shared" si="424"/>
        <v>1</v>
      </c>
      <c r="K406" s="5">
        <f t="shared" si="424"/>
        <v>0</v>
      </c>
      <c r="L406" s="11">
        <f t="shared" si="289"/>
        <v>97</v>
      </c>
      <c r="N406" s="25">
        <f t="shared" si="290"/>
        <v>0.44791666666666702</v>
      </c>
      <c r="O406" s="5">
        <f t="shared" ref="O406:W406" si="425">SUM(O34,O96,O158,O220,O282,O344)</f>
        <v>48</v>
      </c>
      <c r="P406" s="5">
        <f t="shared" si="425"/>
        <v>0</v>
      </c>
      <c r="Q406" s="5">
        <f t="shared" si="425"/>
        <v>12</v>
      </c>
      <c r="R406" s="5">
        <f t="shared" si="425"/>
        <v>0</v>
      </c>
      <c r="S406" s="5">
        <f t="shared" si="425"/>
        <v>5</v>
      </c>
      <c r="T406" s="5">
        <f t="shared" si="425"/>
        <v>1</v>
      </c>
      <c r="U406" s="5">
        <f t="shared" si="425"/>
        <v>0</v>
      </c>
      <c r="V406" s="5">
        <f t="shared" si="425"/>
        <v>0</v>
      </c>
      <c r="W406" s="5">
        <f t="shared" si="425"/>
        <v>0</v>
      </c>
      <c r="X406" s="11">
        <f t="shared" si="292"/>
        <v>66</v>
      </c>
      <c r="Z406" s="25">
        <f t="shared" si="293"/>
        <v>0.44791666666666702</v>
      </c>
      <c r="AA406" s="5">
        <f t="shared" ref="AA406:AI406" si="426">SUM(AA34,AA96,AA158,AA220,AA282,AA344)</f>
        <v>82</v>
      </c>
      <c r="AB406" s="5">
        <f t="shared" si="426"/>
        <v>3</v>
      </c>
      <c r="AC406" s="5">
        <f t="shared" si="426"/>
        <v>10</v>
      </c>
      <c r="AD406" s="5">
        <f t="shared" si="426"/>
        <v>0</v>
      </c>
      <c r="AE406" s="5">
        <f t="shared" si="426"/>
        <v>3</v>
      </c>
      <c r="AF406" s="5">
        <f t="shared" si="426"/>
        <v>4</v>
      </c>
      <c r="AG406" s="5">
        <f t="shared" si="426"/>
        <v>0</v>
      </c>
      <c r="AH406" s="5">
        <f t="shared" si="426"/>
        <v>1</v>
      </c>
      <c r="AI406" s="5">
        <f t="shared" si="426"/>
        <v>0</v>
      </c>
      <c r="AJ406" s="11">
        <f t="shared" si="295"/>
        <v>103</v>
      </c>
      <c r="AL406" s="25">
        <f t="shared" si="296"/>
        <v>0.44791666666666702</v>
      </c>
      <c r="AM406" s="5">
        <f t="shared" ref="AM406:AU406" si="427">SUM(AM34,AM96,AM158,AM220,AM282,AM344)</f>
        <v>0</v>
      </c>
      <c r="AN406" s="5">
        <f t="shared" si="427"/>
        <v>0</v>
      </c>
      <c r="AO406" s="5">
        <f t="shared" si="427"/>
        <v>0</v>
      </c>
      <c r="AP406" s="5">
        <f t="shared" si="427"/>
        <v>0</v>
      </c>
      <c r="AQ406" s="5">
        <f t="shared" si="427"/>
        <v>0</v>
      </c>
      <c r="AR406" s="5">
        <f t="shared" si="427"/>
        <v>0</v>
      </c>
      <c r="AS406" s="5">
        <f t="shared" si="427"/>
        <v>0</v>
      </c>
      <c r="AT406" s="5">
        <f t="shared" si="427"/>
        <v>0</v>
      </c>
      <c r="AU406" s="5">
        <f t="shared" si="427"/>
        <v>0</v>
      </c>
      <c r="AV406" s="11">
        <f t="shared" si="298"/>
        <v>0</v>
      </c>
      <c r="AX406" s="25">
        <f t="shared" si="299"/>
        <v>0.44791666666666702</v>
      </c>
      <c r="AY406" s="5">
        <f t="shared" ref="AY406:BG406" si="428">SUM(AY34,AY96,AY158,AY220,AY282,AY344)</f>
        <v>0</v>
      </c>
      <c r="AZ406" s="5">
        <f t="shared" si="428"/>
        <v>0</v>
      </c>
      <c r="BA406" s="5">
        <f t="shared" si="428"/>
        <v>0</v>
      </c>
      <c r="BB406" s="5">
        <f t="shared" si="428"/>
        <v>0</v>
      </c>
      <c r="BC406" s="5">
        <f t="shared" si="428"/>
        <v>0</v>
      </c>
      <c r="BD406" s="5">
        <f t="shared" si="428"/>
        <v>0</v>
      </c>
      <c r="BE406" s="5">
        <f t="shared" si="428"/>
        <v>0</v>
      </c>
      <c r="BF406" s="5">
        <f t="shared" si="428"/>
        <v>0</v>
      </c>
      <c r="BG406" s="5">
        <f t="shared" si="428"/>
        <v>0</v>
      </c>
      <c r="BH406" s="11">
        <f t="shared" si="301"/>
        <v>0</v>
      </c>
      <c r="BJ406" s="25">
        <f t="shared" si="302"/>
        <v>0.44791666666666702</v>
      </c>
      <c r="BK406" s="5">
        <f t="shared" ref="BK406:BS406" si="429">SUM(BK34,BK96,BK158,BK220,BK282,BK344)</f>
        <v>0</v>
      </c>
      <c r="BL406" s="5">
        <f t="shared" si="429"/>
        <v>0</v>
      </c>
      <c r="BM406" s="5">
        <f t="shared" si="429"/>
        <v>0</v>
      </c>
      <c r="BN406" s="5">
        <f t="shared" si="429"/>
        <v>0</v>
      </c>
      <c r="BO406" s="5">
        <f t="shared" si="429"/>
        <v>0</v>
      </c>
      <c r="BP406" s="5">
        <f t="shared" si="429"/>
        <v>0</v>
      </c>
      <c r="BQ406" s="5">
        <f t="shared" si="429"/>
        <v>0</v>
      </c>
      <c r="BR406" s="5">
        <f t="shared" si="429"/>
        <v>0</v>
      </c>
      <c r="BS406" s="5">
        <f t="shared" si="429"/>
        <v>0</v>
      </c>
      <c r="BT406" s="11">
        <f t="shared" si="304"/>
        <v>0</v>
      </c>
      <c r="BV406" s="25">
        <f t="shared" si="320"/>
        <v>0.44791666666666702</v>
      </c>
      <c r="BW406" s="39">
        <f t="shared" si="305"/>
        <v>204</v>
      </c>
      <c r="BX406" s="39">
        <f t="shared" si="306"/>
        <v>6</v>
      </c>
      <c r="BY406" s="39">
        <f t="shared" si="307"/>
        <v>33</v>
      </c>
      <c r="BZ406" s="39">
        <f t="shared" si="308"/>
        <v>1</v>
      </c>
      <c r="CA406" s="39">
        <f t="shared" si="309"/>
        <v>12</v>
      </c>
      <c r="CB406" s="39">
        <f t="shared" si="310"/>
        <v>8</v>
      </c>
      <c r="CC406" s="39">
        <f t="shared" si="311"/>
        <v>0</v>
      </c>
      <c r="CD406" s="39">
        <f t="shared" si="312"/>
        <v>2</v>
      </c>
      <c r="CE406" s="39">
        <f t="shared" si="313"/>
        <v>0</v>
      </c>
      <c r="CF406" s="40">
        <f t="shared" si="321"/>
        <v>266</v>
      </c>
    </row>
    <row r="407" spans="2:84" x14ac:dyDescent="0.25">
      <c r="B407" s="25">
        <f t="shared" si="287"/>
        <v>0.4583333333333337</v>
      </c>
      <c r="C407" s="5">
        <f t="shared" ref="C407:K407" si="430">SUM(C35,C97,C159,C221,C283,C345)</f>
        <v>99</v>
      </c>
      <c r="D407" s="5">
        <f t="shared" si="430"/>
        <v>3</v>
      </c>
      <c r="E407" s="5">
        <f t="shared" si="430"/>
        <v>11</v>
      </c>
      <c r="F407" s="5">
        <f t="shared" si="430"/>
        <v>0</v>
      </c>
      <c r="G407" s="5">
        <f t="shared" si="430"/>
        <v>5</v>
      </c>
      <c r="H407" s="5">
        <f t="shared" si="430"/>
        <v>1</v>
      </c>
      <c r="I407" s="5">
        <f t="shared" si="430"/>
        <v>1</v>
      </c>
      <c r="J407" s="5">
        <f t="shared" si="430"/>
        <v>2</v>
      </c>
      <c r="K407" s="5">
        <f t="shared" si="430"/>
        <v>0</v>
      </c>
      <c r="L407" s="11">
        <f t="shared" si="289"/>
        <v>122</v>
      </c>
      <c r="N407" s="25">
        <f t="shared" si="290"/>
        <v>0.4583333333333337</v>
      </c>
      <c r="O407" s="5">
        <f t="shared" ref="O407:W407" si="431">SUM(O35,O97,O159,O221,O283,O345)</f>
        <v>65</v>
      </c>
      <c r="P407" s="5">
        <f t="shared" si="431"/>
        <v>4</v>
      </c>
      <c r="Q407" s="5">
        <f t="shared" si="431"/>
        <v>8</v>
      </c>
      <c r="R407" s="5">
        <f t="shared" si="431"/>
        <v>1</v>
      </c>
      <c r="S407" s="5">
        <f t="shared" si="431"/>
        <v>3</v>
      </c>
      <c r="T407" s="5">
        <f t="shared" si="431"/>
        <v>3</v>
      </c>
      <c r="U407" s="5">
        <f t="shared" si="431"/>
        <v>3</v>
      </c>
      <c r="V407" s="5">
        <f t="shared" si="431"/>
        <v>1</v>
      </c>
      <c r="W407" s="5">
        <f t="shared" si="431"/>
        <v>0</v>
      </c>
      <c r="X407" s="11">
        <f t="shared" si="292"/>
        <v>88</v>
      </c>
      <c r="Z407" s="25">
        <f t="shared" si="293"/>
        <v>0.4583333333333337</v>
      </c>
      <c r="AA407" s="5">
        <f t="shared" ref="AA407:AI407" si="432">SUM(AA35,AA97,AA159,AA221,AA283,AA345)</f>
        <v>84</v>
      </c>
      <c r="AB407" s="5">
        <f t="shared" si="432"/>
        <v>4</v>
      </c>
      <c r="AC407" s="5">
        <f t="shared" si="432"/>
        <v>5</v>
      </c>
      <c r="AD407" s="5">
        <f t="shared" si="432"/>
        <v>0</v>
      </c>
      <c r="AE407" s="5">
        <f t="shared" si="432"/>
        <v>3</v>
      </c>
      <c r="AF407" s="5">
        <f t="shared" si="432"/>
        <v>1</v>
      </c>
      <c r="AG407" s="5">
        <f t="shared" si="432"/>
        <v>0</v>
      </c>
      <c r="AH407" s="5">
        <f t="shared" si="432"/>
        <v>1</v>
      </c>
      <c r="AI407" s="5">
        <f t="shared" si="432"/>
        <v>0</v>
      </c>
      <c r="AJ407" s="11">
        <f t="shared" si="295"/>
        <v>98</v>
      </c>
      <c r="AL407" s="25">
        <f t="shared" si="296"/>
        <v>0.4583333333333337</v>
      </c>
      <c r="AM407" s="5">
        <f t="shared" ref="AM407:AU407" si="433">SUM(AM35,AM97,AM159,AM221,AM283,AM345)</f>
        <v>0</v>
      </c>
      <c r="AN407" s="5">
        <f t="shared" si="433"/>
        <v>0</v>
      </c>
      <c r="AO407" s="5">
        <f t="shared" si="433"/>
        <v>0</v>
      </c>
      <c r="AP407" s="5">
        <f t="shared" si="433"/>
        <v>0</v>
      </c>
      <c r="AQ407" s="5">
        <f t="shared" si="433"/>
        <v>0</v>
      </c>
      <c r="AR407" s="5">
        <f t="shared" si="433"/>
        <v>0</v>
      </c>
      <c r="AS407" s="5">
        <f t="shared" si="433"/>
        <v>0</v>
      </c>
      <c r="AT407" s="5">
        <f t="shared" si="433"/>
        <v>0</v>
      </c>
      <c r="AU407" s="5">
        <f t="shared" si="433"/>
        <v>0</v>
      </c>
      <c r="AV407" s="11">
        <f t="shared" si="298"/>
        <v>0</v>
      </c>
      <c r="AX407" s="25">
        <f t="shared" si="299"/>
        <v>0.4583333333333337</v>
      </c>
      <c r="AY407" s="5">
        <f t="shared" ref="AY407:BG407" si="434">SUM(AY35,AY97,AY159,AY221,AY283,AY345)</f>
        <v>0</v>
      </c>
      <c r="AZ407" s="5">
        <f t="shared" si="434"/>
        <v>0</v>
      </c>
      <c r="BA407" s="5">
        <f t="shared" si="434"/>
        <v>0</v>
      </c>
      <c r="BB407" s="5">
        <f t="shared" si="434"/>
        <v>0</v>
      </c>
      <c r="BC407" s="5">
        <f t="shared" si="434"/>
        <v>0</v>
      </c>
      <c r="BD407" s="5">
        <f t="shared" si="434"/>
        <v>0</v>
      </c>
      <c r="BE407" s="5">
        <f t="shared" si="434"/>
        <v>0</v>
      </c>
      <c r="BF407" s="5">
        <f t="shared" si="434"/>
        <v>0</v>
      </c>
      <c r="BG407" s="5">
        <f t="shared" si="434"/>
        <v>0</v>
      </c>
      <c r="BH407" s="11">
        <f t="shared" si="301"/>
        <v>0</v>
      </c>
      <c r="BJ407" s="25">
        <f t="shared" si="302"/>
        <v>0.4583333333333337</v>
      </c>
      <c r="BK407" s="5">
        <f t="shared" ref="BK407:BS407" si="435">SUM(BK35,BK97,BK159,BK221,BK283,BK345)</f>
        <v>0</v>
      </c>
      <c r="BL407" s="5">
        <f t="shared" si="435"/>
        <v>0</v>
      </c>
      <c r="BM407" s="5">
        <f t="shared" si="435"/>
        <v>0</v>
      </c>
      <c r="BN407" s="5">
        <f t="shared" si="435"/>
        <v>0</v>
      </c>
      <c r="BO407" s="5">
        <f t="shared" si="435"/>
        <v>0</v>
      </c>
      <c r="BP407" s="5">
        <f t="shared" si="435"/>
        <v>0</v>
      </c>
      <c r="BQ407" s="5">
        <f t="shared" si="435"/>
        <v>0</v>
      </c>
      <c r="BR407" s="5">
        <f t="shared" si="435"/>
        <v>0</v>
      </c>
      <c r="BS407" s="5">
        <f t="shared" si="435"/>
        <v>0</v>
      </c>
      <c r="BT407" s="11">
        <f t="shared" si="304"/>
        <v>0</v>
      </c>
      <c r="BV407" s="25">
        <f t="shared" si="320"/>
        <v>0.4583333333333337</v>
      </c>
      <c r="BW407" s="39">
        <f t="shared" si="305"/>
        <v>248</v>
      </c>
      <c r="BX407" s="39">
        <f t="shared" si="306"/>
        <v>11</v>
      </c>
      <c r="BY407" s="39">
        <f t="shared" si="307"/>
        <v>24</v>
      </c>
      <c r="BZ407" s="39">
        <f t="shared" si="308"/>
        <v>1</v>
      </c>
      <c r="CA407" s="39">
        <f t="shared" si="309"/>
        <v>11</v>
      </c>
      <c r="CB407" s="39">
        <f t="shared" si="310"/>
        <v>5</v>
      </c>
      <c r="CC407" s="39">
        <f t="shared" si="311"/>
        <v>4</v>
      </c>
      <c r="CD407" s="39">
        <f t="shared" si="312"/>
        <v>4</v>
      </c>
      <c r="CE407" s="39">
        <f t="shared" si="313"/>
        <v>0</v>
      </c>
      <c r="CF407" s="40">
        <f t="shared" si="321"/>
        <v>308</v>
      </c>
    </row>
    <row r="408" spans="2:84" x14ac:dyDescent="0.25">
      <c r="B408" s="25">
        <f t="shared" si="287"/>
        <v>0.46875000000000039</v>
      </c>
      <c r="C408" s="5">
        <f t="shared" ref="C408:K408" si="436">SUM(C36,C98,C160,C222,C284,C346)</f>
        <v>90</v>
      </c>
      <c r="D408" s="5">
        <f t="shared" si="436"/>
        <v>2</v>
      </c>
      <c r="E408" s="5">
        <f t="shared" si="436"/>
        <v>15</v>
      </c>
      <c r="F408" s="5">
        <f t="shared" si="436"/>
        <v>4</v>
      </c>
      <c r="G408" s="5">
        <f t="shared" si="436"/>
        <v>5</v>
      </c>
      <c r="H408" s="5">
        <f t="shared" si="436"/>
        <v>1</v>
      </c>
      <c r="I408" s="5">
        <f t="shared" si="436"/>
        <v>0</v>
      </c>
      <c r="J408" s="5">
        <f t="shared" si="436"/>
        <v>0</v>
      </c>
      <c r="K408" s="5">
        <f t="shared" si="436"/>
        <v>1</v>
      </c>
      <c r="L408" s="11">
        <f t="shared" si="289"/>
        <v>118</v>
      </c>
      <c r="N408" s="25">
        <f t="shared" si="290"/>
        <v>0.46875000000000039</v>
      </c>
      <c r="O408" s="5">
        <f t="shared" ref="O408:W408" si="437">SUM(O36,O98,O160,O222,O284,O346)</f>
        <v>60</v>
      </c>
      <c r="P408" s="5">
        <f t="shared" si="437"/>
        <v>1</v>
      </c>
      <c r="Q408" s="5">
        <f t="shared" si="437"/>
        <v>11</v>
      </c>
      <c r="R408" s="5">
        <f t="shared" si="437"/>
        <v>0</v>
      </c>
      <c r="S408" s="5">
        <f t="shared" si="437"/>
        <v>1</v>
      </c>
      <c r="T408" s="5">
        <f t="shared" si="437"/>
        <v>1</v>
      </c>
      <c r="U408" s="5">
        <f t="shared" si="437"/>
        <v>1</v>
      </c>
      <c r="V408" s="5">
        <f t="shared" si="437"/>
        <v>0</v>
      </c>
      <c r="W408" s="5">
        <f t="shared" si="437"/>
        <v>0</v>
      </c>
      <c r="X408" s="11">
        <f t="shared" si="292"/>
        <v>75</v>
      </c>
      <c r="Z408" s="25">
        <f t="shared" si="293"/>
        <v>0.46875000000000039</v>
      </c>
      <c r="AA408" s="5">
        <f t="shared" ref="AA408:AI408" si="438">SUM(AA36,AA98,AA160,AA222,AA284,AA346)</f>
        <v>72</v>
      </c>
      <c r="AB408" s="5">
        <f t="shared" si="438"/>
        <v>1</v>
      </c>
      <c r="AC408" s="5">
        <f t="shared" si="438"/>
        <v>8</v>
      </c>
      <c r="AD408" s="5">
        <f t="shared" si="438"/>
        <v>2</v>
      </c>
      <c r="AE408" s="5">
        <f t="shared" si="438"/>
        <v>4</v>
      </c>
      <c r="AF408" s="5">
        <f t="shared" si="438"/>
        <v>2</v>
      </c>
      <c r="AG408" s="5">
        <f t="shared" si="438"/>
        <v>0</v>
      </c>
      <c r="AH408" s="5">
        <f t="shared" si="438"/>
        <v>0</v>
      </c>
      <c r="AI408" s="5">
        <f t="shared" si="438"/>
        <v>0</v>
      </c>
      <c r="AJ408" s="11">
        <f t="shared" si="295"/>
        <v>89</v>
      </c>
      <c r="AL408" s="25">
        <f t="shared" si="296"/>
        <v>0.46875000000000039</v>
      </c>
      <c r="AM408" s="5">
        <f t="shared" ref="AM408:AU408" si="439">SUM(AM36,AM98,AM160,AM222,AM284,AM346)</f>
        <v>0</v>
      </c>
      <c r="AN408" s="5">
        <f t="shared" si="439"/>
        <v>0</v>
      </c>
      <c r="AO408" s="5">
        <f t="shared" si="439"/>
        <v>0</v>
      </c>
      <c r="AP408" s="5">
        <f t="shared" si="439"/>
        <v>0</v>
      </c>
      <c r="AQ408" s="5">
        <f t="shared" si="439"/>
        <v>0</v>
      </c>
      <c r="AR408" s="5">
        <f t="shared" si="439"/>
        <v>0</v>
      </c>
      <c r="AS408" s="5">
        <f t="shared" si="439"/>
        <v>0</v>
      </c>
      <c r="AT408" s="5">
        <f t="shared" si="439"/>
        <v>0</v>
      </c>
      <c r="AU408" s="5">
        <f t="shared" si="439"/>
        <v>0</v>
      </c>
      <c r="AV408" s="11">
        <f t="shared" si="298"/>
        <v>0</v>
      </c>
      <c r="AX408" s="25">
        <f t="shared" si="299"/>
        <v>0.46875000000000039</v>
      </c>
      <c r="AY408" s="5">
        <f t="shared" ref="AY408:BG408" si="440">SUM(AY36,AY98,AY160,AY222,AY284,AY346)</f>
        <v>0</v>
      </c>
      <c r="AZ408" s="5">
        <f t="shared" si="440"/>
        <v>0</v>
      </c>
      <c r="BA408" s="5">
        <f t="shared" si="440"/>
        <v>0</v>
      </c>
      <c r="BB408" s="5">
        <f t="shared" si="440"/>
        <v>0</v>
      </c>
      <c r="BC408" s="5">
        <f t="shared" si="440"/>
        <v>0</v>
      </c>
      <c r="BD408" s="5">
        <f t="shared" si="440"/>
        <v>0</v>
      </c>
      <c r="BE408" s="5">
        <f t="shared" si="440"/>
        <v>0</v>
      </c>
      <c r="BF408" s="5">
        <f t="shared" si="440"/>
        <v>0</v>
      </c>
      <c r="BG408" s="5">
        <f t="shared" si="440"/>
        <v>0</v>
      </c>
      <c r="BH408" s="11">
        <f t="shared" si="301"/>
        <v>0</v>
      </c>
      <c r="BJ408" s="25">
        <f t="shared" si="302"/>
        <v>0.46875000000000039</v>
      </c>
      <c r="BK408" s="5">
        <f t="shared" ref="BK408:BS408" si="441">SUM(BK36,BK98,BK160,BK222,BK284,BK346)</f>
        <v>0</v>
      </c>
      <c r="BL408" s="5">
        <f t="shared" si="441"/>
        <v>0</v>
      </c>
      <c r="BM408" s="5">
        <f t="shared" si="441"/>
        <v>0</v>
      </c>
      <c r="BN408" s="5">
        <f t="shared" si="441"/>
        <v>0</v>
      </c>
      <c r="BO408" s="5">
        <f t="shared" si="441"/>
        <v>0</v>
      </c>
      <c r="BP408" s="5">
        <f t="shared" si="441"/>
        <v>0</v>
      </c>
      <c r="BQ408" s="5">
        <f t="shared" si="441"/>
        <v>0</v>
      </c>
      <c r="BR408" s="5">
        <f t="shared" si="441"/>
        <v>0</v>
      </c>
      <c r="BS408" s="5">
        <f t="shared" si="441"/>
        <v>0</v>
      </c>
      <c r="BT408" s="11">
        <f t="shared" si="304"/>
        <v>0</v>
      </c>
      <c r="BV408" s="25">
        <f t="shared" si="320"/>
        <v>0.46875000000000039</v>
      </c>
      <c r="BW408" s="39">
        <f t="shared" si="305"/>
        <v>222</v>
      </c>
      <c r="BX408" s="39">
        <f t="shared" si="306"/>
        <v>4</v>
      </c>
      <c r="BY408" s="39">
        <f t="shared" si="307"/>
        <v>34</v>
      </c>
      <c r="BZ408" s="39">
        <f t="shared" si="308"/>
        <v>6</v>
      </c>
      <c r="CA408" s="39">
        <f t="shared" si="309"/>
        <v>10</v>
      </c>
      <c r="CB408" s="39">
        <f t="shared" si="310"/>
        <v>4</v>
      </c>
      <c r="CC408" s="39">
        <f t="shared" si="311"/>
        <v>1</v>
      </c>
      <c r="CD408" s="39">
        <f t="shared" si="312"/>
        <v>0</v>
      </c>
      <c r="CE408" s="39">
        <f t="shared" si="313"/>
        <v>1</v>
      </c>
      <c r="CF408" s="40">
        <f t="shared" si="321"/>
        <v>282</v>
      </c>
    </row>
    <row r="409" spans="2:84" x14ac:dyDescent="0.25">
      <c r="B409" s="25">
        <f t="shared" si="287"/>
        <v>0.47916666666666707</v>
      </c>
      <c r="C409" s="5">
        <f t="shared" ref="C409:K409" si="442">SUM(C37,C99,C161,C223,C285,C347)</f>
        <v>91</v>
      </c>
      <c r="D409" s="5">
        <f t="shared" si="442"/>
        <v>3</v>
      </c>
      <c r="E409" s="5">
        <f t="shared" si="442"/>
        <v>10</v>
      </c>
      <c r="F409" s="5">
        <f t="shared" si="442"/>
        <v>0</v>
      </c>
      <c r="G409" s="5">
        <f t="shared" si="442"/>
        <v>1</v>
      </c>
      <c r="H409" s="5">
        <f t="shared" si="442"/>
        <v>3</v>
      </c>
      <c r="I409" s="5">
        <f t="shared" si="442"/>
        <v>1</v>
      </c>
      <c r="J409" s="5">
        <f t="shared" si="442"/>
        <v>0</v>
      </c>
      <c r="K409" s="5">
        <f t="shared" si="442"/>
        <v>0</v>
      </c>
      <c r="L409" s="11">
        <f t="shared" si="289"/>
        <v>109</v>
      </c>
      <c r="N409" s="25">
        <f t="shared" si="290"/>
        <v>0.47916666666666707</v>
      </c>
      <c r="O409" s="5">
        <f t="shared" ref="O409:W409" si="443">SUM(O37,O99,O161,O223,O285,O347)</f>
        <v>45</v>
      </c>
      <c r="P409" s="5">
        <f t="shared" si="443"/>
        <v>5</v>
      </c>
      <c r="Q409" s="5">
        <f t="shared" si="443"/>
        <v>9</v>
      </c>
      <c r="R409" s="5">
        <f t="shared" si="443"/>
        <v>1</v>
      </c>
      <c r="S409" s="5">
        <f t="shared" si="443"/>
        <v>3</v>
      </c>
      <c r="T409" s="5">
        <f t="shared" si="443"/>
        <v>0</v>
      </c>
      <c r="U409" s="5">
        <f t="shared" si="443"/>
        <v>0</v>
      </c>
      <c r="V409" s="5">
        <f t="shared" si="443"/>
        <v>0</v>
      </c>
      <c r="W409" s="5">
        <f t="shared" si="443"/>
        <v>0</v>
      </c>
      <c r="X409" s="11">
        <f t="shared" si="292"/>
        <v>63</v>
      </c>
      <c r="Z409" s="25">
        <f t="shared" si="293"/>
        <v>0.47916666666666707</v>
      </c>
      <c r="AA409" s="5">
        <f t="shared" ref="AA409:AI409" si="444">SUM(AA37,AA99,AA161,AA223,AA285,AA347)</f>
        <v>59</v>
      </c>
      <c r="AB409" s="5">
        <f t="shared" si="444"/>
        <v>1</v>
      </c>
      <c r="AC409" s="5">
        <f t="shared" si="444"/>
        <v>11</v>
      </c>
      <c r="AD409" s="5">
        <f t="shared" si="444"/>
        <v>0</v>
      </c>
      <c r="AE409" s="5">
        <f t="shared" si="444"/>
        <v>4</v>
      </c>
      <c r="AF409" s="5">
        <f t="shared" si="444"/>
        <v>4</v>
      </c>
      <c r="AG409" s="5">
        <f t="shared" si="444"/>
        <v>0</v>
      </c>
      <c r="AH409" s="5">
        <f t="shared" si="444"/>
        <v>0</v>
      </c>
      <c r="AI409" s="5">
        <f t="shared" si="444"/>
        <v>0</v>
      </c>
      <c r="AJ409" s="11">
        <f t="shared" si="295"/>
        <v>79</v>
      </c>
      <c r="AL409" s="25">
        <f t="shared" si="296"/>
        <v>0.47916666666666707</v>
      </c>
      <c r="AM409" s="5">
        <f t="shared" ref="AM409:AU409" si="445">SUM(AM37,AM99,AM161,AM223,AM285,AM347)</f>
        <v>0</v>
      </c>
      <c r="AN409" s="5">
        <f t="shared" si="445"/>
        <v>0</v>
      </c>
      <c r="AO409" s="5">
        <f t="shared" si="445"/>
        <v>0</v>
      </c>
      <c r="AP409" s="5">
        <f t="shared" si="445"/>
        <v>0</v>
      </c>
      <c r="AQ409" s="5">
        <f t="shared" si="445"/>
        <v>0</v>
      </c>
      <c r="AR409" s="5">
        <f t="shared" si="445"/>
        <v>0</v>
      </c>
      <c r="AS409" s="5">
        <f t="shared" si="445"/>
        <v>0</v>
      </c>
      <c r="AT409" s="5">
        <f t="shared" si="445"/>
        <v>0</v>
      </c>
      <c r="AU409" s="5">
        <f t="shared" si="445"/>
        <v>0</v>
      </c>
      <c r="AV409" s="11">
        <f t="shared" si="298"/>
        <v>0</v>
      </c>
      <c r="AX409" s="25">
        <f t="shared" si="299"/>
        <v>0.47916666666666707</v>
      </c>
      <c r="AY409" s="5">
        <f t="shared" ref="AY409:BG409" si="446">SUM(AY37,AY99,AY161,AY223,AY285,AY347)</f>
        <v>0</v>
      </c>
      <c r="AZ409" s="5">
        <f t="shared" si="446"/>
        <v>0</v>
      </c>
      <c r="BA409" s="5">
        <f t="shared" si="446"/>
        <v>0</v>
      </c>
      <c r="BB409" s="5">
        <f t="shared" si="446"/>
        <v>0</v>
      </c>
      <c r="BC409" s="5">
        <f t="shared" si="446"/>
        <v>0</v>
      </c>
      <c r="BD409" s="5">
        <f t="shared" si="446"/>
        <v>0</v>
      </c>
      <c r="BE409" s="5">
        <f t="shared" si="446"/>
        <v>0</v>
      </c>
      <c r="BF409" s="5">
        <f t="shared" si="446"/>
        <v>0</v>
      </c>
      <c r="BG409" s="5">
        <f t="shared" si="446"/>
        <v>0</v>
      </c>
      <c r="BH409" s="11">
        <f t="shared" si="301"/>
        <v>0</v>
      </c>
      <c r="BJ409" s="25">
        <f t="shared" si="302"/>
        <v>0.47916666666666707</v>
      </c>
      <c r="BK409" s="5">
        <f t="shared" ref="BK409:BS409" si="447">SUM(BK37,BK99,BK161,BK223,BK285,BK347)</f>
        <v>0</v>
      </c>
      <c r="BL409" s="5">
        <f t="shared" si="447"/>
        <v>0</v>
      </c>
      <c r="BM409" s="5">
        <f t="shared" si="447"/>
        <v>0</v>
      </c>
      <c r="BN409" s="5">
        <f t="shared" si="447"/>
        <v>0</v>
      </c>
      <c r="BO409" s="5">
        <f t="shared" si="447"/>
        <v>0</v>
      </c>
      <c r="BP409" s="5">
        <f t="shared" si="447"/>
        <v>0</v>
      </c>
      <c r="BQ409" s="5">
        <f t="shared" si="447"/>
        <v>0</v>
      </c>
      <c r="BR409" s="5">
        <f t="shared" si="447"/>
        <v>0</v>
      </c>
      <c r="BS409" s="5">
        <f t="shared" si="447"/>
        <v>0</v>
      </c>
      <c r="BT409" s="11">
        <f t="shared" si="304"/>
        <v>0</v>
      </c>
      <c r="BV409" s="25">
        <f t="shared" si="320"/>
        <v>0.47916666666666707</v>
      </c>
      <c r="BW409" s="39">
        <f t="shared" si="305"/>
        <v>195</v>
      </c>
      <c r="BX409" s="39">
        <f t="shared" si="306"/>
        <v>9</v>
      </c>
      <c r="BY409" s="39">
        <f t="shared" si="307"/>
        <v>30</v>
      </c>
      <c r="BZ409" s="39">
        <f t="shared" si="308"/>
        <v>1</v>
      </c>
      <c r="CA409" s="39">
        <f t="shared" si="309"/>
        <v>8</v>
      </c>
      <c r="CB409" s="39">
        <f t="shared" si="310"/>
        <v>7</v>
      </c>
      <c r="CC409" s="39">
        <f t="shared" si="311"/>
        <v>1</v>
      </c>
      <c r="CD409" s="39">
        <f t="shared" si="312"/>
        <v>0</v>
      </c>
      <c r="CE409" s="39">
        <f t="shared" si="313"/>
        <v>0</v>
      </c>
      <c r="CF409" s="40">
        <f t="shared" si="321"/>
        <v>251</v>
      </c>
    </row>
    <row r="410" spans="2:84" x14ac:dyDescent="0.25">
      <c r="B410" s="25">
        <f t="shared" si="287"/>
        <v>0.48958333333333376</v>
      </c>
      <c r="C410" s="5">
        <f t="shared" ref="C410:K410" si="448">SUM(C38,C100,C162,C224,C286,C348)</f>
        <v>106</v>
      </c>
      <c r="D410" s="5">
        <f t="shared" si="448"/>
        <v>1</v>
      </c>
      <c r="E410" s="5">
        <f t="shared" si="448"/>
        <v>14</v>
      </c>
      <c r="F410" s="5">
        <f t="shared" si="448"/>
        <v>0</v>
      </c>
      <c r="G410" s="5">
        <f t="shared" si="448"/>
        <v>4</v>
      </c>
      <c r="H410" s="5">
        <f t="shared" si="448"/>
        <v>3</v>
      </c>
      <c r="I410" s="5">
        <f t="shared" si="448"/>
        <v>1</v>
      </c>
      <c r="J410" s="5">
        <f t="shared" si="448"/>
        <v>1</v>
      </c>
      <c r="K410" s="5">
        <f t="shared" si="448"/>
        <v>1</v>
      </c>
      <c r="L410" s="11">
        <f t="shared" si="289"/>
        <v>131</v>
      </c>
      <c r="N410" s="25">
        <f t="shared" si="290"/>
        <v>0.48958333333333376</v>
      </c>
      <c r="O410" s="5">
        <f t="shared" ref="O410:W410" si="449">SUM(O38,O100,O162,O224,O286,O348)</f>
        <v>62</v>
      </c>
      <c r="P410" s="5">
        <f t="shared" si="449"/>
        <v>4</v>
      </c>
      <c r="Q410" s="5">
        <f t="shared" si="449"/>
        <v>15</v>
      </c>
      <c r="R410" s="5">
        <f t="shared" si="449"/>
        <v>0</v>
      </c>
      <c r="S410" s="5">
        <f t="shared" si="449"/>
        <v>1</v>
      </c>
      <c r="T410" s="5">
        <f t="shared" si="449"/>
        <v>0</v>
      </c>
      <c r="U410" s="5">
        <f t="shared" si="449"/>
        <v>1</v>
      </c>
      <c r="V410" s="5">
        <f t="shared" si="449"/>
        <v>0</v>
      </c>
      <c r="W410" s="5">
        <f t="shared" si="449"/>
        <v>0</v>
      </c>
      <c r="X410" s="11">
        <f t="shared" si="292"/>
        <v>83</v>
      </c>
      <c r="Z410" s="25">
        <f t="shared" si="293"/>
        <v>0.48958333333333376</v>
      </c>
      <c r="AA410" s="5">
        <f t="shared" ref="AA410:AI410" si="450">SUM(AA38,AA100,AA162,AA224,AA286,AA348)</f>
        <v>84</v>
      </c>
      <c r="AB410" s="5">
        <f t="shared" si="450"/>
        <v>3</v>
      </c>
      <c r="AC410" s="5">
        <f t="shared" si="450"/>
        <v>17</v>
      </c>
      <c r="AD410" s="5">
        <f t="shared" si="450"/>
        <v>1</v>
      </c>
      <c r="AE410" s="5">
        <f t="shared" si="450"/>
        <v>1</v>
      </c>
      <c r="AF410" s="5">
        <f t="shared" si="450"/>
        <v>2</v>
      </c>
      <c r="AG410" s="5">
        <f t="shared" si="450"/>
        <v>0</v>
      </c>
      <c r="AH410" s="5">
        <f t="shared" si="450"/>
        <v>0</v>
      </c>
      <c r="AI410" s="5">
        <f t="shared" si="450"/>
        <v>0</v>
      </c>
      <c r="AJ410" s="11">
        <f t="shared" si="295"/>
        <v>108</v>
      </c>
      <c r="AL410" s="25">
        <f t="shared" si="296"/>
        <v>0.48958333333333376</v>
      </c>
      <c r="AM410" s="5">
        <f t="shared" ref="AM410:AU410" si="451">SUM(AM38,AM100,AM162,AM224,AM286,AM348)</f>
        <v>0</v>
      </c>
      <c r="AN410" s="5">
        <f t="shared" si="451"/>
        <v>0</v>
      </c>
      <c r="AO410" s="5">
        <f t="shared" si="451"/>
        <v>0</v>
      </c>
      <c r="AP410" s="5">
        <f t="shared" si="451"/>
        <v>0</v>
      </c>
      <c r="AQ410" s="5">
        <f t="shared" si="451"/>
        <v>0</v>
      </c>
      <c r="AR410" s="5">
        <f t="shared" si="451"/>
        <v>0</v>
      </c>
      <c r="AS410" s="5">
        <f t="shared" si="451"/>
        <v>0</v>
      </c>
      <c r="AT410" s="5">
        <f t="shared" si="451"/>
        <v>0</v>
      </c>
      <c r="AU410" s="5">
        <f t="shared" si="451"/>
        <v>0</v>
      </c>
      <c r="AV410" s="11">
        <f t="shared" si="298"/>
        <v>0</v>
      </c>
      <c r="AX410" s="25">
        <f t="shared" si="299"/>
        <v>0.48958333333333376</v>
      </c>
      <c r="AY410" s="5">
        <f t="shared" ref="AY410:BG410" si="452">SUM(AY38,AY100,AY162,AY224,AY286,AY348)</f>
        <v>0</v>
      </c>
      <c r="AZ410" s="5">
        <f t="shared" si="452"/>
        <v>0</v>
      </c>
      <c r="BA410" s="5">
        <f t="shared" si="452"/>
        <v>0</v>
      </c>
      <c r="BB410" s="5">
        <f t="shared" si="452"/>
        <v>0</v>
      </c>
      <c r="BC410" s="5">
        <f t="shared" si="452"/>
        <v>0</v>
      </c>
      <c r="BD410" s="5">
        <f t="shared" si="452"/>
        <v>0</v>
      </c>
      <c r="BE410" s="5">
        <f t="shared" si="452"/>
        <v>0</v>
      </c>
      <c r="BF410" s="5">
        <f t="shared" si="452"/>
        <v>0</v>
      </c>
      <c r="BG410" s="5">
        <f t="shared" si="452"/>
        <v>0</v>
      </c>
      <c r="BH410" s="11">
        <f t="shared" si="301"/>
        <v>0</v>
      </c>
      <c r="BJ410" s="25">
        <f t="shared" si="302"/>
        <v>0.48958333333333376</v>
      </c>
      <c r="BK410" s="5">
        <f t="shared" ref="BK410:BS410" si="453">SUM(BK38,BK100,BK162,BK224,BK286,BK348)</f>
        <v>0</v>
      </c>
      <c r="BL410" s="5">
        <f t="shared" si="453"/>
        <v>0</v>
      </c>
      <c r="BM410" s="5">
        <f t="shared" si="453"/>
        <v>0</v>
      </c>
      <c r="BN410" s="5">
        <f t="shared" si="453"/>
        <v>0</v>
      </c>
      <c r="BO410" s="5">
        <f t="shared" si="453"/>
        <v>0</v>
      </c>
      <c r="BP410" s="5">
        <f t="shared" si="453"/>
        <v>0</v>
      </c>
      <c r="BQ410" s="5">
        <f t="shared" si="453"/>
        <v>0</v>
      </c>
      <c r="BR410" s="5">
        <f t="shared" si="453"/>
        <v>0</v>
      </c>
      <c r="BS410" s="5">
        <f t="shared" si="453"/>
        <v>0</v>
      </c>
      <c r="BT410" s="11">
        <f t="shared" si="304"/>
        <v>0</v>
      </c>
      <c r="BV410" s="25">
        <f t="shared" si="320"/>
        <v>0.48958333333333376</v>
      </c>
      <c r="BW410" s="39">
        <f t="shared" si="305"/>
        <v>252</v>
      </c>
      <c r="BX410" s="39">
        <f t="shared" si="306"/>
        <v>8</v>
      </c>
      <c r="BY410" s="39">
        <f t="shared" si="307"/>
        <v>46</v>
      </c>
      <c r="BZ410" s="39">
        <f t="shared" si="308"/>
        <v>1</v>
      </c>
      <c r="CA410" s="39">
        <f t="shared" si="309"/>
        <v>6</v>
      </c>
      <c r="CB410" s="39">
        <f t="shared" si="310"/>
        <v>5</v>
      </c>
      <c r="CC410" s="39">
        <f t="shared" si="311"/>
        <v>2</v>
      </c>
      <c r="CD410" s="39">
        <f t="shared" si="312"/>
        <v>1</v>
      </c>
      <c r="CE410" s="39">
        <f t="shared" si="313"/>
        <v>1</v>
      </c>
      <c r="CF410" s="40">
        <f t="shared" si="321"/>
        <v>322</v>
      </c>
    </row>
    <row r="411" spans="2:84" x14ac:dyDescent="0.25">
      <c r="B411" s="25">
        <f t="shared" si="287"/>
        <v>0.50000000000000044</v>
      </c>
      <c r="C411" s="5">
        <f t="shared" ref="C411:K411" si="454">SUM(C39,C101,C163,C225,C287,C349)</f>
        <v>111</v>
      </c>
      <c r="D411" s="5">
        <f t="shared" si="454"/>
        <v>6</v>
      </c>
      <c r="E411" s="5">
        <f t="shared" si="454"/>
        <v>11</v>
      </c>
      <c r="F411" s="5">
        <f t="shared" si="454"/>
        <v>2</v>
      </c>
      <c r="G411" s="5">
        <f t="shared" si="454"/>
        <v>3</v>
      </c>
      <c r="H411" s="5">
        <f t="shared" si="454"/>
        <v>2</v>
      </c>
      <c r="I411" s="5">
        <f t="shared" si="454"/>
        <v>3</v>
      </c>
      <c r="J411" s="5">
        <f t="shared" si="454"/>
        <v>0</v>
      </c>
      <c r="K411" s="5">
        <f t="shared" si="454"/>
        <v>1</v>
      </c>
      <c r="L411" s="11">
        <f t="shared" si="289"/>
        <v>139</v>
      </c>
      <c r="N411" s="25">
        <f t="shared" si="290"/>
        <v>0.50000000000000044</v>
      </c>
      <c r="O411" s="5">
        <f t="shared" ref="O411:W411" si="455">SUM(O39,O101,O163,O225,O287,O349)</f>
        <v>52</v>
      </c>
      <c r="P411" s="5">
        <f t="shared" si="455"/>
        <v>3</v>
      </c>
      <c r="Q411" s="5">
        <f t="shared" si="455"/>
        <v>10</v>
      </c>
      <c r="R411" s="5">
        <f t="shared" si="455"/>
        <v>1</v>
      </c>
      <c r="S411" s="5">
        <f t="shared" si="455"/>
        <v>3</v>
      </c>
      <c r="T411" s="5">
        <f t="shared" si="455"/>
        <v>2</v>
      </c>
      <c r="U411" s="5">
        <f t="shared" si="455"/>
        <v>0</v>
      </c>
      <c r="V411" s="5">
        <f t="shared" si="455"/>
        <v>1</v>
      </c>
      <c r="W411" s="5">
        <f t="shared" si="455"/>
        <v>0</v>
      </c>
      <c r="X411" s="11">
        <f t="shared" si="292"/>
        <v>72</v>
      </c>
      <c r="Z411" s="25">
        <f t="shared" si="293"/>
        <v>0.50000000000000044</v>
      </c>
      <c r="AA411" s="5">
        <f t="shared" ref="AA411:AI411" si="456">SUM(AA39,AA101,AA163,AA225,AA287,AA349)</f>
        <v>82</v>
      </c>
      <c r="AB411" s="5">
        <f t="shared" si="456"/>
        <v>4</v>
      </c>
      <c r="AC411" s="5">
        <f t="shared" si="456"/>
        <v>10</v>
      </c>
      <c r="AD411" s="5">
        <f t="shared" si="456"/>
        <v>1</v>
      </c>
      <c r="AE411" s="5">
        <f t="shared" si="456"/>
        <v>3</v>
      </c>
      <c r="AF411" s="5">
        <f t="shared" si="456"/>
        <v>2</v>
      </c>
      <c r="AG411" s="5">
        <f t="shared" si="456"/>
        <v>0</v>
      </c>
      <c r="AH411" s="5">
        <f t="shared" si="456"/>
        <v>1</v>
      </c>
      <c r="AI411" s="5">
        <f t="shared" si="456"/>
        <v>0</v>
      </c>
      <c r="AJ411" s="11">
        <f t="shared" si="295"/>
        <v>103</v>
      </c>
      <c r="AL411" s="25">
        <f t="shared" si="296"/>
        <v>0.50000000000000044</v>
      </c>
      <c r="AM411" s="5">
        <f t="shared" ref="AM411:AU411" si="457">SUM(AM39,AM101,AM163,AM225,AM287,AM349)</f>
        <v>0</v>
      </c>
      <c r="AN411" s="5">
        <f t="shared" si="457"/>
        <v>0</v>
      </c>
      <c r="AO411" s="5">
        <f t="shared" si="457"/>
        <v>0</v>
      </c>
      <c r="AP411" s="5">
        <f t="shared" si="457"/>
        <v>0</v>
      </c>
      <c r="AQ411" s="5">
        <f t="shared" si="457"/>
        <v>0</v>
      </c>
      <c r="AR411" s="5">
        <f t="shared" si="457"/>
        <v>0</v>
      </c>
      <c r="AS411" s="5">
        <f t="shared" si="457"/>
        <v>0</v>
      </c>
      <c r="AT411" s="5">
        <f t="shared" si="457"/>
        <v>0</v>
      </c>
      <c r="AU411" s="5">
        <f t="shared" si="457"/>
        <v>0</v>
      </c>
      <c r="AV411" s="11">
        <f t="shared" si="298"/>
        <v>0</v>
      </c>
      <c r="AX411" s="25">
        <f t="shared" si="299"/>
        <v>0.50000000000000044</v>
      </c>
      <c r="AY411" s="5">
        <f t="shared" ref="AY411:BG411" si="458">SUM(AY39,AY101,AY163,AY225,AY287,AY349)</f>
        <v>0</v>
      </c>
      <c r="AZ411" s="5">
        <f t="shared" si="458"/>
        <v>0</v>
      </c>
      <c r="BA411" s="5">
        <f t="shared" si="458"/>
        <v>0</v>
      </c>
      <c r="BB411" s="5">
        <f t="shared" si="458"/>
        <v>0</v>
      </c>
      <c r="BC411" s="5">
        <f t="shared" si="458"/>
        <v>0</v>
      </c>
      <c r="BD411" s="5">
        <f t="shared" si="458"/>
        <v>0</v>
      </c>
      <c r="BE411" s="5">
        <f t="shared" si="458"/>
        <v>0</v>
      </c>
      <c r="BF411" s="5">
        <f t="shared" si="458"/>
        <v>0</v>
      </c>
      <c r="BG411" s="5">
        <f t="shared" si="458"/>
        <v>0</v>
      </c>
      <c r="BH411" s="11">
        <f t="shared" si="301"/>
        <v>0</v>
      </c>
      <c r="BJ411" s="25">
        <f t="shared" si="302"/>
        <v>0.50000000000000044</v>
      </c>
      <c r="BK411" s="5">
        <f t="shared" ref="BK411:BS411" si="459">SUM(BK39,BK101,BK163,BK225,BK287,BK349)</f>
        <v>0</v>
      </c>
      <c r="BL411" s="5">
        <f t="shared" si="459"/>
        <v>0</v>
      </c>
      <c r="BM411" s="5">
        <f t="shared" si="459"/>
        <v>0</v>
      </c>
      <c r="BN411" s="5">
        <f t="shared" si="459"/>
        <v>0</v>
      </c>
      <c r="BO411" s="5">
        <f t="shared" si="459"/>
        <v>0</v>
      </c>
      <c r="BP411" s="5">
        <f t="shared" si="459"/>
        <v>0</v>
      </c>
      <c r="BQ411" s="5">
        <f t="shared" si="459"/>
        <v>0</v>
      </c>
      <c r="BR411" s="5">
        <f t="shared" si="459"/>
        <v>0</v>
      </c>
      <c r="BS411" s="5">
        <f t="shared" si="459"/>
        <v>0</v>
      </c>
      <c r="BT411" s="11">
        <f t="shared" si="304"/>
        <v>0</v>
      </c>
      <c r="BV411" s="25">
        <f t="shared" si="320"/>
        <v>0.50000000000000044</v>
      </c>
      <c r="BW411" s="39">
        <f t="shared" si="305"/>
        <v>245</v>
      </c>
      <c r="BX411" s="39">
        <f t="shared" si="306"/>
        <v>13</v>
      </c>
      <c r="BY411" s="39">
        <f t="shared" si="307"/>
        <v>31</v>
      </c>
      <c r="BZ411" s="39">
        <f t="shared" si="308"/>
        <v>4</v>
      </c>
      <c r="CA411" s="39">
        <f t="shared" si="309"/>
        <v>9</v>
      </c>
      <c r="CB411" s="39">
        <f t="shared" si="310"/>
        <v>6</v>
      </c>
      <c r="CC411" s="39">
        <f t="shared" si="311"/>
        <v>3</v>
      </c>
      <c r="CD411" s="39">
        <f t="shared" si="312"/>
        <v>2</v>
      </c>
      <c r="CE411" s="39">
        <f t="shared" si="313"/>
        <v>1</v>
      </c>
      <c r="CF411" s="40">
        <f t="shared" si="321"/>
        <v>314</v>
      </c>
    </row>
    <row r="412" spans="2:84" x14ac:dyDescent="0.25">
      <c r="B412" s="25">
        <f t="shared" si="287"/>
        <v>0.51041666666666707</v>
      </c>
      <c r="C412" s="5">
        <f t="shared" ref="C412:K412" si="460">SUM(C40,C102,C164,C226,C288,C350)</f>
        <v>99</v>
      </c>
      <c r="D412" s="5">
        <f t="shared" si="460"/>
        <v>3</v>
      </c>
      <c r="E412" s="5">
        <f t="shared" si="460"/>
        <v>14</v>
      </c>
      <c r="F412" s="5">
        <f t="shared" si="460"/>
        <v>1</v>
      </c>
      <c r="G412" s="5">
        <f t="shared" si="460"/>
        <v>5</v>
      </c>
      <c r="H412" s="5">
        <f t="shared" si="460"/>
        <v>0</v>
      </c>
      <c r="I412" s="5">
        <f t="shared" si="460"/>
        <v>0</v>
      </c>
      <c r="J412" s="5">
        <f t="shared" si="460"/>
        <v>0</v>
      </c>
      <c r="K412" s="5">
        <f t="shared" si="460"/>
        <v>1</v>
      </c>
      <c r="L412" s="11">
        <f t="shared" si="289"/>
        <v>123</v>
      </c>
      <c r="N412" s="25">
        <f t="shared" si="290"/>
        <v>0.51041666666666707</v>
      </c>
      <c r="O412" s="5">
        <f t="shared" ref="O412:W412" si="461">SUM(O40,O102,O164,O226,O288,O350)</f>
        <v>60</v>
      </c>
      <c r="P412" s="5">
        <f t="shared" si="461"/>
        <v>2</v>
      </c>
      <c r="Q412" s="5">
        <f t="shared" si="461"/>
        <v>11</v>
      </c>
      <c r="R412" s="5">
        <f t="shared" si="461"/>
        <v>0</v>
      </c>
      <c r="S412" s="5">
        <f t="shared" si="461"/>
        <v>1</v>
      </c>
      <c r="T412" s="5">
        <f t="shared" si="461"/>
        <v>4</v>
      </c>
      <c r="U412" s="5">
        <f t="shared" si="461"/>
        <v>1</v>
      </c>
      <c r="V412" s="5">
        <f t="shared" si="461"/>
        <v>0</v>
      </c>
      <c r="W412" s="5">
        <f t="shared" si="461"/>
        <v>0</v>
      </c>
      <c r="X412" s="11">
        <f t="shared" si="292"/>
        <v>79</v>
      </c>
      <c r="Z412" s="25">
        <f t="shared" si="293"/>
        <v>0.51041666666666707</v>
      </c>
      <c r="AA412" s="5">
        <f t="shared" ref="AA412:AI412" si="462">SUM(AA40,AA102,AA164,AA226,AA288,AA350)</f>
        <v>71</v>
      </c>
      <c r="AB412" s="5">
        <f t="shared" si="462"/>
        <v>4</v>
      </c>
      <c r="AC412" s="5">
        <f t="shared" si="462"/>
        <v>9</v>
      </c>
      <c r="AD412" s="5">
        <f t="shared" si="462"/>
        <v>1</v>
      </c>
      <c r="AE412" s="5">
        <f t="shared" si="462"/>
        <v>2</v>
      </c>
      <c r="AF412" s="5">
        <f t="shared" si="462"/>
        <v>4</v>
      </c>
      <c r="AG412" s="5">
        <f t="shared" si="462"/>
        <v>0</v>
      </c>
      <c r="AH412" s="5">
        <f t="shared" si="462"/>
        <v>1</v>
      </c>
      <c r="AI412" s="5">
        <f t="shared" si="462"/>
        <v>0</v>
      </c>
      <c r="AJ412" s="11">
        <f t="shared" si="295"/>
        <v>92</v>
      </c>
      <c r="AL412" s="25">
        <f t="shared" si="296"/>
        <v>0.51041666666666707</v>
      </c>
      <c r="AM412" s="5">
        <f t="shared" ref="AM412:AU412" si="463">SUM(AM40,AM102,AM164,AM226,AM288,AM350)</f>
        <v>0</v>
      </c>
      <c r="AN412" s="5">
        <f t="shared" si="463"/>
        <v>0</v>
      </c>
      <c r="AO412" s="5">
        <f t="shared" si="463"/>
        <v>0</v>
      </c>
      <c r="AP412" s="5">
        <f t="shared" si="463"/>
        <v>0</v>
      </c>
      <c r="AQ412" s="5">
        <f t="shared" si="463"/>
        <v>0</v>
      </c>
      <c r="AR412" s="5">
        <f t="shared" si="463"/>
        <v>0</v>
      </c>
      <c r="AS412" s="5">
        <f t="shared" si="463"/>
        <v>0</v>
      </c>
      <c r="AT412" s="5">
        <f t="shared" si="463"/>
        <v>0</v>
      </c>
      <c r="AU412" s="5">
        <f t="shared" si="463"/>
        <v>0</v>
      </c>
      <c r="AV412" s="11">
        <f t="shared" si="298"/>
        <v>0</v>
      </c>
      <c r="AX412" s="25">
        <f t="shared" si="299"/>
        <v>0.51041666666666707</v>
      </c>
      <c r="AY412" s="5">
        <f t="shared" ref="AY412:BG412" si="464">SUM(AY40,AY102,AY164,AY226,AY288,AY350)</f>
        <v>0</v>
      </c>
      <c r="AZ412" s="5">
        <f t="shared" si="464"/>
        <v>0</v>
      </c>
      <c r="BA412" s="5">
        <f t="shared" si="464"/>
        <v>0</v>
      </c>
      <c r="BB412" s="5">
        <f t="shared" si="464"/>
        <v>0</v>
      </c>
      <c r="BC412" s="5">
        <f t="shared" si="464"/>
        <v>0</v>
      </c>
      <c r="BD412" s="5">
        <f t="shared" si="464"/>
        <v>0</v>
      </c>
      <c r="BE412" s="5">
        <f t="shared" si="464"/>
        <v>0</v>
      </c>
      <c r="BF412" s="5">
        <f t="shared" si="464"/>
        <v>0</v>
      </c>
      <c r="BG412" s="5">
        <f t="shared" si="464"/>
        <v>0</v>
      </c>
      <c r="BH412" s="11">
        <f t="shared" si="301"/>
        <v>0</v>
      </c>
      <c r="BJ412" s="25">
        <f t="shared" si="302"/>
        <v>0.51041666666666707</v>
      </c>
      <c r="BK412" s="5">
        <f t="shared" ref="BK412:BS412" si="465">SUM(BK40,BK102,BK164,BK226,BK288,BK350)</f>
        <v>0</v>
      </c>
      <c r="BL412" s="5">
        <f t="shared" si="465"/>
        <v>0</v>
      </c>
      <c r="BM412" s="5">
        <f t="shared" si="465"/>
        <v>0</v>
      </c>
      <c r="BN412" s="5">
        <f t="shared" si="465"/>
        <v>0</v>
      </c>
      <c r="BO412" s="5">
        <f t="shared" si="465"/>
        <v>0</v>
      </c>
      <c r="BP412" s="5">
        <f t="shared" si="465"/>
        <v>0</v>
      </c>
      <c r="BQ412" s="5">
        <f t="shared" si="465"/>
        <v>0</v>
      </c>
      <c r="BR412" s="5">
        <f t="shared" si="465"/>
        <v>0</v>
      </c>
      <c r="BS412" s="5">
        <f t="shared" si="465"/>
        <v>0</v>
      </c>
      <c r="BT412" s="11">
        <f t="shared" si="304"/>
        <v>0</v>
      </c>
      <c r="BV412" s="25">
        <f t="shared" si="320"/>
        <v>0.51041666666666707</v>
      </c>
      <c r="BW412" s="39">
        <f t="shared" si="305"/>
        <v>230</v>
      </c>
      <c r="BX412" s="39">
        <f t="shared" si="306"/>
        <v>9</v>
      </c>
      <c r="BY412" s="39">
        <f t="shared" si="307"/>
        <v>34</v>
      </c>
      <c r="BZ412" s="39">
        <f t="shared" si="308"/>
        <v>2</v>
      </c>
      <c r="CA412" s="39">
        <f t="shared" si="309"/>
        <v>8</v>
      </c>
      <c r="CB412" s="39">
        <f t="shared" si="310"/>
        <v>8</v>
      </c>
      <c r="CC412" s="39">
        <f t="shared" si="311"/>
        <v>1</v>
      </c>
      <c r="CD412" s="39">
        <f t="shared" si="312"/>
        <v>1</v>
      </c>
      <c r="CE412" s="39">
        <f t="shared" si="313"/>
        <v>1</v>
      </c>
      <c r="CF412" s="40">
        <f t="shared" si="321"/>
        <v>294</v>
      </c>
    </row>
    <row r="413" spans="2:84" x14ac:dyDescent="0.25">
      <c r="B413" s="25">
        <f t="shared" si="287"/>
        <v>0.5208333333333337</v>
      </c>
      <c r="C413" s="5">
        <f t="shared" ref="C413:K413" si="466">SUM(C41,C103,C165,C227,C289,C351)</f>
        <v>98</v>
      </c>
      <c r="D413" s="5">
        <f t="shared" si="466"/>
        <v>7</v>
      </c>
      <c r="E413" s="5">
        <f t="shared" si="466"/>
        <v>14</v>
      </c>
      <c r="F413" s="5">
        <f t="shared" si="466"/>
        <v>0</v>
      </c>
      <c r="G413" s="5">
        <f t="shared" si="466"/>
        <v>3</v>
      </c>
      <c r="H413" s="5">
        <f t="shared" si="466"/>
        <v>3</v>
      </c>
      <c r="I413" s="5">
        <f t="shared" si="466"/>
        <v>1</v>
      </c>
      <c r="J413" s="5">
        <f t="shared" si="466"/>
        <v>1</v>
      </c>
      <c r="K413" s="5">
        <f t="shared" si="466"/>
        <v>0</v>
      </c>
      <c r="L413" s="11">
        <f t="shared" si="289"/>
        <v>127</v>
      </c>
      <c r="N413" s="25">
        <f t="shared" si="290"/>
        <v>0.5208333333333337</v>
      </c>
      <c r="O413" s="5">
        <f t="shared" ref="O413:W413" si="467">SUM(O41,O103,O165,O227,O289,O351)</f>
        <v>47</v>
      </c>
      <c r="P413" s="5">
        <f t="shared" si="467"/>
        <v>2</v>
      </c>
      <c r="Q413" s="5">
        <f t="shared" si="467"/>
        <v>15</v>
      </c>
      <c r="R413" s="5">
        <f t="shared" si="467"/>
        <v>1</v>
      </c>
      <c r="S413" s="5">
        <f t="shared" si="467"/>
        <v>1</v>
      </c>
      <c r="T413" s="5">
        <f t="shared" si="467"/>
        <v>2</v>
      </c>
      <c r="U413" s="5">
        <f t="shared" si="467"/>
        <v>0</v>
      </c>
      <c r="V413" s="5">
        <f t="shared" si="467"/>
        <v>0</v>
      </c>
      <c r="W413" s="5">
        <f t="shared" si="467"/>
        <v>0</v>
      </c>
      <c r="X413" s="11">
        <f t="shared" si="292"/>
        <v>68</v>
      </c>
      <c r="Z413" s="25">
        <f t="shared" si="293"/>
        <v>0.5208333333333337</v>
      </c>
      <c r="AA413" s="5">
        <f t="shared" ref="AA413:AI413" si="468">SUM(AA41,AA103,AA165,AA227,AA289,AA351)</f>
        <v>82</v>
      </c>
      <c r="AB413" s="5">
        <f t="shared" si="468"/>
        <v>6</v>
      </c>
      <c r="AC413" s="5">
        <f t="shared" si="468"/>
        <v>11</v>
      </c>
      <c r="AD413" s="5">
        <f t="shared" si="468"/>
        <v>1</v>
      </c>
      <c r="AE413" s="5">
        <f t="shared" si="468"/>
        <v>8</v>
      </c>
      <c r="AF413" s="5">
        <f t="shared" si="468"/>
        <v>4</v>
      </c>
      <c r="AG413" s="5">
        <f t="shared" si="468"/>
        <v>0</v>
      </c>
      <c r="AH413" s="5">
        <f t="shared" si="468"/>
        <v>2</v>
      </c>
      <c r="AI413" s="5">
        <f t="shared" si="468"/>
        <v>0</v>
      </c>
      <c r="AJ413" s="11">
        <f t="shared" si="295"/>
        <v>114</v>
      </c>
      <c r="AL413" s="25">
        <f t="shared" si="296"/>
        <v>0.5208333333333337</v>
      </c>
      <c r="AM413" s="5">
        <f t="shared" ref="AM413:AU413" si="469">SUM(AM41,AM103,AM165,AM227,AM289,AM351)</f>
        <v>0</v>
      </c>
      <c r="AN413" s="5">
        <f t="shared" si="469"/>
        <v>0</v>
      </c>
      <c r="AO413" s="5">
        <f t="shared" si="469"/>
        <v>0</v>
      </c>
      <c r="AP413" s="5">
        <f t="shared" si="469"/>
        <v>0</v>
      </c>
      <c r="AQ413" s="5">
        <f t="shared" si="469"/>
        <v>0</v>
      </c>
      <c r="AR413" s="5">
        <f t="shared" si="469"/>
        <v>0</v>
      </c>
      <c r="AS413" s="5">
        <f t="shared" si="469"/>
        <v>0</v>
      </c>
      <c r="AT413" s="5">
        <f t="shared" si="469"/>
        <v>0</v>
      </c>
      <c r="AU413" s="5">
        <f t="shared" si="469"/>
        <v>0</v>
      </c>
      <c r="AV413" s="11">
        <f t="shared" si="298"/>
        <v>0</v>
      </c>
      <c r="AX413" s="25">
        <f t="shared" si="299"/>
        <v>0.5208333333333337</v>
      </c>
      <c r="AY413" s="5">
        <f t="shared" ref="AY413:BG413" si="470">SUM(AY41,AY103,AY165,AY227,AY289,AY351)</f>
        <v>0</v>
      </c>
      <c r="AZ413" s="5">
        <f t="shared" si="470"/>
        <v>0</v>
      </c>
      <c r="BA413" s="5">
        <f t="shared" si="470"/>
        <v>0</v>
      </c>
      <c r="BB413" s="5">
        <f t="shared" si="470"/>
        <v>0</v>
      </c>
      <c r="BC413" s="5">
        <f t="shared" si="470"/>
        <v>0</v>
      </c>
      <c r="BD413" s="5">
        <f t="shared" si="470"/>
        <v>0</v>
      </c>
      <c r="BE413" s="5">
        <f t="shared" si="470"/>
        <v>0</v>
      </c>
      <c r="BF413" s="5">
        <f t="shared" si="470"/>
        <v>0</v>
      </c>
      <c r="BG413" s="5">
        <f t="shared" si="470"/>
        <v>0</v>
      </c>
      <c r="BH413" s="11">
        <f t="shared" si="301"/>
        <v>0</v>
      </c>
      <c r="BJ413" s="25">
        <f t="shared" si="302"/>
        <v>0.5208333333333337</v>
      </c>
      <c r="BK413" s="5">
        <f t="shared" ref="BK413:BS413" si="471">SUM(BK41,BK103,BK165,BK227,BK289,BK351)</f>
        <v>0</v>
      </c>
      <c r="BL413" s="5">
        <f t="shared" si="471"/>
        <v>0</v>
      </c>
      <c r="BM413" s="5">
        <f t="shared" si="471"/>
        <v>0</v>
      </c>
      <c r="BN413" s="5">
        <f t="shared" si="471"/>
        <v>0</v>
      </c>
      <c r="BO413" s="5">
        <f t="shared" si="471"/>
        <v>0</v>
      </c>
      <c r="BP413" s="5">
        <f t="shared" si="471"/>
        <v>0</v>
      </c>
      <c r="BQ413" s="5">
        <f t="shared" si="471"/>
        <v>0</v>
      </c>
      <c r="BR413" s="5">
        <f t="shared" si="471"/>
        <v>0</v>
      </c>
      <c r="BS413" s="5">
        <f t="shared" si="471"/>
        <v>0</v>
      </c>
      <c r="BT413" s="11">
        <f t="shared" si="304"/>
        <v>0</v>
      </c>
      <c r="BV413" s="25">
        <f t="shared" si="320"/>
        <v>0.5208333333333337</v>
      </c>
      <c r="BW413" s="39">
        <f t="shared" si="305"/>
        <v>227</v>
      </c>
      <c r="BX413" s="39">
        <f t="shared" si="306"/>
        <v>15</v>
      </c>
      <c r="BY413" s="39">
        <f t="shared" si="307"/>
        <v>40</v>
      </c>
      <c r="BZ413" s="39">
        <f t="shared" si="308"/>
        <v>2</v>
      </c>
      <c r="CA413" s="39">
        <f t="shared" si="309"/>
        <v>12</v>
      </c>
      <c r="CB413" s="39">
        <f t="shared" si="310"/>
        <v>9</v>
      </c>
      <c r="CC413" s="39">
        <f t="shared" si="311"/>
        <v>1</v>
      </c>
      <c r="CD413" s="39">
        <f t="shared" si="312"/>
        <v>3</v>
      </c>
      <c r="CE413" s="39">
        <f t="shared" si="313"/>
        <v>0</v>
      </c>
      <c r="CF413" s="40">
        <f t="shared" si="321"/>
        <v>309</v>
      </c>
    </row>
    <row r="414" spans="2:84" x14ac:dyDescent="0.25">
      <c r="B414" s="25">
        <f t="shared" si="287"/>
        <v>0.53125000000000033</v>
      </c>
      <c r="C414" s="5">
        <f t="shared" ref="C414:K414" si="472">SUM(C42,C104,C166,C228,C290,C352)</f>
        <v>69</v>
      </c>
      <c r="D414" s="5">
        <f t="shared" si="472"/>
        <v>4</v>
      </c>
      <c r="E414" s="5">
        <f t="shared" si="472"/>
        <v>11</v>
      </c>
      <c r="F414" s="5">
        <f t="shared" si="472"/>
        <v>1</v>
      </c>
      <c r="G414" s="5">
        <f t="shared" si="472"/>
        <v>0</v>
      </c>
      <c r="H414" s="5">
        <f t="shared" si="472"/>
        <v>3</v>
      </c>
      <c r="I414" s="5">
        <f t="shared" si="472"/>
        <v>1</v>
      </c>
      <c r="J414" s="5">
        <f t="shared" si="472"/>
        <v>1</v>
      </c>
      <c r="K414" s="5">
        <f t="shared" si="472"/>
        <v>0</v>
      </c>
      <c r="L414" s="11">
        <f t="shared" si="289"/>
        <v>90</v>
      </c>
      <c r="N414" s="25">
        <f t="shared" si="290"/>
        <v>0.53125000000000033</v>
      </c>
      <c r="O414" s="5">
        <f t="shared" ref="O414:W414" si="473">SUM(O42,O104,O166,O228,O290,O352)</f>
        <v>69</v>
      </c>
      <c r="P414" s="5">
        <f t="shared" si="473"/>
        <v>0</v>
      </c>
      <c r="Q414" s="5">
        <f t="shared" si="473"/>
        <v>10</v>
      </c>
      <c r="R414" s="5">
        <f t="shared" si="473"/>
        <v>1</v>
      </c>
      <c r="S414" s="5">
        <f t="shared" si="473"/>
        <v>2</v>
      </c>
      <c r="T414" s="5">
        <f t="shared" si="473"/>
        <v>5</v>
      </c>
      <c r="U414" s="5">
        <f t="shared" si="473"/>
        <v>3</v>
      </c>
      <c r="V414" s="5">
        <f t="shared" si="473"/>
        <v>0</v>
      </c>
      <c r="W414" s="5">
        <f t="shared" si="473"/>
        <v>0</v>
      </c>
      <c r="X414" s="11">
        <f t="shared" si="292"/>
        <v>90</v>
      </c>
      <c r="Z414" s="25">
        <f t="shared" si="293"/>
        <v>0.53125000000000033</v>
      </c>
      <c r="AA414" s="5">
        <f t="shared" ref="AA414:AI414" si="474">SUM(AA42,AA104,AA166,AA228,AA290,AA352)</f>
        <v>60</v>
      </c>
      <c r="AB414" s="5">
        <f t="shared" si="474"/>
        <v>5</v>
      </c>
      <c r="AC414" s="5">
        <f t="shared" si="474"/>
        <v>19</v>
      </c>
      <c r="AD414" s="5">
        <f t="shared" si="474"/>
        <v>1</v>
      </c>
      <c r="AE414" s="5">
        <f t="shared" si="474"/>
        <v>2</v>
      </c>
      <c r="AF414" s="5">
        <f t="shared" si="474"/>
        <v>3</v>
      </c>
      <c r="AG414" s="5">
        <f t="shared" si="474"/>
        <v>1</v>
      </c>
      <c r="AH414" s="5">
        <f t="shared" si="474"/>
        <v>1</v>
      </c>
      <c r="AI414" s="5">
        <f t="shared" si="474"/>
        <v>0</v>
      </c>
      <c r="AJ414" s="11">
        <f t="shared" si="295"/>
        <v>92</v>
      </c>
      <c r="AL414" s="25">
        <f t="shared" si="296"/>
        <v>0.53125000000000033</v>
      </c>
      <c r="AM414" s="5">
        <f t="shared" ref="AM414:AU414" si="475">SUM(AM42,AM104,AM166,AM228,AM290,AM352)</f>
        <v>0</v>
      </c>
      <c r="AN414" s="5">
        <f t="shared" si="475"/>
        <v>0</v>
      </c>
      <c r="AO414" s="5">
        <f t="shared" si="475"/>
        <v>0</v>
      </c>
      <c r="AP414" s="5">
        <f t="shared" si="475"/>
        <v>0</v>
      </c>
      <c r="AQ414" s="5">
        <f t="shared" si="475"/>
        <v>0</v>
      </c>
      <c r="AR414" s="5">
        <f t="shared" si="475"/>
        <v>0</v>
      </c>
      <c r="AS414" s="5">
        <f t="shared" si="475"/>
        <v>0</v>
      </c>
      <c r="AT414" s="5">
        <f t="shared" si="475"/>
        <v>0</v>
      </c>
      <c r="AU414" s="5">
        <f t="shared" si="475"/>
        <v>0</v>
      </c>
      <c r="AV414" s="11">
        <f t="shared" si="298"/>
        <v>0</v>
      </c>
      <c r="AX414" s="25">
        <f t="shared" si="299"/>
        <v>0.53125000000000033</v>
      </c>
      <c r="AY414" s="5">
        <f t="shared" ref="AY414:BG414" si="476">SUM(AY42,AY104,AY166,AY228,AY290,AY352)</f>
        <v>0</v>
      </c>
      <c r="AZ414" s="5">
        <f t="shared" si="476"/>
        <v>0</v>
      </c>
      <c r="BA414" s="5">
        <f t="shared" si="476"/>
        <v>0</v>
      </c>
      <c r="BB414" s="5">
        <f t="shared" si="476"/>
        <v>0</v>
      </c>
      <c r="BC414" s="5">
        <f t="shared" si="476"/>
        <v>0</v>
      </c>
      <c r="BD414" s="5">
        <f t="shared" si="476"/>
        <v>0</v>
      </c>
      <c r="BE414" s="5">
        <f t="shared" si="476"/>
        <v>0</v>
      </c>
      <c r="BF414" s="5">
        <f t="shared" si="476"/>
        <v>0</v>
      </c>
      <c r="BG414" s="5">
        <f t="shared" si="476"/>
        <v>0</v>
      </c>
      <c r="BH414" s="11">
        <f t="shared" si="301"/>
        <v>0</v>
      </c>
      <c r="BJ414" s="25">
        <f t="shared" si="302"/>
        <v>0.53125000000000033</v>
      </c>
      <c r="BK414" s="5">
        <f t="shared" ref="BK414:BS414" si="477">SUM(BK42,BK104,BK166,BK228,BK290,BK352)</f>
        <v>0</v>
      </c>
      <c r="BL414" s="5">
        <f t="shared" si="477"/>
        <v>0</v>
      </c>
      <c r="BM414" s="5">
        <f t="shared" si="477"/>
        <v>0</v>
      </c>
      <c r="BN414" s="5">
        <f t="shared" si="477"/>
        <v>0</v>
      </c>
      <c r="BO414" s="5">
        <f t="shared" si="477"/>
        <v>0</v>
      </c>
      <c r="BP414" s="5">
        <f t="shared" si="477"/>
        <v>0</v>
      </c>
      <c r="BQ414" s="5">
        <f t="shared" si="477"/>
        <v>0</v>
      </c>
      <c r="BR414" s="5">
        <f t="shared" si="477"/>
        <v>0</v>
      </c>
      <c r="BS414" s="5">
        <f t="shared" si="477"/>
        <v>0</v>
      </c>
      <c r="BT414" s="11">
        <f t="shared" si="304"/>
        <v>0</v>
      </c>
      <c r="BV414" s="25">
        <f t="shared" si="320"/>
        <v>0.53125000000000033</v>
      </c>
      <c r="BW414" s="39">
        <f t="shared" si="305"/>
        <v>198</v>
      </c>
      <c r="BX414" s="39">
        <f t="shared" si="306"/>
        <v>9</v>
      </c>
      <c r="BY414" s="39">
        <f t="shared" si="307"/>
        <v>40</v>
      </c>
      <c r="BZ414" s="39">
        <f t="shared" si="308"/>
        <v>3</v>
      </c>
      <c r="CA414" s="39">
        <f t="shared" si="309"/>
        <v>4</v>
      </c>
      <c r="CB414" s="39">
        <f t="shared" si="310"/>
        <v>11</v>
      </c>
      <c r="CC414" s="39">
        <f t="shared" si="311"/>
        <v>5</v>
      </c>
      <c r="CD414" s="39">
        <f t="shared" si="312"/>
        <v>2</v>
      </c>
      <c r="CE414" s="39">
        <f t="shared" si="313"/>
        <v>0</v>
      </c>
      <c r="CF414" s="40">
        <f t="shared" si="321"/>
        <v>272</v>
      </c>
    </row>
    <row r="415" spans="2:84" x14ac:dyDescent="0.25">
      <c r="B415" s="25">
        <f t="shared" si="287"/>
        <v>0.54166666666666696</v>
      </c>
      <c r="C415" s="5">
        <f t="shared" ref="C415:K415" si="478">SUM(C43,C105,C167,C229,C291,C353)</f>
        <v>61</v>
      </c>
      <c r="D415" s="5">
        <f t="shared" si="478"/>
        <v>7</v>
      </c>
      <c r="E415" s="5">
        <f t="shared" si="478"/>
        <v>16</v>
      </c>
      <c r="F415" s="5">
        <f t="shared" si="478"/>
        <v>0</v>
      </c>
      <c r="G415" s="5">
        <f t="shared" si="478"/>
        <v>5</v>
      </c>
      <c r="H415" s="5">
        <f t="shared" si="478"/>
        <v>2</v>
      </c>
      <c r="I415" s="5">
        <f t="shared" si="478"/>
        <v>1</v>
      </c>
      <c r="J415" s="5">
        <f t="shared" si="478"/>
        <v>0</v>
      </c>
      <c r="K415" s="5">
        <f t="shared" si="478"/>
        <v>1</v>
      </c>
      <c r="L415" s="11">
        <f t="shared" si="289"/>
        <v>93</v>
      </c>
      <c r="N415" s="25">
        <f t="shared" si="290"/>
        <v>0.54166666666666696</v>
      </c>
      <c r="O415" s="5">
        <f t="shared" ref="O415:W415" si="479">SUM(O43,O105,O167,O229,O291,O353)</f>
        <v>53</v>
      </c>
      <c r="P415" s="5">
        <f t="shared" si="479"/>
        <v>0</v>
      </c>
      <c r="Q415" s="5">
        <f t="shared" si="479"/>
        <v>16</v>
      </c>
      <c r="R415" s="5">
        <f t="shared" si="479"/>
        <v>2</v>
      </c>
      <c r="S415" s="5">
        <f t="shared" si="479"/>
        <v>1</v>
      </c>
      <c r="T415" s="5">
        <f t="shared" si="479"/>
        <v>3</v>
      </c>
      <c r="U415" s="5">
        <f t="shared" si="479"/>
        <v>1</v>
      </c>
      <c r="V415" s="5">
        <f t="shared" si="479"/>
        <v>0</v>
      </c>
      <c r="W415" s="5">
        <f t="shared" si="479"/>
        <v>0</v>
      </c>
      <c r="X415" s="11">
        <f t="shared" si="292"/>
        <v>76</v>
      </c>
      <c r="Z415" s="25">
        <f t="shared" si="293"/>
        <v>0.54166666666666696</v>
      </c>
      <c r="AA415" s="5">
        <f t="shared" ref="AA415:AI415" si="480">SUM(AA43,AA105,AA167,AA229,AA291,AA353)</f>
        <v>76</v>
      </c>
      <c r="AB415" s="5">
        <f t="shared" si="480"/>
        <v>3</v>
      </c>
      <c r="AC415" s="5">
        <f t="shared" si="480"/>
        <v>15</v>
      </c>
      <c r="AD415" s="5">
        <f t="shared" si="480"/>
        <v>1</v>
      </c>
      <c r="AE415" s="5">
        <f t="shared" si="480"/>
        <v>4</v>
      </c>
      <c r="AF415" s="5">
        <f t="shared" si="480"/>
        <v>2</v>
      </c>
      <c r="AG415" s="5">
        <f t="shared" si="480"/>
        <v>0</v>
      </c>
      <c r="AH415" s="5">
        <f t="shared" si="480"/>
        <v>2</v>
      </c>
      <c r="AI415" s="5">
        <f t="shared" si="480"/>
        <v>0</v>
      </c>
      <c r="AJ415" s="11">
        <f t="shared" si="295"/>
        <v>103</v>
      </c>
      <c r="AL415" s="25">
        <f t="shared" si="296"/>
        <v>0.54166666666666696</v>
      </c>
      <c r="AM415" s="5">
        <f t="shared" ref="AM415:AU415" si="481">SUM(AM43,AM105,AM167,AM229,AM291,AM353)</f>
        <v>0</v>
      </c>
      <c r="AN415" s="5">
        <f t="shared" si="481"/>
        <v>0</v>
      </c>
      <c r="AO415" s="5">
        <f t="shared" si="481"/>
        <v>0</v>
      </c>
      <c r="AP415" s="5">
        <f t="shared" si="481"/>
        <v>0</v>
      </c>
      <c r="AQ415" s="5">
        <f t="shared" si="481"/>
        <v>0</v>
      </c>
      <c r="AR415" s="5">
        <f t="shared" si="481"/>
        <v>0</v>
      </c>
      <c r="AS415" s="5">
        <f t="shared" si="481"/>
        <v>0</v>
      </c>
      <c r="AT415" s="5">
        <f t="shared" si="481"/>
        <v>0</v>
      </c>
      <c r="AU415" s="5">
        <f t="shared" si="481"/>
        <v>0</v>
      </c>
      <c r="AV415" s="11">
        <f t="shared" si="298"/>
        <v>0</v>
      </c>
      <c r="AX415" s="25">
        <f t="shared" si="299"/>
        <v>0.54166666666666696</v>
      </c>
      <c r="AY415" s="5">
        <f t="shared" ref="AY415:BG415" si="482">SUM(AY43,AY105,AY167,AY229,AY291,AY353)</f>
        <v>0</v>
      </c>
      <c r="AZ415" s="5">
        <f t="shared" si="482"/>
        <v>0</v>
      </c>
      <c r="BA415" s="5">
        <f t="shared" si="482"/>
        <v>0</v>
      </c>
      <c r="BB415" s="5">
        <f t="shared" si="482"/>
        <v>0</v>
      </c>
      <c r="BC415" s="5">
        <f t="shared" si="482"/>
        <v>0</v>
      </c>
      <c r="BD415" s="5">
        <f t="shared" si="482"/>
        <v>0</v>
      </c>
      <c r="BE415" s="5">
        <f t="shared" si="482"/>
        <v>0</v>
      </c>
      <c r="BF415" s="5">
        <f t="shared" si="482"/>
        <v>0</v>
      </c>
      <c r="BG415" s="5">
        <f t="shared" si="482"/>
        <v>0</v>
      </c>
      <c r="BH415" s="11">
        <f t="shared" si="301"/>
        <v>0</v>
      </c>
      <c r="BJ415" s="25">
        <f t="shared" si="302"/>
        <v>0.54166666666666696</v>
      </c>
      <c r="BK415" s="5">
        <f t="shared" ref="BK415:BS415" si="483">SUM(BK43,BK105,BK167,BK229,BK291,BK353)</f>
        <v>0</v>
      </c>
      <c r="BL415" s="5">
        <f t="shared" si="483"/>
        <v>0</v>
      </c>
      <c r="BM415" s="5">
        <f t="shared" si="483"/>
        <v>0</v>
      </c>
      <c r="BN415" s="5">
        <f t="shared" si="483"/>
        <v>0</v>
      </c>
      <c r="BO415" s="5">
        <f t="shared" si="483"/>
        <v>0</v>
      </c>
      <c r="BP415" s="5">
        <f t="shared" si="483"/>
        <v>0</v>
      </c>
      <c r="BQ415" s="5">
        <f t="shared" si="483"/>
        <v>0</v>
      </c>
      <c r="BR415" s="5">
        <f t="shared" si="483"/>
        <v>0</v>
      </c>
      <c r="BS415" s="5">
        <f t="shared" si="483"/>
        <v>0</v>
      </c>
      <c r="BT415" s="11">
        <f t="shared" si="304"/>
        <v>0</v>
      </c>
      <c r="BV415" s="25">
        <f t="shared" si="320"/>
        <v>0.54166666666666696</v>
      </c>
      <c r="BW415" s="39">
        <f t="shared" si="305"/>
        <v>190</v>
      </c>
      <c r="BX415" s="39">
        <f t="shared" si="306"/>
        <v>10</v>
      </c>
      <c r="BY415" s="39">
        <f t="shared" si="307"/>
        <v>47</v>
      </c>
      <c r="BZ415" s="39">
        <f t="shared" si="308"/>
        <v>3</v>
      </c>
      <c r="CA415" s="39">
        <f t="shared" si="309"/>
        <v>10</v>
      </c>
      <c r="CB415" s="39">
        <f t="shared" si="310"/>
        <v>7</v>
      </c>
      <c r="CC415" s="39">
        <f t="shared" si="311"/>
        <v>2</v>
      </c>
      <c r="CD415" s="39">
        <f t="shared" si="312"/>
        <v>2</v>
      </c>
      <c r="CE415" s="39">
        <f t="shared" si="313"/>
        <v>1</v>
      </c>
      <c r="CF415" s="40">
        <f t="shared" si="321"/>
        <v>272</v>
      </c>
    </row>
    <row r="416" spans="2:84" x14ac:dyDescent="0.25">
      <c r="B416" s="25">
        <f t="shared" si="287"/>
        <v>0.55208333333333359</v>
      </c>
      <c r="C416" s="5">
        <f t="shared" ref="C416:K416" si="484">SUM(C44,C106,C168,C230,C292,C354)</f>
        <v>85</v>
      </c>
      <c r="D416" s="5">
        <f t="shared" si="484"/>
        <v>8</v>
      </c>
      <c r="E416" s="5">
        <f t="shared" si="484"/>
        <v>13</v>
      </c>
      <c r="F416" s="5">
        <f t="shared" si="484"/>
        <v>2</v>
      </c>
      <c r="G416" s="5">
        <f t="shared" si="484"/>
        <v>1</v>
      </c>
      <c r="H416" s="5">
        <f t="shared" si="484"/>
        <v>2</v>
      </c>
      <c r="I416" s="5">
        <f t="shared" si="484"/>
        <v>0</v>
      </c>
      <c r="J416" s="5">
        <f t="shared" si="484"/>
        <v>1</v>
      </c>
      <c r="K416" s="5">
        <f t="shared" si="484"/>
        <v>1</v>
      </c>
      <c r="L416" s="11">
        <f t="shared" si="289"/>
        <v>113</v>
      </c>
      <c r="N416" s="25">
        <f t="shared" si="290"/>
        <v>0.55208333333333359</v>
      </c>
      <c r="O416" s="5">
        <f t="shared" ref="O416:W416" si="485">SUM(O44,O106,O168,O230,O292,O354)</f>
        <v>51</v>
      </c>
      <c r="P416" s="5">
        <f t="shared" si="485"/>
        <v>5</v>
      </c>
      <c r="Q416" s="5">
        <f t="shared" si="485"/>
        <v>9</v>
      </c>
      <c r="R416" s="5">
        <f t="shared" si="485"/>
        <v>1</v>
      </c>
      <c r="S416" s="5">
        <f t="shared" si="485"/>
        <v>1</v>
      </c>
      <c r="T416" s="5">
        <f t="shared" si="485"/>
        <v>2</v>
      </c>
      <c r="U416" s="5">
        <f t="shared" si="485"/>
        <v>3</v>
      </c>
      <c r="V416" s="5">
        <f t="shared" si="485"/>
        <v>0</v>
      </c>
      <c r="W416" s="5">
        <f t="shared" si="485"/>
        <v>0</v>
      </c>
      <c r="X416" s="11">
        <f t="shared" si="292"/>
        <v>72</v>
      </c>
      <c r="Z416" s="25">
        <f t="shared" si="293"/>
        <v>0.55208333333333359</v>
      </c>
      <c r="AA416" s="5">
        <f t="shared" ref="AA416:AI416" si="486">SUM(AA44,AA106,AA168,AA230,AA292,AA354)</f>
        <v>68</v>
      </c>
      <c r="AB416" s="5">
        <f t="shared" si="486"/>
        <v>2</v>
      </c>
      <c r="AC416" s="5">
        <f t="shared" si="486"/>
        <v>14</v>
      </c>
      <c r="AD416" s="5">
        <f t="shared" si="486"/>
        <v>0</v>
      </c>
      <c r="AE416" s="5">
        <f t="shared" si="486"/>
        <v>0</v>
      </c>
      <c r="AF416" s="5">
        <f t="shared" si="486"/>
        <v>6</v>
      </c>
      <c r="AG416" s="5">
        <f t="shared" si="486"/>
        <v>0</v>
      </c>
      <c r="AH416" s="5">
        <f t="shared" si="486"/>
        <v>0</v>
      </c>
      <c r="AI416" s="5">
        <f t="shared" si="486"/>
        <v>0</v>
      </c>
      <c r="AJ416" s="11">
        <f t="shared" si="295"/>
        <v>90</v>
      </c>
      <c r="AL416" s="25">
        <f t="shared" si="296"/>
        <v>0.55208333333333359</v>
      </c>
      <c r="AM416" s="5">
        <f t="shared" ref="AM416:AU416" si="487">SUM(AM44,AM106,AM168,AM230,AM292,AM354)</f>
        <v>0</v>
      </c>
      <c r="AN416" s="5">
        <f t="shared" si="487"/>
        <v>0</v>
      </c>
      <c r="AO416" s="5">
        <f t="shared" si="487"/>
        <v>0</v>
      </c>
      <c r="AP416" s="5">
        <f t="shared" si="487"/>
        <v>0</v>
      </c>
      <c r="AQ416" s="5">
        <f t="shared" si="487"/>
        <v>0</v>
      </c>
      <c r="AR416" s="5">
        <f t="shared" si="487"/>
        <v>0</v>
      </c>
      <c r="AS416" s="5">
        <f t="shared" si="487"/>
        <v>0</v>
      </c>
      <c r="AT416" s="5">
        <f t="shared" si="487"/>
        <v>0</v>
      </c>
      <c r="AU416" s="5">
        <f t="shared" si="487"/>
        <v>0</v>
      </c>
      <c r="AV416" s="11">
        <f t="shared" si="298"/>
        <v>0</v>
      </c>
      <c r="AX416" s="25">
        <f t="shared" si="299"/>
        <v>0.55208333333333359</v>
      </c>
      <c r="AY416" s="5">
        <f t="shared" ref="AY416:BG416" si="488">SUM(AY44,AY106,AY168,AY230,AY292,AY354)</f>
        <v>0</v>
      </c>
      <c r="AZ416" s="5">
        <f t="shared" si="488"/>
        <v>0</v>
      </c>
      <c r="BA416" s="5">
        <f t="shared" si="488"/>
        <v>0</v>
      </c>
      <c r="BB416" s="5">
        <f t="shared" si="488"/>
        <v>0</v>
      </c>
      <c r="BC416" s="5">
        <f t="shared" si="488"/>
        <v>0</v>
      </c>
      <c r="BD416" s="5">
        <f t="shared" si="488"/>
        <v>0</v>
      </c>
      <c r="BE416" s="5">
        <f t="shared" si="488"/>
        <v>0</v>
      </c>
      <c r="BF416" s="5">
        <f t="shared" si="488"/>
        <v>0</v>
      </c>
      <c r="BG416" s="5">
        <f t="shared" si="488"/>
        <v>0</v>
      </c>
      <c r="BH416" s="11">
        <f t="shared" si="301"/>
        <v>0</v>
      </c>
      <c r="BJ416" s="25">
        <f t="shared" si="302"/>
        <v>0.55208333333333359</v>
      </c>
      <c r="BK416" s="5">
        <f t="shared" ref="BK416:BS416" si="489">SUM(BK44,BK106,BK168,BK230,BK292,BK354)</f>
        <v>0</v>
      </c>
      <c r="BL416" s="5">
        <f t="shared" si="489"/>
        <v>0</v>
      </c>
      <c r="BM416" s="5">
        <f t="shared" si="489"/>
        <v>0</v>
      </c>
      <c r="BN416" s="5">
        <f t="shared" si="489"/>
        <v>0</v>
      </c>
      <c r="BO416" s="5">
        <f t="shared" si="489"/>
        <v>0</v>
      </c>
      <c r="BP416" s="5">
        <f t="shared" si="489"/>
        <v>0</v>
      </c>
      <c r="BQ416" s="5">
        <f t="shared" si="489"/>
        <v>0</v>
      </c>
      <c r="BR416" s="5">
        <f t="shared" si="489"/>
        <v>0</v>
      </c>
      <c r="BS416" s="5">
        <f t="shared" si="489"/>
        <v>0</v>
      </c>
      <c r="BT416" s="11">
        <f t="shared" si="304"/>
        <v>0</v>
      </c>
      <c r="BV416" s="25">
        <f t="shared" si="320"/>
        <v>0.55208333333333359</v>
      </c>
      <c r="BW416" s="39">
        <f t="shared" si="305"/>
        <v>204</v>
      </c>
      <c r="BX416" s="39">
        <f t="shared" si="306"/>
        <v>15</v>
      </c>
      <c r="BY416" s="39">
        <f t="shared" si="307"/>
        <v>36</v>
      </c>
      <c r="BZ416" s="39">
        <f t="shared" si="308"/>
        <v>3</v>
      </c>
      <c r="CA416" s="39">
        <f t="shared" si="309"/>
        <v>2</v>
      </c>
      <c r="CB416" s="39">
        <f t="shared" si="310"/>
        <v>10</v>
      </c>
      <c r="CC416" s="39">
        <f t="shared" si="311"/>
        <v>3</v>
      </c>
      <c r="CD416" s="39">
        <f t="shared" si="312"/>
        <v>1</v>
      </c>
      <c r="CE416" s="39">
        <f t="shared" si="313"/>
        <v>1</v>
      </c>
      <c r="CF416" s="40">
        <f t="shared" si="321"/>
        <v>275</v>
      </c>
    </row>
    <row r="417" spans="2:84" x14ac:dyDescent="0.25">
      <c r="B417" s="25">
        <f t="shared" si="287"/>
        <v>0.56250000000000022</v>
      </c>
      <c r="C417" s="5">
        <f t="shared" ref="C417:K417" si="490">SUM(C45,C107,C169,C231,C293,C355)</f>
        <v>96</v>
      </c>
      <c r="D417" s="5">
        <f t="shared" si="490"/>
        <v>4</v>
      </c>
      <c r="E417" s="5">
        <f t="shared" si="490"/>
        <v>9</v>
      </c>
      <c r="F417" s="5">
        <f t="shared" si="490"/>
        <v>0</v>
      </c>
      <c r="G417" s="5">
        <f t="shared" si="490"/>
        <v>2</v>
      </c>
      <c r="H417" s="5">
        <f t="shared" si="490"/>
        <v>0</v>
      </c>
      <c r="I417" s="5">
        <f t="shared" si="490"/>
        <v>1</v>
      </c>
      <c r="J417" s="5">
        <f t="shared" si="490"/>
        <v>1</v>
      </c>
      <c r="K417" s="5">
        <f t="shared" si="490"/>
        <v>0</v>
      </c>
      <c r="L417" s="11">
        <f t="shared" si="289"/>
        <v>113</v>
      </c>
      <c r="N417" s="25">
        <f t="shared" si="290"/>
        <v>0.56250000000000022</v>
      </c>
      <c r="O417" s="5">
        <f t="shared" ref="O417:W417" si="491">SUM(O45,O107,O169,O231,O293,O355)</f>
        <v>55</v>
      </c>
      <c r="P417" s="5">
        <f t="shared" si="491"/>
        <v>3</v>
      </c>
      <c r="Q417" s="5">
        <f t="shared" si="491"/>
        <v>5</v>
      </c>
      <c r="R417" s="5">
        <f t="shared" si="491"/>
        <v>0</v>
      </c>
      <c r="S417" s="5">
        <f t="shared" si="491"/>
        <v>4</v>
      </c>
      <c r="T417" s="5">
        <f t="shared" si="491"/>
        <v>1</v>
      </c>
      <c r="U417" s="5">
        <f t="shared" si="491"/>
        <v>0</v>
      </c>
      <c r="V417" s="5">
        <f t="shared" si="491"/>
        <v>1</v>
      </c>
      <c r="W417" s="5">
        <f t="shared" si="491"/>
        <v>0</v>
      </c>
      <c r="X417" s="11">
        <f t="shared" si="292"/>
        <v>69</v>
      </c>
      <c r="Z417" s="25">
        <f t="shared" si="293"/>
        <v>0.56250000000000022</v>
      </c>
      <c r="AA417" s="5">
        <f t="shared" ref="AA417:AI417" si="492">SUM(AA45,AA107,AA169,AA231,AA293,AA355)</f>
        <v>92</v>
      </c>
      <c r="AB417" s="5">
        <f t="shared" si="492"/>
        <v>5</v>
      </c>
      <c r="AC417" s="5">
        <f t="shared" si="492"/>
        <v>13</v>
      </c>
      <c r="AD417" s="5">
        <f t="shared" si="492"/>
        <v>0</v>
      </c>
      <c r="AE417" s="5">
        <f t="shared" si="492"/>
        <v>3</v>
      </c>
      <c r="AF417" s="5">
        <f t="shared" si="492"/>
        <v>3</v>
      </c>
      <c r="AG417" s="5">
        <f t="shared" si="492"/>
        <v>0</v>
      </c>
      <c r="AH417" s="5">
        <f t="shared" si="492"/>
        <v>1</v>
      </c>
      <c r="AI417" s="5">
        <f t="shared" si="492"/>
        <v>0</v>
      </c>
      <c r="AJ417" s="11">
        <f t="shared" si="295"/>
        <v>117</v>
      </c>
      <c r="AL417" s="25">
        <f t="shared" si="296"/>
        <v>0.56250000000000022</v>
      </c>
      <c r="AM417" s="5">
        <f t="shared" ref="AM417:AU417" si="493">SUM(AM45,AM107,AM169,AM231,AM293,AM355)</f>
        <v>0</v>
      </c>
      <c r="AN417" s="5">
        <f t="shared" si="493"/>
        <v>0</v>
      </c>
      <c r="AO417" s="5">
        <f t="shared" si="493"/>
        <v>0</v>
      </c>
      <c r="AP417" s="5">
        <f t="shared" si="493"/>
        <v>0</v>
      </c>
      <c r="AQ417" s="5">
        <f t="shared" si="493"/>
        <v>0</v>
      </c>
      <c r="AR417" s="5">
        <f t="shared" si="493"/>
        <v>0</v>
      </c>
      <c r="AS417" s="5">
        <f t="shared" si="493"/>
        <v>0</v>
      </c>
      <c r="AT417" s="5">
        <f t="shared" si="493"/>
        <v>0</v>
      </c>
      <c r="AU417" s="5">
        <f t="shared" si="493"/>
        <v>0</v>
      </c>
      <c r="AV417" s="11">
        <f t="shared" si="298"/>
        <v>0</v>
      </c>
      <c r="AX417" s="25">
        <f t="shared" si="299"/>
        <v>0.56250000000000022</v>
      </c>
      <c r="AY417" s="5">
        <f t="shared" ref="AY417:BG417" si="494">SUM(AY45,AY107,AY169,AY231,AY293,AY355)</f>
        <v>0</v>
      </c>
      <c r="AZ417" s="5">
        <f t="shared" si="494"/>
        <v>0</v>
      </c>
      <c r="BA417" s="5">
        <f t="shared" si="494"/>
        <v>0</v>
      </c>
      <c r="BB417" s="5">
        <f t="shared" si="494"/>
        <v>0</v>
      </c>
      <c r="BC417" s="5">
        <f t="shared" si="494"/>
        <v>0</v>
      </c>
      <c r="BD417" s="5">
        <f t="shared" si="494"/>
        <v>0</v>
      </c>
      <c r="BE417" s="5">
        <f t="shared" si="494"/>
        <v>0</v>
      </c>
      <c r="BF417" s="5">
        <f t="shared" si="494"/>
        <v>0</v>
      </c>
      <c r="BG417" s="5">
        <f t="shared" si="494"/>
        <v>0</v>
      </c>
      <c r="BH417" s="11">
        <f t="shared" si="301"/>
        <v>0</v>
      </c>
      <c r="BJ417" s="25">
        <f t="shared" si="302"/>
        <v>0.56250000000000022</v>
      </c>
      <c r="BK417" s="5">
        <f t="shared" ref="BK417:BS417" si="495">SUM(BK45,BK107,BK169,BK231,BK293,BK355)</f>
        <v>0</v>
      </c>
      <c r="BL417" s="5">
        <f t="shared" si="495"/>
        <v>0</v>
      </c>
      <c r="BM417" s="5">
        <f t="shared" si="495"/>
        <v>0</v>
      </c>
      <c r="BN417" s="5">
        <f t="shared" si="495"/>
        <v>0</v>
      </c>
      <c r="BO417" s="5">
        <f t="shared" si="495"/>
        <v>0</v>
      </c>
      <c r="BP417" s="5">
        <f t="shared" si="495"/>
        <v>0</v>
      </c>
      <c r="BQ417" s="5">
        <f t="shared" si="495"/>
        <v>0</v>
      </c>
      <c r="BR417" s="5">
        <f t="shared" si="495"/>
        <v>0</v>
      </c>
      <c r="BS417" s="5">
        <f t="shared" si="495"/>
        <v>0</v>
      </c>
      <c r="BT417" s="11">
        <f t="shared" si="304"/>
        <v>0</v>
      </c>
      <c r="BV417" s="25">
        <f t="shared" si="320"/>
        <v>0.56250000000000022</v>
      </c>
      <c r="BW417" s="39">
        <f t="shared" si="305"/>
        <v>243</v>
      </c>
      <c r="BX417" s="39">
        <f t="shared" si="306"/>
        <v>12</v>
      </c>
      <c r="BY417" s="39">
        <f t="shared" si="307"/>
        <v>27</v>
      </c>
      <c r="BZ417" s="39">
        <f t="shared" si="308"/>
        <v>0</v>
      </c>
      <c r="CA417" s="39">
        <f t="shared" si="309"/>
        <v>9</v>
      </c>
      <c r="CB417" s="39">
        <f t="shared" si="310"/>
        <v>4</v>
      </c>
      <c r="CC417" s="39">
        <f t="shared" si="311"/>
        <v>1</v>
      </c>
      <c r="CD417" s="39">
        <f t="shared" si="312"/>
        <v>3</v>
      </c>
      <c r="CE417" s="39">
        <f t="shared" si="313"/>
        <v>0</v>
      </c>
      <c r="CF417" s="40">
        <f t="shared" si="321"/>
        <v>299</v>
      </c>
    </row>
    <row r="418" spans="2:84" x14ac:dyDescent="0.25">
      <c r="B418" s="25">
        <f t="shared" si="287"/>
        <v>0.57291666666666685</v>
      </c>
      <c r="C418" s="5">
        <f t="shared" ref="C418:K418" si="496">SUM(C46,C108,C170,C232,C294,C356)</f>
        <v>101</v>
      </c>
      <c r="D418" s="5">
        <f t="shared" si="496"/>
        <v>6</v>
      </c>
      <c r="E418" s="5">
        <f t="shared" si="496"/>
        <v>8</v>
      </c>
      <c r="F418" s="5">
        <f t="shared" si="496"/>
        <v>0</v>
      </c>
      <c r="G418" s="5">
        <f t="shared" si="496"/>
        <v>5</v>
      </c>
      <c r="H418" s="5">
        <f t="shared" si="496"/>
        <v>1</v>
      </c>
      <c r="I418" s="5">
        <f t="shared" si="496"/>
        <v>1</v>
      </c>
      <c r="J418" s="5">
        <f t="shared" si="496"/>
        <v>0</v>
      </c>
      <c r="K418" s="5">
        <f t="shared" si="496"/>
        <v>0</v>
      </c>
      <c r="L418" s="11">
        <f t="shared" si="289"/>
        <v>122</v>
      </c>
      <c r="N418" s="25">
        <f t="shared" si="290"/>
        <v>0.57291666666666685</v>
      </c>
      <c r="O418" s="5">
        <f t="shared" ref="O418:W418" si="497">SUM(O46,O108,O170,O232,O294,O356)</f>
        <v>54</v>
      </c>
      <c r="P418" s="5">
        <f t="shared" si="497"/>
        <v>5</v>
      </c>
      <c r="Q418" s="5">
        <f t="shared" si="497"/>
        <v>10</v>
      </c>
      <c r="R418" s="5">
        <f t="shared" si="497"/>
        <v>2</v>
      </c>
      <c r="S418" s="5">
        <f t="shared" si="497"/>
        <v>1</v>
      </c>
      <c r="T418" s="5">
        <f t="shared" si="497"/>
        <v>3</v>
      </c>
      <c r="U418" s="5">
        <f t="shared" si="497"/>
        <v>0</v>
      </c>
      <c r="V418" s="5">
        <f t="shared" si="497"/>
        <v>0</v>
      </c>
      <c r="W418" s="5">
        <f t="shared" si="497"/>
        <v>0</v>
      </c>
      <c r="X418" s="11">
        <f t="shared" si="292"/>
        <v>75</v>
      </c>
      <c r="Z418" s="25">
        <f t="shared" si="293"/>
        <v>0.57291666666666685</v>
      </c>
      <c r="AA418" s="5">
        <f t="shared" ref="AA418:AI418" si="498">SUM(AA46,AA108,AA170,AA232,AA294,AA356)</f>
        <v>59</v>
      </c>
      <c r="AB418" s="5">
        <f t="shared" si="498"/>
        <v>8</v>
      </c>
      <c r="AC418" s="5">
        <f t="shared" si="498"/>
        <v>6</v>
      </c>
      <c r="AD418" s="5">
        <f t="shared" si="498"/>
        <v>1</v>
      </c>
      <c r="AE418" s="5">
        <f t="shared" si="498"/>
        <v>4</v>
      </c>
      <c r="AF418" s="5">
        <f t="shared" si="498"/>
        <v>2</v>
      </c>
      <c r="AG418" s="5">
        <f t="shared" si="498"/>
        <v>0</v>
      </c>
      <c r="AH418" s="5">
        <f t="shared" si="498"/>
        <v>0</v>
      </c>
      <c r="AI418" s="5">
        <f t="shared" si="498"/>
        <v>0</v>
      </c>
      <c r="AJ418" s="11">
        <f t="shared" si="295"/>
        <v>80</v>
      </c>
      <c r="AL418" s="25">
        <f t="shared" si="296"/>
        <v>0.57291666666666685</v>
      </c>
      <c r="AM418" s="5">
        <f t="shared" ref="AM418:AU418" si="499">SUM(AM46,AM108,AM170,AM232,AM294,AM356)</f>
        <v>0</v>
      </c>
      <c r="AN418" s="5">
        <f t="shared" si="499"/>
        <v>0</v>
      </c>
      <c r="AO418" s="5">
        <f t="shared" si="499"/>
        <v>0</v>
      </c>
      <c r="AP418" s="5">
        <f t="shared" si="499"/>
        <v>0</v>
      </c>
      <c r="AQ418" s="5">
        <f t="shared" si="499"/>
        <v>0</v>
      </c>
      <c r="AR418" s="5">
        <f t="shared" si="499"/>
        <v>0</v>
      </c>
      <c r="AS418" s="5">
        <f t="shared" si="499"/>
        <v>0</v>
      </c>
      <c r="AT418" s="5">
        <f t="shared" si="499"/>
        <v>0</v>
      </c>
      <c r="AU418" s="5">
        <f t="shared" si="499"/>
        <v>0</v>
      </c>
      <c r="AV418" s="11">
        <f t="shared" si="298"/>
        <v>0</v>
      </c>
      <c r="AX418" s="25">
        <f t="shared" si="299"/>
        <v>0.57291666666666685</v>
      </c>
      <c r="AY418" s="5">
        <f t="shared" ref="AY418:BG418" si="500">SUM(AY46,AY108,AY170,AY232,AY294,AY356)</f>
        <v>0</v>
      </c>
      <c r="AZ418" s="5">
        <f t="shared" si="500"/>
        <v>0</v>
      </c>
      <c r="BA418" s="5">
        <f t="shared" si="500"/>
        <v>0</v>
      </c>
      <c r="BB418" s="5">
        <f t="shared" si="500"/>
        <v>0</v>
      </c>
      <c r="BC418" s="5">
        <f t="shared" si="500"/>
        <v>0</v>
      </c>
      <c r="BD418" s="5">
        <f t="shared" si="500"/>
        <v>0</v>
      </c>
      <c r="BE418" s="5">
        <f t="shared" si="500"/>
        <v>0</v>
      </c>
      <c r="BF418" s="5">
        <f t="shared" si="500"/>
        <v>0</v>
      </c>
      <c r="BG418" s="5">
        <f t="shared" si="500"/>
        <v>0</v>
      </c>
      <c r="BH418" s="11">
        <f t="shared" si="301"/>
        <v>0</v>
      </c>
      <c r="BJ418" s="25">
        <f t="shared" si="302"/>
        <v>0.57291666666666685</v>
      </c>
      <c r="BK418" s="5">
        <f t="shared" ref="BK418:BS418" si="501">SUM(BK46,BK108,BK170,BK232,BK294,BK356)</f>
        <v>0</v>
      </c>
      <c r="BL418" s="5">
        <f t="shared" si="501"/>
        <v>0</v>
      </c>
      <c r="BM418" s="5">
        <f t="shared" si="501"/>
        <v>0</v>
      </c>
      <c r="BN418" s="5">
        <f t="shared" si="501"/>
        <v>0</v>
      </c>
      <c r="BO418" s="5">
        <f t="shared" si="501"/>
        <v>0</v>
      </c>
      <c r="BP418" s="5">
        <f t="shared" si="501"/>
        <v>0</v>
      </c>
      <c r="BQ418" s="5">
        <f t="shared" si="501"/>
        <v>0</v>
      </c>
      <c r="BR418" s="5">
        <f t="shared" si="501"/>
        <v>0</v>
      </c>
      <c r="BS418" s="5">
        <f t="shared" si="501"/>
        <v>0</v>
      </c>
      <c r="BT418" s="11">
        <f t="shared" si="304"/>
        <v>0</v>
      </c>
      <c r="BV418" s="25">
        <f t="shared" si="320"/>
        <v>0.57291666666666685</v>
      </c>
      <c r="BW418" s="39">
        <f t="shared" si="305"/>
        <v>214</v>
      </c>
      <c r="BX418" s="39">
        <f t="shared" si="306"/>
        <v>19</v>
      </c>
      <c r="BY418" s="39">
        <f t="shared" si="307"/>
        <v>24</v>
      </c>
      <c r="BZ418" s="39">
        <f t="shared" si="308"/>
        <v>3</v>
      </c>
      <c r="CA418" s="39">
        <f t="shared" si="309"/>
        <v>10</v>
      </c>
      <c r="CB418" s="39">
        <f t="shared" si="310"/>
        <v>6</v>
      </c>
      <c r="CC418" s="39">
        <f t="shared" si="311"/>
        <v>1</v>
      </c>
      <c r="CD418" s="39">
        <f t="shared" si="312"/>
        <v>0</v>
      </c>
      <c r="CE418" s="39">
        <f t="shared" si="313"/>
        <v>0</v>
      </c>
      <c r="CF418" s="40">
        <f t="shared" si="321"/>
        <v>277</v>
      </c>
    </row>
    <row r="419" spans="2:84" x14ac:dyDescent="0.25">
      <c r="B419" s="25">
        <f t="shared" ref="B419:B438" si="502">B357</f>
        <v>0.58333333333333348</v>
      </c>
      <c r="C419" s="5">
        <f t="shared" ref="C419:K419" si="503">SUM(C47,C109,C171,C233,C295,C357)</f>
        <v>83</v>
      </c>
      <c r="D419" s="5">
        <f t="shared" si="503"/>
        <v>4</v>
      </c>
      <c r="E419" s="5">
        <f t="shared" si="503"/>
        <v>11</v>
      </c>
      <c r="F419" s="5">
        <f t="shared" si="503"/>
        <v>1</v>
      </c>
      <c r="G419" s="5">
        <f t="shared" si="503"/>
        <v>0</v>
      </c>
      <c r="H419" s="5">
        <f t="shared" si="503"/>
        <v>1</v>
      </c>
      <c r="I419" s="5">
        <f t="shared" si="503"/>
        <v>2</v>
      </c>
      <c r="J419" s="5">
        <f t="shared" si="503"/>
        <v>0</v>
      </c>
      <c r="K419" s="5">
        <f t="shared" si="503"/>
        <v>0</v>
      </c>
      <c r="L419" s="11">
        <f t="shared" si="289"/>
        <v>102</v>
      </c>
      <c r="N419" s="25">
        <f t="shared" ref="N419:N438" si="504">N357</f>
        <v>0.58333333333333348</v>
      </c>
      <c r="O419" s="5">
        <f t="shared" ref="O419:W419" si="505">SUM(O47,O109,O171,O233,O295,O357)</f>
        <v>71</v>
      </c>
      <c r="P419" s="5">
        <f t="shared" si="505"/>
        <v>1</v>
      </c>
      <c r="Q419" s="5">
        <f t="shared" si="505"/>
        <v>18</v>
      </c>
      <c r="R419" s="5">
        <f t="shared" si="505"/>
        <v>1</v>
      </c>
      <c r="S419" s="5">
        <f t="shared" si="505"/>
        <v>2</v>
      </c>
      <c r="T419" s="5">
        <f t="shared" si="505"/>
        <v>2</v>
      </c>
      <c r="U419" s="5">
        <f t="shared" si="505"/>
        <v>1</v>
      </c>
      <c r="V419" s="5">
        <f t="shared" si="505"/>
        <v>1</v>
      </c>
      <c r="W419" s="5">
        <f t="shared" si="505"/>
        <v>0</v>
      </c>
      <c r="X419" s="11">
        <f t="shared" si="292"/>
        <v>97</v>
      </c>
      <c r="Z419" s="25">
        <f t="shared" ref="Z419:Z438" si="506">Z357</f>
        <v>0.58333333333333348</v>
      </c>
      <c r="AA419" s="5">
        <f t="shared" ref="AA419:AI419" si="507">SUM(AA47,AA109,AA171,AA233,AA295,AA357)</f>
        <v>64</v>
      </c>
      <c r="AB419" s="5">
        <f t="shared" si="507"/>
        <v>5</v>
      </c>
      <c r="AC419" s="5">
        <f t="shared" si="507"/>
        <v>15</v>
      </c>
      <c r="AD419" s="5">
        <f t="shared" si="507"/>
        <v>0</v>
      </c>
      <c r="AE419" s="5">
        <f t="shared" si="507"/>
        <v>4</v>
      </c>
      <c r="AF419" s="5">
        <f t="shared" si="507"/>
        <v>0</v>
      </c>
      <c r="AG419" s="5">
        <f t="shared" si="507"/>
        <v>0</v>
      </c>
      <c r="AH419" s="5">
        <f t="shared" si="507"/>
        <v>1</v>
      </c>
      <c r="AI419" s="5">
        <f t="shared" si="507"/>
        <v>1</v>
      </c>
      <c r="AJ419" s="11">
        <f t="shared" si="295"/>
        <v>90</v>
      </c>
      <c r="AL419" s="25">
        <f t="shared" ref="AL419:AL438" si="508">AL357</f>
        <v>0.58333333333333348</v>
      </c>
      <c r="AM419" s="5">
        <f t="shared" ref="AM419:AU419" si="509">SUM(AM47,AM109,AM171,AM233,AM295,AM357)</f>
        <v>0</v>
      </c>
      <c r="AN419" s="5">
        <f t="shared" si="509"/>
        <v>0</v>
      </c>
      <c r="AO419" s="5">
        <f t="shared" si="509"/>
        <v>0</v>
      </c>
      <c r="AP419" s="5">
        <f t="shared" si="509"/>
        <v>0</v>
      </c>
      <c r="AQ419" s="5">
        <f t="shared" si="509"/>
        <v>0</v>
      </c>
      <c r="AR419" s="5">
        <f t="shared" si="509"/>
        <v>0</v>
      </c>
      <c r="AS419" s="5">
        <f t="shared" si="509"/>
        <v>0</v>
      </c>
      <c r="AT419" s="5">
        <f t="shared" si="509"/>
        <v>0</v>
      </c>
      <c r="AU419" s="5">
        <f t="shared" si="509"/>
        <v>0</v>
      </c>
      <c r="AV419" s="11">
        <f t="shared" si="298"/>
        <v>0</v>
      </c>
      <c r="AX419" s="25">
        <f t="shared" ref="AX419:AX438" si="510">AX357</f>
        <v>0.58333333333333348</v>
      </c>
      <c r="AY419" s="5">
        <f t="shared" ref="AY419:BG419" si="511">SUM(AY47,AY109,AY171,AY233,AY295,AY357)</f>
        <v>0</v>
      </c>
      <c r="AZ419" s="5">
        <f t="shared" si="511"/>
        <v>0</v>
      </c>
      <c r="BA419" s="5">
        <f t="shared" si="511"/>
        <v>0</v>
      </c>
      <c r="BB419" s="5">
        <f t="shared" si="511"/>
        <v>0</v>
      </c>
      <c r="BC419" s="5">
        <f t="shared" si="511"/>
        <v>0</v>
      </c>
      <c r="BD419" s="5">
        <f t="shared" si="511"/>
        <v>0</v>
      </c>
      <c r="BE419" s="5">
        <f t="shared" si="511"/>
        <v>0</v>
      </c>
      <c r="BF419" s="5">
        <f t="shared" si="511"/>
        <v>0</v>
      </c>
      <c r="BG419" s="5">
        <f t="shared" si="511"/>
        <v>0</v>
      </c>
      <c r="BH419" s="11">
        <f t="shared" si="301"/>
        <v>0</v>
      </c>
      <c r="BJ419" s="25">
        <f t="shared" ref="BJ419:BJ438" si="512">BJ357</f>
        <v>0.58333333333333348</v>
      </c>
      <c r="BK419" s="5">
        <f t="shared" ref="BK419:BS419" si="513">SUM(BK47,BK109,BK171,BK233,BK295,BK357)</f>
        <v>0</v>
      </c>
      <c r="BL419" s="5">
        <f t="shared" si="513"/>
        <v>0</v>
      </c>
      <c r="BM419" s="5">
        <f t="shared" si="513"/>
        <v>0</v>
      </c>
      <c r="BN419" s="5">
        <f t="shared" si="513"/>
        <v>0</v>
      </c>
      <c r="BO419" s="5">
        <f t="shared" si="513"/>
        <v>0</v>
      </c>
      <c r="BP419" s="5">
        <f t="shared" si="513"/>
        <v>0</v>
      </c>
      <c r="BQ419" s="5">
        <f t="shared" si="513"/>
        <v>0</v>
      </c>
      <c r="BR419" s="5">
        <f t="shared" si="513"/>
        <v>0</v>
      </c>
      <c r="BS419" s="5">
        <f t="shared" si="513"/>
        <v>0</v>
      </c>
      <c r="BT419" s="11">
        <f t="shared" si="304"/>
        <v>0</v>
      </c>
      <c r="BV419" s="25">
        <f t="shared" si="320"/>
        <v>0.58333333333333348</v>
      </c>
      <c r="BW419" s="39">
        <f t="shared" ref="BW419:BW438" si="514">IF(SUM(C419,O419,AA419,AM419,AY419,BK419) = SUM(BW47,BW109,BW171,BW233,BW295,BW357), SUM(C419,O419,AA419,AM419,AY419,BK419), "ERROR")</f>
        <v>218</v>
      </c>
      <c r="BX419" s="39">
        <f t="shared" ref="BX419:BX438" si="515">IF(SUM(D419,P419,AB419,AN419,AZ419,BL419) = SUM(BX47,BX109,BX171,BX233,BX295,BX357), SUM(D419,P419,AB419,AN419,AZ419,BL419), "ERROR")</f>
        <v>10</v>
      </c>
      <c r="BY419" s="39">
        <f t="shared" ref="BY419:BY438" si="516">IF(SUM(E419,Q419,AC419,AO419,BA419,BM419) = SUM(BY47,BY109,BY171,BY233,BY295,BY357), SUM(E419,Q419,AC419,AO419,BA419,BM419), "ERROR")</f>
        <v>44</v>
      </c>
      <c r="BZ419" s="39">
        <f t="shared" ref="BZ419:BZ438" si="517">IF(SUM(F419,R419,AD419,AP419,BB419,BN419) = SUM(BZ47,BZ109,BZ171,BZ233,BZ295,BZ357), SUM(F419,R419,AD419,AP419,BB419,BN419), "ERROR")</f>
        <v>2</v>
      </c>
      <c r="CA419" s="39">
        <f t="shared" ref="CA419:CA438" si="518">IF(SUM(G419,S419,AE419,AQ419,BC419,BO419) = SUM(CA47,CA109,CA171,CA233,CA295,CA357), SUM(G419,S419,AE419,AQ419,BC419,BO419), "ERROR")</f>
        <v>6</v>
      </c>
      <c r="CB419" s="39">
        <f t="shared" ref="CB419:CB438" si="519">IF(SUM(H419,T419,AF419,AR419,BD419,BP419) = SUM(CB47,CB109,CB171,CB233,CB295,CB357), SUM(H419,T419,AF419,AR419,BD419,BP419), "ERROR")</f>
        <v>3</v>
      </c>
      <c r="CC419" s="39">
        <f t="shared" ref="CC419:CC438" si="520">IF(SUM(I419,U419,AG419,AS419,BE419,BQ419) = SUM(CC47,CC109,CC171,CC233,CC295,CC357), SUM(I419,U419,AG419,AS419,BE419,BQ419), "ERROR")</f>
        <v>3</v>
      </c>
      <c r="CD419" s="39">
        <f t="shared" ref="CD419:CD438" si="521">IF(SUM(J419,V419,AH419,AT419,BF419,BR419) = SUM(CD47,CD109,CD171,CD233,CD295,CD357), SUM(J419,V419,AH419,AT419,BF419,BR419), "ERROR")</f>
        <v>2</v>
      </c>
      <c r="CE419" s="39">
        <f t="shared" ref="CE419:CE438" si="522">IF(SUM(K419,W419,AI419,AU419,BG419,BS419) = SUM(CE47,CE109,CE171,CE233,CE295,CE357), SUM(K419,W419,AI419,AU419,BG419,BS419), "ERROR")</f>
        <v>1</v>
      </c>
      <c r="CF419" s="40">
        <f t="shared" si="321"/>
        <v>289</v>
      </c>
    </row>
    <row r="420" spans="2:84" x14ac:dyDescent="0.25">
      <c r="B420" s="25">
        <f t="shared" si="502"/>
        <v>0.59375000000000011</v>
      </c>
      <c r="C420" s="5">
        <f t="shared" ref="C420:K420" si="523">SUM(C48,C110,C172,C234,C296,C358)</f>
        <v>102</v>
      </c>
      <c r="D420" s="5">
        <f t="shared" si="523"/>
        <v>4</v>
      </c>
      <c r="E420" s="5">
        <f t="shared" si="523"/>
        <v>17</v>
      </c>
      <c r="F420" s="5">
        <f t="shared" si="523"/>
        <v>0</v>
      </c>
      <c r="G420" s="5">
        <f t="shared" si="523"/>
        <v>2</v>
      </c>
      <c r="H420" s="5">
        <f t="shared" si="523"/>
        <v>0</v>
      </c>
      <c r="I420" s="5">
        <f t="shared" si="523"/>
        <v>0</v>
      </c>
      <c r="J420" s="5">
        <f t="shared" si="523"/>
        <v>1</v>
      </c>
      <c r="K420" s="5">
        <f t="shared" si="523"/>
        <v>0</v>
      </c>
      <c r="L420" s="11">
        <f t="shared" si="289"/>
        <v>126</v>
      </c>
      <c r="N420" s="25">
        <f t="shared" si="504"/>
        <v>0.59375000000000011</v>
      </c>
      <c r="O420" s="5">
        <f t="shared" ref="O420:W420" si="524">SUM(O48,O110,O172,O234,O296,O358)</f>
        <v>58</v>
      </c>
      <c r="P420" s="5">
        <f t="shared" si="524"/>
        <v>4</v>
      </c>
      <c r="Q420" s="5">
        <f t="shared" si="524"/>
        <v>11</v>
      </c>
      <c r="R420" s="5">
        <f t="shared" si="524"/>
        <v>0</v>
      </c>
      <c r="S420" s="5">
        <f t="shared" si="524"/>
        <v>1</v>
      </c>
      <c r="T420" s="5">
        <f t="shared" si="524"/>
        <v>3</v>
      </c>
      <c r="U420" s="5">
        <f t="shared" si="524"/>
        <v>1</v>
      </c>
      <c r="V420" s="5">
        <f t="shared" si="524"/>
        <v>0</v>
      </c>
      <c r="W420" s="5">
        <f t="shared" si="524"/>
        <v>0</v>
      </c>
      <c r="X420" s="11">
        <f t="shared" si="292"/>
        <v>78</v>
      </c>
      <c r="Z420" s="25">
        <f t="shared" si="506"/>
        <v>0.59375000000000011</v>
      </c>
      <c r="AA420" s="5">
        <f t="shared" ref="AA420:AI420" si="525">SUM(AA48,AA110,AA172,AA234,AA296,AA358)</f>
        <v>78</v>
      </c>
      <c r="AB420" s="5">
        <f t="shared" si="525"/>
        <v>3</v>
      </c>
      <c r="AC420" s="5">
        <f t="shared" si="525"/>
        <v>13</v>
      </c>
      <c r="AD420" s="5">
        <f t="shared" si="525"/>
        <v>1</v>
      </c>
      <c r="AE420" s="5">
        <f t="shared" si="525"/>
        <v>2</v>
      </c>
      <c r="AF420" s="5">
        <f t="shared" si="525"/>
        <v>8</v>
      </c>
      <c r="AG420" s="5">
        <f t="shared" si="525"/>
        <v>0</v>
      </c>
      <c r="AH420" s="5">
        <f t="shared" si="525"/>
        <v>1</v>
      </c>
      <c r="AI420" s="5">
        <f t="shared" si="525"/>
        <v>0</v>
      </c>
      <c r="AJ420" s="11">
        <f t="shared" si="295"/>
        <v>106</v>
      </c>
      <c r="AL420" s="25">
        <f t="shared" si="508"/>
        <v>0.59375000000000011</v>
      </c>
      <c r="AM420" s="5">
        <f t="shared" ref="AM420:AU420" si="526">SUM(AM48,AM110,AM172,AM234,AM296,AM358)</f>
        <v>0</v>
      </c>
      <c r="AN420" s="5">
        <f t="shared" si="526"/>
        <v>0</v>
      </c>
      <c r="AO420" s="5">
        <f t="shared" si="526"/>
        <v>0</v>
      </c>
      <c r="AP420" s="5">
        <f t="shared" si="526"/>
        <v>0</v>
      </c>
      <c r="AQ420" s="5">
        <f t="shared" si="526"/>
        <v>0</v>
      </c>
      <c r="AR420" s="5">
        <f t="shared" si="526"/>
        <v>0</v>
      </c>
      <c r="AS420" s="5">
        <f t="shared" si="526"/>
        <v>0</v>
      </c>
      <c r="AT420" s="5">
        <f t="shared" si="526"/>
        <v>0</v>
      </c>
      <c r="AU420" s="5">
        <f t="shared" si="526"/>
        <v>0</v>
      </c>
      <c r="AV420" s="11">
        <f t="shared" si="298"/>
        <v>0</v>
      </c>
      <c r="AX420" s="25">
        <f t="shared" si="510"/>
        <v>0.59375000000000011</v>
      </c>
      <c r="AY420" s="5">
        <f t="shared" ref="AY420:BG420" si="527">SUM(AY48,AY110,AY172,AY234,AY296,AY358)</f>
        <v>0</v>
      </c>
      <c r="AZ420" s="5">
        <f t="shared" si="527"/>
        <v>0</v>
      </c>
      <c r="BA420" s="5">
        <f t="shared" si="527"/>
        <v>0</v>
      </c>
      <c r="BB420" s="5">
        <f t="shared" si="527"/>
        <v>0</v>
      </c>
      <c r="BC420" s="5">
        <f t="shared" si="527"/>
        <v>0</v>
      </c>
      <c r="BD420" s="5">
        <f t="shared" si="527"/>
        <v>0</v>
      </c>
      <c r="BE420" s="5">
        <f t="shared" si="527"/>
        <v>0</v>
      </c>
      <c r="BF420" s="5">
        <f t="shared" si="527"/>
        <v>0</v>
      </c>
      <c r="BG420" s="5">
        <f t="shared" si="527"/>
        <v>0</v>
      </c>
      <c r="BH420" s="11">
        <f t="shared" si="301"/>
        <v>0</v>
      </c>
      <c r="BJ420" s="25">
        <f t="shared" si="512"/>
        <v>0.59375000000000011</v>
      </c>
      <c r="BK420" s="5">
        <f t="shared" ref="BK420:BS420" si="528">SUM(BK48,BK110,BK172,BK234,BK296,BK358)</f>
        <v>0</v>
      </c>
      <c r="BL420" s="5">
        <f t="shared" si="528"/>
        <v>0</v>
      </c>
      <c r="BM420" s="5">
        <f t="shared" si="528"/>
        <v>0</v>
      </c>
      <c r="BN420" s="5">
        <f t="shared" si="528"/>
        <v>0</v>
      </c>
      <c r="BO420" s="5">
        <f t="shared" si="528"/>
        <v>0</v>
      </c>
      <c r="BP420" s="5">
        <f t="shared" si="528"/>
        <v>0</v>
      </c>
      <c r="BQ420" s="5">
        <f t="shared" si="528"/>
        <v>0</v>
      </c>
      <c r="BR420" s="5">
        <f t="shared" si="528"/>
        <v>0</v>
      </c>
      <c r="BS420" s="5">
        <f t="shared" si="528"/>
        <v>0</v>
      </c>
      <c r="BT420" s="11">
        <f t="shared" si="304"/>
        <v>0</v>
      </c>
      <c r="BV420" s="25">
        <f t="shared" si="320"/>
        <v>0.59375000000000011</v>
      </c>
      <c r="BW420" s="39">
        <f t="shared" si="514"/>
        <v>238</v>
      </c>
      <c r="BX420" s="39">
        <f t="shared" si="515"/>
        <v>11</v>
      </c>
      <c r="BY420" s="39">
        <f t="shared" si="516"/>
        <v>41</v>
      </c>
      <c r="BZ420" s="39">
        <f t="shared" si="517"/>
        <v>1</v>
      </c>
      <c r="CA420" s="39">
        <f t="shared" si="518"/>
        <v>5</v>
      </c>
      <c r="CB420" s="39">
        <f t="shared" si="519"/>
        <v>11</v>
      </c>
      <c r="CC420" s="39">
        <f t="shared" si="520"/>
        <v>1</v>
      </c>
      <c r="CD420" s="39">
        <f t="shared" si="521"/>
        <v>2</v>
      </c>
      <c r="CE420" s="39">
        <f t="shared" si="522"/>
        <v>0</v>
      </c>
      <c r="CF420" s="40">
        <f t="shared" si="321"/>
        <v>310</v>
      </c>
    </row>
    <row r="421" spans="2:84" x14ac:dyDescent="0.25">
      <c r="B421" s="25">
        <f t="shared" si="502"/>
        <v>0.60416666666666674</v>
      </c>
      <c r="C421" s="5">
        <f t="shared" ref="C421:K421" si="529">SUM(C49,C111,C173,C235,C297,C359)</f>
        <v>94</v>
      </c>
      <c r="D421" s="5">
        <f t="shared" si="529"/>
        <v>1</v>
      </c>
      <c r="E421" s="5">
        <f t="shared" si="529"/>
        <v>14</v>
      </c>
      <c r="F421" s="5">
        <f t="shared" si="529"/>
        <v>1</v>
      </c>
      <c r="G421" s="5">
        <f t="shared" si="529"/>
        <v>5</v>
      </c>
      <c r="H421" s="5">
        <f t="shared" si="529"/>
        <v>1</v>
      </c>
      <c r="I421" s="5">
        <f t="shared" si="529"/>
        <v>1</v>
      </c>
      <c r="J421" s="5">
        <f t="shared" si="529"/>
        <v>0</v>
      </c>
      <c r="K421" s="5">
        <f t="shared" si="529"/>
        <v>0</v>
      </c>
      <c r="L421" s="11">
        <f t="shared" si="289"/>
        <v>117</v>
      </c>
      <c r="N421" s="25">
        <f t="shared" si="504"/>
        <v>0.60416666666666674</v>
      </c>
      <c r="O421" s="5">
        <f t="shared" ref="O421:W421" si="530">SUM(O49,O111,O173,O235,O297,O359)</f>
        <v>69</v>
      </c>
      <c r="P421" s="5">
        <f t="shared" si="530"/>
        <v>5</v>
      </c>
      <c r="Q421" s="5">
        <f t="shared" si="530"/>
        <v>12</v>
      </c>
      <c r="R421" s="5">
        <f t="shared" si="530"/>
        <v>0</v>
      </c>
      <c r="S421" s="5">
        <f t="shared" si="530"/>
        <v>1</v>
      </c>
      <c r="T421" s="5">
        <f t="shared" si="530"/>
        <v>3</v>
      </c>
      <c r="U421" s="5">
        <f t="shared" si="530"/>
        <v>0</v>
      </c>
      <c r="V421" s="5">
        <f t="shared" si="530"/>
        <v>0</v>
      </c>
      <c r="W421" s="5">
        <f t="shared" si="530"/>
        <v>0</v>
      </c>
      <c r="X421" s="11">
        <f t="shared" si="292"/>
        <v>90</v>
      </c>
      <c r="Z421" s="25">
        <f t="shared" si="506"/>
        <v>0.60416666666666674</v>
      </c>
      <c r="AA421" s="5">
        <f t="shared" ref="AA421:AI421" si="531">SUM(AA49,AA111,AA173,AA235,AA297,AA359)</f>
        <v>103</v>
      </c>
      <c r="AB421" s="5">
        <f t="shared" si="531"/>
        <v>4</v>
      </c>
      <c r="AC421" s="5">
        <f t="shared" si="531"/>
        <v>14</v>
      </c>
      <c r="AD421" s="5">
        <f t="shared" si="531"/>
        <v>0</v>
      </c>
      <c r="AE421" s="5">
        <f t="shared" si="531"/>
        <v>1</v>
      </c>
      <c r="AF421" s="5">
        <f t="shared" si="531"/>
        <v>3</v>
      </c>
      <c r="AG421" s="5">
        <f t="shared" si="531"/>
        <v>1</v>
      </c>
      <c r="AH421" s="5">
        <f t="shared" si="531"/>
        <v>0</v>
      </c>
      <c r="AI421" s="5">
        <f t="shared" si="531"/>
        <v>0</v>
      </c>
      <c r="AJ421" s="11">
        <f t="shared" si="295"/>
        <v>126</v>
      </c>
      <c r="AL421" s="25">
        <f t="shared" si="508"/>
        <v>0.60416666666666674</v>
      </c>
      <c r="AM421" s="5">
        <f t="shared" ref="AM421:AU421" si="532">SUM(AM49,AM111,AM173,AM235,AM297,AM359)</f>
        <v>0</v>
      </c>
      <c r="AN421" s="5">
        <f t="shared" si="532"/>
        <v>0</v>
      </c>
      <c r="AO421" s="5">
        <f t="shared" si="532"/>
        <v>0</v>
      </c>
      <c r="AP421" s="5">
        <f t="shared" si="532"/>
        <v>0</v>
      </c>
      <c r="AQ421" s="5">
        <f t="shared" si="532"/>
        <v>0</v>
      </c>
      <c r="AR421" s="5">
        <f t="shared" si="532"/>
        <v>0</v>
      </c>
      <c r="AS421" s="5">
        <f t="shared" si="532"/>
        <v>0</v>
      </c>
      <c r="AT421" s="5">
        <f t="shared" si="532"/>
        <v>0</v>
      </c>
      <c r="AU421" s="5">
        <f t="shared" si="532"/>
        <v>0</v>
      </c>
      <c r="AV421" s="11">
        <f t="shared" si="298"/>
        <v>0</v>
      </c>
      <c r="AX421" s="25">
        <f t="shared" si="510"/>
        <v>0.60416666666666674</v>
      </c>
      <c r="AY421" s="5">
        <f t="shared" ref="AY421:BG421" si="533">SUM(AY49,AY111,AY173,AY235,AY297,AY359)</f>
        <v>0</v>
      </c>
      <c r="AZ421" s="5">
        <f t="shared" si="533"/>
        <v>0</v>
      </c>
      <c r="BA421" s="5">
        <f t="shared" si="533"/>
        <v>0</v>
      </c>
      <c r="BB421" s="5">
        <f t="shared" si="533"/>
        <v>0</v>
      </c>
      <c r="BC421" s="5">
        <f t="shared" si="533"/>
        <v>0</v>
      </c>
      <c r="BD421" s="5">
        <f t="shared" si="533"/>
        <v>0</v>
      </c>
      <c r="BE421" s="5">
        <f t="shared" si="533"/>
        <v>0</v>
      </c>
      <c r="BF421" s="5">
        <f t="shared" si="533"/>
        <v>0</v>
      </c>
      <c r="BG421" s="5">
        <f t="shared" si="533"/>
        <v>0</v>
      </c>
      <c r="BH421" s="11">
        <f t="shared" si="301"/>
        <v>0</v>
      </c>
      <c r="BJ421" s="25">
        <f t="shared" si="512"/>
        <v>0.60416666666666674</v>
      </c>
      <c r="BK421" s="5">
        <f t="shared" ref="BK421:BS421" si="534">SUM(BK49,BK111,BK173,BK235,BK297,BK359)</f>
        <v>0</v>
      </c>
      <c r="BL421" s="5">
        <f t="shared" si="534"/>
        <v>0</v>
      </c>
      <c r="BM421" s="5">
        <f t="shared" si="534"/>
        <v>0</v>
      </c>
      <c r="BN421" s="5">
        <f t="shared" si="534"/>
        <v>0</v>
      </c>
      <c r="BO421" s="5">
        <f t="shared" si="534"/>
        <v>0</v>
      </c>
      <c r="BP421" s="5">
        <f t="shared" si="534"/>
        <v>0</v>
      </c>
      <c r="BQ421" s="5">
        <f t="shared" si="534"/>
        <v>0</v>
      </c>
      <c r="BR421" s="5">
        <f t="shared" si="534"/>
        <v>0</v>
      </c>
      <c r="BS421" s="5">
        <f t="shared" si="534"/>
        <v>0</v>
      </c>
      <c r="BT421" s="11">
        <f t="shared" si="304"/>
        <v>0</v>
      </c>
      <c r="BV421" s="25">
        <f t="shared" si="320"/>
        <v>0.60416666666666674</v>
      </c>
      <c r="BW421" s="39">
        <f t="shared" si="514"/>
        <v>266</v>
      </c>
      <c r="BX421" s="39">
        <f t="shared" si="515"/>
        <v>10</v>
      </c>
      <c r="BY421" s="39">
        <f t="shared" si="516"/>
        <v>40</v>
      </c>
      <c r="BZ421" s="39">
        <f t="shared" si="517"/>
        <v>1</v>
      </c>
      <c r="CA421" s="39">
        <f t="shared" si="518"/>
        <v>7</v>
      </c>
      <c r="CB421" s="39">
        <f t="shared" si="519"/>
        <v>7</v>
      </c>
      <c r="CC421" s="39">
        <f t="shared" si="520"/>
        <v>2</v>
      </c>
      <c r="CD421" s="39">
        <f t="shared" si="521"/>
        <v>0</v>
      </c>
      <c r="CE421" s="39">
        <f t="shared" si="522"/>
        <v>0</v>
      </c>
      <c r="CF421" s="40">
        <f t="shared" si="321"/>
        <v>333</v>
      </c>
    </row>
    <row r="422" spans="2:84" x14ac:dyDescent="0.25">
      <c r="B422" s="25">
        <f t="shared" si="502"/>
        <v>0.61458333333333337</v>
      </c>
      <c r="C422" s="5">
        <f t="shared" ref="C422:K422" si="535">SUM(C50,C112,C174,C236,C298,C360)</f>
        <v>92</v>
      </c>
      <c r="D422" s="5">
        <f t="shared" si="535"/>
        <v>9</v>
      </c>
      <c r="E422" s="5">
        <f t="shared" si="535"/>
        <v>9</v>
      </c>
      <c r="F422" s="5">
        <f t="shared" si="535"/>
        <v>2</v>
      </c>
      <c r="G422" s="5">
        <f t="shared" si="535"/>
        <v>0</v>
      </c>
      <c r="H422" s="5">
        <f t="shared" si="535"/>
        <v>1</v>
      </c>
      <c r="I422" s="5">
        <f t="shared" si="535"/>
        <v>0</v>
      </c>
      <c r="J422" s="5">
        <f t="shared" si="535"/>
        <v>0</v>
      </c>
      <c r="K422" s="5">
        <f t="shared" si="535"/>
        <v>0</v>
      </c>
      <c r="L422" s="11">
        <f t="shared" si="289"/>
        <v>113</v>
      </c>
      <c r="N422" s="25">
        <f t="shared" si="504"/>
        <v>0.61458333333333337</v>
      </c>
      <c r="O422" s="5">
        <f t="shared" ref="O422:W422" si="536">SUM(O50,O112,O174,O236,O298,O360)</f>
        <v>65</v>
      </c>
      <c r="P422" s="5">
        <f t="shared" si="536"/>
        <v>9</v>
      </c>
      <c r="Q422" s="5">
        <f t="shared" si="536"/>
        <v>11</v>
      </c>
      <c r="R422" s="5">
        <f t="shared" si="536"/>
        <v>1</v>
      </c>
      <c r="S422" s="5">
        <f t="shared" si="536"/>
        <v>1</v>
      </c>
      <c r="T422" s="5">
        <f t="shared" si="536"/>
        <v>1</v>
      </c>
      <c r="U422" s="5">
        <f t="shared" si="536"/>
        <v>1</v>
      </c>
      <c r="V422" s="5">
        <f t="shared" si="536"/>
        <v>0</v>
      </c>
      <c r="W422" s="5">
        <f t="shared" si="536"/>
        <v>0</v>
      </c>
      <c r="X422" s="11">
        <f t="shared" si="292"/>
        <v>89</v>
      </c>
      <c r="Z422" s="25">
        <f t="shared" si="506"/>
        <v>0.61458333333333337</v>
      </c>
      <c r="AA422" s="5">
        <f t="shared" ref="AA422:AI422" si="537">SUM(AA50,AA112,AA174,AA236,AA298,AA360)</f>
        <v>111</v>
      </c>
      <c r="AB422" s="5">
        <f t="shared" si="537"/>
        <v>4</v>
      </c>
      <c r="AC422" s="5">
        <f t="shared" si="537"/>
        <v>10</v>
      </c>
      <c r="AD422" s="5">
        <f t="shared" si="537"/>
        <v>1</v>
      </c>
      <c r="AE422" s="5">
        <f t="shared" si="537"/>
        <v>6</v>
      </c>
      <c r="AF422" s="5">
        <f t="shared" si="537"/>
        <v>1</v>
      </c>
      <c r="AG422" s="5">
        <f t="shared" si="537"/>
        <v>1</v>
      </c>
      <c r="AH422" s="5">
        <f t="shared" si="537"/>
        <v>3</v>
      </c>
      <c r="AI422" s="5">
        <f t="shared" si="537"/>
        <v>0</v>
      </c>
      <c r="AJ422" s="11">
        <f t="shared" si="295"/>
        <v>137</v>
      </c>
      <c r="AL422" s="25">
        <f t="shared" si="508"/>
        <v>0.61458333333333337</v>
      </c>
      <c r="AM422" s="5">
        <f t="shared" ref="AM422:AU422" si="538">SUM(AM50,AM112,AM174,AM236,AM298,AM360)</f>
        <v>0</v>
      </c>
      <c r="AN422" s="5">
        <f t="shared" si="538"/>
        <v>0</v>
      </c>
      <c r="AO422" s="5">
        <f t="shared" si="538"/>
        <v>0</v>
      </c>
      <c r="AP422" s="5">
        <f t="shared" si="538"/>
        <v>0</v>
      </c>
      <c r="AQ422" s="5">
        <f t="shared" si="538"/>
        <v>0</v>
      </c>
      <c r="AR422" s="5">
        <f t="shared" si="538"/>
        <v>0</v>
      </c>
      <c r="AS422" s="5">
        <f t="shared" si="538"/>
        <v>0</v>
      </c>
      <c r="AT422" s="5">
        <f t="shared" si="538"/>
        <v>0</v>
      </c>
      <c r="AU422" s="5">
        <f t="shared" si="538"/>
        <v>0</v>
      </c>
      <c r="AV422" s="11">
        <f t="shared" si="298"/>
        <v>0</v>
      </c>
      <c r="AX422" s="25">
        <f t="shared" si="510"/>
        <v>0.61458333333333337</v>
      </c>
      <c r="AY422" s="5">
        <f t="shared" ref="AY422:BG422" si="539">SUM(AY50,AY112,AY174,AY236,AY298,AY360)</f>
        <v>0</v>
      </c>
      <c r="AZ422" s="5">
        <f t="shared" si="539"/>
        <v>0</v>
      </c>
      <c r="BA422" s="5">
        <f t="shared" si="539"/>
        <v>0</v>
      </c>
      <c r="BB422" s="5">
        <f t="shared" si="539"/>
        <v>0</v>
      </c>
      <c r="BC422" s="5">
        <f t="shared" si="539"/>
        <v>0</v>
      </c>
      <c r="BD422" s="5">
        <f t="shared" si="539"/>
        <v>0</v>
      </c>
      <c r="BE422" s="5">
        <f t="shared" si="539"/>
        <v>0</v>
      </c>
      <c r="BF422" s="5">
        <f t="shared" si="539"/>
        <v>0</v>
      </c>
      <c r="BG422" s="5">
        <f t="shared" si="539"/>
        <v>0</v>
      </c>
      <c r="BH422" s="11">
        <f t="shared" si="301"/>
        <v>0</v>
      </c>
      <c r="BJ422" s="25">
        <f t="shared" si="512"/>
        <v>0.61458333333333337</v>
      </c>
      <c r="BK422" s="5">
        <f t="shared" ref="BK422:BS422" si="540">SUM(BK50,BK112,BK174,BK236,BK298,BK360)</f>
        <v>0</v>
      </c>
      <c r="BL422" s="5">
        <f t="shared" si="540"/>
        <v>0</v>
      </c>
      <c r="BM422" s="5">
        <f t="shared" si="540"/>
        <v>0</v>
      </c>
      <c r="BN422" s="5">
        <f t="shared" si="540"/>
        <v>0</v>
      </c>
      <c r="BO422" s="5">
        <f t="shared" si="540"/>
        <v>0</v>
      </c>
      <c r="BP422" s="5">
        <f t="shared" si="540"/>
        <v>0</v>
      </c>
      <c r="BQ422" s="5">
        <f t="shared" si="540"/>
        <v>0</v>
      </c>
      <c r="BR422" s="5">
        <f t="shared" si="540"/>
        <v>0</v>
      </c>
      <c r="BS422" s="5">
        <f t="shared" si="540"/>
        <v>0</v>
      </c>
      <c r="BT422" s="11">
        <f t="shared" si="304"/>
        <v>0</v>
      </c>
      <c r="BV422" s="25">
        <f t="shared" si="320"/>
        <v>0.61458333333333337</v>
      </c>
      <c r="BW422" s="39">
        <f t="shared" si="514"/>
        <v>268</v>
      </c>
      <c r="BX422" s="39">
        <f t="shared" si="515"/>
        <v>22</v>
      </c>
      <c r="BY422" s="39">
        <f t="shared" si="516"/>
        <v>30</v>
      </c>
      <c r="BZ422" s="39">
        <f t="shared" si="517"/>
        <v>4</v>
      </c>
      <c r="CA422" s="39">
        <f t="shared" si="518"/>
        <v>7</v>
      </c>
      <c r="CB422" s="39">
        <f t="shared" si="519"/>
        <v>3</v>
      </c>
      <c r="CC422" s="39">
        <f t="shared" si="520"/>
        <v>2</v>
      </c>
      <c r="CD422" s="39">
        <f t="shared" si="521"/>
        <v>3</v>
      </c>
      <c r="CE422" s="39">
        <f t="shared" si="522"/>
        <v>0</v>
      </c>
      <c r="CF422" s="40">
        <f t="shared" si="321"/>
        <v>339</v>
      </c>
    </row>
    <row r="423" spans="2:84" x14ac:dyDescent="0.25">
      <c r="B423" s="25">
        <f t="shared" si="502"/>
        <v>0.625</v>
      </c>
      <c r="C423" s="5">
        <f t="shared" ref="C423:K423" si="541">SUM(C51,C113,C175,C237,C299,C361)</f>
        <v>96</v>
      </c>
      <c r="D423" s="5">
        <f t="shared" si="541"/>
        <v>5</v>
      </c>
      <c r="E423" s="5">
        <f t="shared" si="541"/>
        <v>12</v>
      </c>
      <c r="F423" s="5">
        <f t="shared" si="541"/>
        <v>2</v>
      </c>
      <c r="G423" s="5">
        <f t="shared" si="541"/>
        <v>3</v>
      </c>
      <c r="H423" s="5">
        <f t="shared" si="541"/>
        <v>0</v>
      </c>
      <c r="I423" s="5">
        <f t="shared" si="541"/>
        <v>2</v>
      </c>
      <c r="J423" s="5">
        <f t="shared" si="541"/>
        <v>0</v>
      </c>
      <c r="K423" s="5">
        <f t="shared" si="541"/>
        <v>1</v>
      </c>
      <c r="L423" s="11">
        <f t="shared" si="289"/>
        <v>121</v>
      </c>
      <c r="N423" s="25">
        <f t="shared" si="504"/>
        <v>0.625</v>
      </c>
      <c r="O423" s="5">
        <f t="shared" ref="O423:W423" si="542">SUM(O51,O113,O175,O237,O299,O361)</f>
        <v>97</v>
      </c>
      <c r="P423" s="5">
        <f t="shared" si="542"/>
        <v>5</v>
      </c>
      <c r="Q423" s="5">
        <f t="shared" si="542"/>
        <v>17</v>
      </c>
      <c r="R423" s="5">
        <f t="shared" si="542"/>
        <v>0</v>
      </c>
      <c r="S423" s="5">
        <f t="shared" si="542"/>
        <v>1</v>
      </c>
      <c r="T423" s="5">
        <f t="shared" si="542"/>
        <v>4</v>
      </c>
      <c r="U423" s="5">
        <f t="shared" si="542"/>
        <v>0</v>
      </c>
      <c r="V423" s="5">
        <f t="shared" si="542"/>
        <v>0</v>
      </c>
      <c r="W423" s="5">
        <f t="shared" si="542"/>
        <v>0</v>
      </c>
      <c r="X423" s="11">
        <f t="shared" si="292"/>
        <v>124</v>
      </c>
      <c r="Z423" s="25">
        <f t="shared" si="506"/>
        <v>0.625</v>
      </c>
      <c r="AA423" s="5">
        <f t="shared" ref="AA423:AI423" si="543">SUM(AA51,AA113,AA175,AA237,AA299,AA361)</f>
        <v>107</v>
      </c>
      <c r="AB423" s="5">
        <f t="shared" si="543"/>
        <v>4</v>
      </c>
      <c r="AC423" s="5">
        <f t="shared" si="543"/>
        <v>16</v>
      </c>
      <c r="AD423" s="5">
        <f t="shared" si="543"/>
        <v>2</v>
      </c>
      <c r="AE423" s="5">
        <f t="shared" si="543"/>
        <v>2</v>
      </c>
      <c r="AF423" s="5">
        <f t="shared" si="543"/>
        <v>1</v>
      </c>
      <c r="AG423" s="5">
        <f t="shared" si="543"/>
        <v>0</v>
      </c>
      <c r="AH423" s="5">
        <f t="shared" si="543"/>
        <v>0</v>
      </c>
      <c r="AI423" s="5">
        <f t="shared" si="543"/>
        <v>0</v>
      </c>
      <c r="AJ423" s="11">
        <f t="shared" si="295"/>
        <v>132</v>
      </c>
      <c r="AL423" s="25">
        <f t="shared" si="508"/>
        <v>0.625</v>
      </c>
      <c r="AM423" s="5">
        <f t="shared" ref="AM423:AU423" si="544">SUM(AM51,AM113,AM175,AM237,AM299,AM361)</f>
        <v>0</v>
      </c>
      <c r="AN423" s="5">
        <f t="shared" si="544"/>
        <v>0</v>
      </c>
      <c r="AO423" s="5">
        <f t="shared" si="544"/>
        <v>0</v>
      </c>
      <c r="AP423" s="5">
        <f t="shared" si="544"/>
        <v>0</v>
      </c>
      <c r="AQ423" s="5">
        <f t="shared" si="544"/>
        <v>0</v>
      </c>
      <c r="AR423" s="5">
        <f t="shared" si="544"/>
        <v>0</v>
      </c>
      <c r="AS423" s="5">
        <f t="shared" si="544"/>
        <v>0</v>
      </c>
      <c r="AT423" s="5">
        <f t="shared" si="544"/>
        <v>0</v>
      </c>
      <c r="AU423" s="5">
        <f t="shared" si="544"/>
        <v>0</v>
      </c>
      <c r="AV423" s="11">
        <f t="shared" si="298"/>
        <v>0</v>
      </c>
      <c r="AX423" s="25">
        <f t="shared" si="510"/>
        <v>0.625</v>
      </c>
      <c r="AY423" s="5">
        <f t="shared" ref="AY423:BG423" si="545">SUM(AY51,AY113,AY175,AY237,AY299,AY361)</f>
        <v>0</v>
      </c>
      <c r="AZ423" s="5">
        <f t="shared" si="545"/>
        <v>0</v>
      </c>
      <c r="BA423" s="5">
        <f t="shared" si="545"/>
        <v>0</v>
      </c>
      <c r="BB423" s="5">
        <f t="shared" si="545"/>
        <v>0</v>
      </c>
      <c r="BC423" s="5">
        <f t="shared" si="545"/>
        <v>0</v>
      </c>
      <c r="BD423" s="5">
        <f t="shared" si="545"/>
        <v>0</v>
      </c>
      <c r="BE423" s="5">
        <f t="shared" si="545"/>
        <v>0</v>
      </c>
      <c r="BF423" s="5">
        <f t="shared" si="545"/>
        <v>0</v>
      </c>
      <c r="BG423" s="5">
        <f t="shared" si="545"/>
        <v>0</v>
      </c>
      <c r="BH423" s="11">
        <f t="shared" si="301"/>
        <v>0</v>
      </c>
      <c r="BJ423" s="25">
        <f t="shared" si="512"/>
        <v>0.625</v>
      </c>
      <c r="BK423" s="5">
        <f t="shared" ref="BK423:BS423" si="546">SUM(BK51,BK113,BK175,BK237,BK299,BK361)</f>
        <v>0</v>
      </c>
      <c r="BL423" s="5">
        <f t="shared" si="546"/>
        <v>0</v>
      </c>
      <c r="BM423" s="5">
        <f t="shared" si="546"/>
        <v>0</v>
      </c>
      <c r="BN423" s="5">
        <f t="shared" si="546"/>
        <v>0</v>
      </c>
      <c r="BO423" s="5">
        <f t="shared" si="546"/>
        <v>0</v>
      </c>
      <c r="BP423" s="5">
        <f t="shared" si="546"/>
        <v>0</v>
      </c>
      <c r="BQ423" s="5">
        <f t="shared" si="546"/>
        <v>0</v>
      </c>
      <c r="BR423" s="5">
        <f t="shared" si="546"/>
        <v>0</v>
      </c>
      <c r="BS423" s="5">
        <f t="shared" si="546"/>
        <v>0</v>
      </c>
      <c r="BT423" s="11">
        <f t="shared" si="304"/>
        <v>0</v>
      </c>
      <c r="BV423" s="25">
        <f t="shared" si="320"/>
        <v>0.625</v>
      </c>
      <c r="BW423" s="39">
        <f t="shared" si="514"/>
        <v>300</v>
      </c>
      <c r="BX423" s="39">
        <f t="shared" si="515"/>
        <v>14</v>
      </c>
      <c r="BY423" s="39">
        <f t="shared" si="516"/>
        <v>45</v>
      </c>
      <c r="BZ423" s="39">
        <f t="shared" si="517"/>
        <v>4</v>
      </c>
      <c r="CA423" s="39">
        <f t="shared" si="518"/>
        <v>6</v>
      </c>
      <c r="CB423" s="39">
        <f t="shared" si="519"/>
        <v>5</v>
      </c>
      <c r="CC423" s="39">
        <f t="shared" si="520"/>
        <v>2</v>
      </c>
      <c r="CD423" s="39">
        <f t="shared" si="521"/>
        <v>0</v>
      </c>
      <c r="CE423" s="39">
        <f t="shared" si="522"/>
        <v>1</v>
      </c>
      <c r="CF423" s="40">
        <f t="shared" si="321"/>
        <v>377</v>
      </c>
    </row>
    <row r="424" spans="2:84" x14ac:dyDescent="0.25">
      <c r="B424" s="25">
        <f t="shared" si="502"/>
        <v>0.63541666666666663</v>
      </c>
      <c r="C424" s="5">
        <f t="shared" ref="C424:K424" si="547">SUM(C52,C114,C176,C238,C300,C362)</f>
        <v>116</v>
      </c>
      <c r="D424" s="5">
        <f t="shared" si="547"/>
        <v>7</v>
      </c>
      <c r="E424" s="5">
        <f t="shared" si="547"/>
        <v>11</v>
      </c>
      <c r="F424" s="5">
        <f t="shared" si="547"/>
        <v>0</v>
      </c>
      <c r="G424" s="5">
        <f t="shared" si="547"/>
        <v>3</v>
      </c>
      <c r="H424" s="5">
        <f t="shared" si="547"/>
        <v>2</v>
      </c>
      <c r="I424" s="5">
        <f t="shared" si="547"/>
        <v>0</v>
      </c>
      <c r="J424" s="5">
        <f t="shared" si="547"/>
        <v>0</v>
      </c>
      <c r="K424" s="5">
        <f t="shared" si="547"/>
        <v>0</v>
      </c>
      <c r="L424" s="11">
        <f t="shared" si="289"/>
        <v>139</v>
      </c>
      <c r="N424" s="25">
        <f t="shared" si="504"/>
        <v>0.63541666666666663</v>
      </c>
      <c r="O424" s="5">
        <f t="shared" ref="O424:W424" si="548">SUM(O52,O114,O176,O238,O300,O362)</f>
        <v>97</v>
      </c>
      <c r="P424" s="5">
        <f t="shared" si="548"/>
        <v>8</v>
      </c>
      <c r="Q424" s="5">
        <f t="shared" si="548"/>
        <v>11</v>
      </c>
      <c r="R424" s="5">
        <f t="shared" si="548"/>
        <v>3</v>
      </c>
      <c r="S424" s="5">
        <f t="shared" si="548"/>
        <v>2</v>
      </c>
      <c r="T424" s="5">
        <f t="shared" si="548"/>
        <v>1</v>
      </c>
      <c r="U424" s="5">
        <f t="shared" si="548"/>
        <v>0</v>
      </c>
      <c r="V424" s="5">
        <f t="shared" si="548"/>
        <v>1</v>
      </c>
      <c r="W424" s="5">
        <f t="shared" si="548"/>
        <v>0</v>
      </c>
      <c r="X424" s="11">
        <f t="shared" si="292"/>
        <v>123</v>
      </c>
      <c r="Z424" s="25">
        <f t="shared" si="506"/>
        <v>0.63541666666666663</v>
      </c>
      <c r="AA424" s="5">
        <f t="shared" ref="AA424:AI424" si="549">SUM(AA52,AA114,AA176,AA238,AA300,AA362)</f>
        <v>103</v>
      </c>
      <c r="AB424" s="5">
        <f t="shared" si="549"/>
        <v>1</v>
      </c>
      <c r="AC424" s="5">
        <f t="shared" si="549"/>
        <v>14</v>
      </c>
      <c r="AD424" s="5">
        <f t="shared" si="549"/>
        <v>2</v>
      </c>
      <c r="AE424" s="5">
        <f t="shared" si="549"/>
        <v>6</v>
      </c>
      <c r="AF424" s="5">
        <f t="shared" si="549"/>
        <v>1</v>
      </c>
      <c r="AG424" s="5">
        <f t="shared" si="549"/>
        <v>0</v>
      </c>
      <c r="AH424" s="5">
        <f t="shared" si="549"/>
        <v>1</v>
      </c>
      <c r="AI424" s="5">
        <f t="shared" si="549"/>
        <v>0</v>
      </c>
      <c r="AJ424" s="11">
        <f t="shared" si="295"/>
        <v>128</v>
      </c>
      <c r="AL424" s="25">
        <f t="shared" si="508"/>
        <v>0.63541666666666663</v>
      </c>
      <c r="AM424" s="5">
        <f t="shared" ref="AM424:AU424" si="550">SUM(AM52,AM114,AM176,AM238,AM300,AM362)</f>
        <v>0</v>
      </c>
      <c r="AN424" s="5">
        <f t="shared" si="550"/>
        <v>0</v>
      </c>
      <c r="AO424" s="5">
        <f t="shared" si="550"/>
        <v>0</v>
      </c>
      <c r="AP424" s="5">
        <f t="shared" si="550"/>
        <v>0</v>
      </c>
      <c r="AQ424" s="5">
        <f t="shared" si="550"/>
        <v>0</v>
      </c>
      <c r="AR424" s="5">
        <f t="shared" si="550"/>
        <v>0</v>
      </c>
      <c r="AS424" s="5">
        <f t="shared" si="550"/>
        <v>0</v>
      </c>
      <c r="AT424" s="5">
        <f t="shared" si="550"/>
        <v>0</v>
      </c>
      <c r="AU424" s="5">
        <f t="shared" si="550"/>
        <v>0</v>
      </c>
      <c r="AV424" s="11">
        <f t="shared" si="298"/>
        <v>0</v>
      </c>
      <c r="AX424" s="25">
        <f t="shared" si="510"/>
        <v>0.63541666666666663</v>
      </c>
      <c r="AY424" s="5">
        <f t="shared" ref="AY424:BG424" si="551">SUM(AY52,AY114,AY176,AY238,AY300,AY362)</f>
        <v>0</v>
      </c>
      <c r="AZ424" s="5">
        <f t="shared" si="551"/>
        <v>0</v>
      </c>
      <c r="BA424" s="5">
        <f t="shared" si="551"/>
        <v>0</v>
      </c>
      <c r="BB424" s="5">
        <f t="shared" si="551"/>
        <v>0</v>
      </c>
      <c r="BC424" s="5">
        <f t="shared" si="551"/>
        <v>0</v>
      </c>
      <c r="BD424" s="5">
        <f t="shared" si="551"/>
        <v>0</v>
      </c>
      <c r="BE424" s="5">
        <f t="shared" si="551"/>
        <v>0</v>
      </c>
      <c r="BF424" s="5">
        <f t="shared" si="551"/>
        <v>0</v>
      </c>
      <c r="BG424" s="5">
        <f t="shared" si="551"/>
        <v>0</v>
      </c>
      <c r="BH424" s="11">
        <f t="shared" si="301"/>
        <v>0</v>
      </c>
      <c r="BJ424" s="25">
        <f t="shared" si="512"/>
        <v>0.63541666666666663</v>
      </c>
      <c r="BK424" s="5">
        <f t="shared" ref="BK424:BS424" si="552">SUM(BK52,BK114,BK176,BK238,BK300,BK362)</f>
        <v>0</v>
      </c>
      <c r="BL424" s="5">
        <f t="shared" si="552"/>
        <v>0</v>
      </c>
      <c r="BM424" s="5">
        <f t="shared" si="552"/>
        <v>0</v>
      </c>
      <c r="BN424" s="5">
        <f t="shared" si="552"/>
        <v>0</v>
      </c>
      <c r="BO424" s="5">
        <f t="shared" si="552"/>
        <v>0</v>
      </c>
      <c r="BP424" s="5">
        <f t="shared" si="552"/>
        <v>0</v>
      </c>
      <c r="BQ424" s="5">
        <f t="shared" si="552"/>
        <v>0</v>
      </c>
      <c r="BR424" s="5">
        <f t="shared" si="552"/>
        <v>0</v>
      </c>
      <c r="BS424" s="5">
        <f t="shared" si="552"/>
        <v>0</v>
      </c>
      <c r="BT424" s="11">
        <f t="shared" si="304"/>
        <v>0</v>
      </c>
      <c r="BV424" s="25">
        <f t="shared" si="320"/>
        <v>0.63541666666666663</v>
      </c>
      <c r="BW424" s="39">
        <f t="shared" si="514"/>
        <v>316</v>
      </c>
      <c r="BX424" s="39">
        <f t="shared" si="515"/>
        <v>16</v>
      </c>
      <c r="BY424" s="39">
        <f t="shared" si="516"/>
        <v>36</v>
      </c>
      <c r="BZ424" s="39">
        <f t="shared" si="517"/>
        <v>5</v>
      </c>
      <c r="CA424" s="39">
        <f t="shared" si="518"/>
        <v>11</v>
      </c>
      <c r="CB424" s="39">
        <f t="shared" si="519"/>
        <v>4</v>
      </c>
      <c r="CC424" s="39">
        <f t="shared" si="520"/>
        <v>0</v>
      </c>
      <c r="CD424" s="39">
        <f t="shared" si="521"/>
        <v>2</v>
      </c>
      <c r="CE424" s="39">
        <f t="shared" si="522"/>
        <v>0</v>
      </c>
      <c r="CF424" s="40">
        <f t="shared" si="321"/>
        <v>390</v>
      </c>
    </row>
    <row r="425" spans="2:84" x14ac:dyDescent="0.25">
      <c r="B425" s="25">
        <f t="shared" si="502"/>
        <v>0.64583333333333326</v>
      </c>
      <c r="C425" s="5">
        <f t="shared" ref="C425:K425" si="553">SUM(C53,C115,C177,C239,C301,C363)</f>
        <v>123</v>
      </c>
      <c r="D425" s="5">
        <f t="shared" si="553"/>
        <v>9</v>
      </c>
      <c r="E425" s="5">
        <f t="shared" si="553"/>
        <v>17</v>
      </c>
      <c r="F425" s="5">
        <f t="shared" si="553"/>
        <v>1</v>
      </c>
      <c r="G425" s="5">
        <f t="shared" si="553"/>
        <v>0</v>
      </c>
      <c r="H425" s="5">
        <f t="shared" si="553"/>
        <v>2</v>
      </c>
      <c r="I425" s="5">
        <f t="shared" si="553"/>
        <v>2</v>
      </c>
      <c r="J425" s="5">
        <f t="shared" si="553"/>
        <v>2</v>
      </c>
      <c r="K425" s="5">
        <f t="shared" si="553"/>
        <v>0</v>
      </c>
      <c r="L425" s="11">
        <f t="shared" si="289"/>
        <v>156</v>
      </c>
      <c r="N425" s="25">
        <f t="shared" si="504"/>
        <v>0.64583333333333326</v>
      </c>
      <c r="O425" s="5">
        <f t="shared" ref="O425:W425" si="554">SUM(O53,O115,O177,O239,O301,O363)</f>
        <v>79</v>
      </c>
      <c r="P425" s="5">
        <f t="shared" si="554"/>
        <v>6</v>
      </c>
      <c r="Q425" s="5">
        <f t="shared" si="554"/>
        <v>28</v>
      </c>
      <c r="R425" s="5">
        <f t="shared" si="554"/>
        <v>2</v>
      </c>
      <c r="S425" s="5">
        <f t="shared" si="554"/>
        <v>1</v>
      </c>
      <c r="T425" s="5">
        <f t="shared" si="554"/>
        <v>2</v>
      </c>
      <c r="U425" s="5">
        <f t="shared" si="554"/>
        <v>0</v>
      </c>
      <c r="V425" s="5">
        <f t="shared" si="554"/>
        <v>0</v>
      </c>
      <c r="W425" s="5">
        <f t="shared" si="554"/>
        <v>0</v>
      </c>
      <c r="X425" s="11">
        <f t="shared" si="292"/>
        <v>118</v>
      </c>
      <c r="Z425" s="25">
        <f t="shared" si="506"/>
        <v>0.64583333333333326</v>
      </c>
      <c r="AA425" s="5">
        <f t="shared" ref="AA425:AI425" si="555">SUM(AA53,AA115,AA177,AA239,AA301,AA363)</f>
        <v>114</v>
      </c>
      <c r="AB425" s="5">
        <f t="shared" si="555"/>
        <v>7</v>
      </c>
      <c r="AC425" s="5">
        <f t="shared" si="555"/>
        <v>13</v>
      </c>
      <c r="AD425" s="5">
        <f t="shared" si="555"/>
        <v>1</v>
      </c>
      <c r="AE425" s="5">
        <f t="shared" si="555"/>
        <v>3</v>
      </c>
      <c r="AF425" s="5">
        <f t="shared" si="555"/>
        <v>3</v>
      </c>
      <c r="AG425" s="5">
        <f t="shared" si="555"/>
        <v>1</v>
      </c>
      <c r="AH425" s="5">
        <f t="shared" si="555"/>
        <v>1</v>
      </c>
      <c r="AI425" s="5">
        <f t="shared" si="555"/>
        <v>0</v>
      </c>
      <c r="AJ425" s="11">
        <f t="shared" si="295"/>
        <v>143</v>
      </c>
      <c r="AL425" s="25">
        <f t="shared" si="508"/>
        <v>0.64583333333333326</v>
      </c>
      <c r="AM425" s="5">
        <f t="shared" ref="AM425:AU425" si="556">SUM(AM53,AM115,AM177,AM239,AM301,AM363)</f>
        <v>0</v>
      </c>
      <c r="AN425" s="5">
        <f t="shared" si="556"/>
        <v>0</v>
      </c>
      <c r="AO425" s="5">
        <f t="shared" si="556"/>
        <v>0</v>
      </c>
      <c r="AP425" s="5">
        <f t="shared" si="556"/>
        <v>0</v>
      </c>
      <c r="AQ425" s="5">
        <f t="shared" si="556"/>
        <v>0</v>
      </c>
      <c r="AR425" s="5">
        <f t="shared" si="556"/>
        <v>0</v>
      </c>
      <c r="AS425" s="5">
        <f t="shared" si="556"/>
        <v>0</v>
      </c>
      <c r="AT425" s="5">
        <f t="shared" si="556"/>
        <v>0</v>
      </c>
      <c r="AU425" s="5">
        <f t="shared" si="556"/>
        <v>0</v>
      </c>
      <c r="AV425" s="11">
        <f t="shared" si="298"/>
        <v>0</v>
      </c>
      <c r="AX425" s="25">
        <f t="shared" si="510"/>
        <v>0.64583333333333326</v>
      </c>
      <c r="AY425" s="5">
        <f t="shared" ref="AY425:BG425" si="557">SUM(AY53,AY115,AY177,AY239,AY301,AY363)</f>
        <v>0</v>
      </c>
      <c r="AZ425" s="5">
        <f t="shared" si="557"/>
        <v>0</v>
      </c>
      <c r="BA425" s="5">
        <f t="shared" si="557"/>
        <v>0</v>
      </c>
      <c r="BB425" s="5">
        <f t="shared" si="557"/>
        <v>0</v>
      </c>
      <c r="BC425" s="5">
        <f t="shared" si="557"/>
        <v>0</v>
      </c>
      <c r="BD425" s="5">
        <f t="shared" si="557"/>
        <v>0</v>
      </c>
      <c r="BE425" s="5">
        <f t="shared" si="557"/>
        <v>0</v>
      </c>
      <c r="BF425" s="5">
        <f t="shared" si="557"/>
        <v>0</v>
      </c>
      <c r="BG425" s="5">
        <f t="shared" si="557"/>
        <v>0</v>
      </c>
      <c r="BH425" s="11">
        <f t="shared" si="301"/>
        <v>0</v>
      </c>
      <c r="BJ425" s="25">
        <f t="shared" si="512"/>
        <v>0.64583333333333326</v>
      </c>
      <c r="BK425" s="5">
        <f t="shared" ref="BK425:BS425" si="558">SUM(BK53,BK115,BK177,BK239,BK301,BK363)</f>
        <v>0</v>
      </c>
      <c r="BL425" s="5">
        <f t="shared" si="558"/>
        <v>0</v>
      </c>
      <c r="BM425" s="5">
        <f t="shared" si="558"/>
        <v>0</v>
      </c>
      <c r="BN425" s="5">
        <f t="shared" si="558"/>
        <v>0</v>
      </c>
      <c r="BO425" s="5">
        <f t="shared" si="558"/>
        <v>0</v>
      </c>
      <c r="BP425" s="5">
        <f t="shared" si="558"/>
        <v>0</v>
      </c>
      <c r="BQ425" s="5">
        <f t="shared" si="558"/>
        <v>0</v>
      </c>
      <c r="BR425" s="5">
        <f t="shared" si="558"/>
        <v>0</v>
      </c>
      <c r="BS425" s="5">
        <f t="shared" si="558"/>
        <v>0</v>
      </c>
      <c r="BT425" s="11">
        <f t="shared" si="304"/>
        <v>0</v>
      </c>
      <c r="BV425" s="25">
        <f t="shared" si="320"/>
        <v>0.64583333333333326</v>
      </c>
      <c r="BW425" s="39">
        <f t="shared" si="514"/>
        <v>316</v>
      </c>
      <c r="BX425" s="39">
        <f t="shared" si="515"/>
        <v>22</v>
      </c>
      <c r="BY425" s="39">
        <f t="shared" si="516"/>
        <v>58</v>
      </c>
      <c r="BZ425" s="39">
        <f t="shared" si="517"/>
        <v>4</v>
      </c>
      <c r="CA425" s="39">
        <f t="shared" si="518"/>
        <v>4</v>
      </c>
      <c r="CB425" s="39">
        <f t="shared" si="519"/>
        <v>7</v>
      </c>
      <c r="CC425" s="39">
        <f t="shared" si="520"/>
        <v>3</v>
      </c>
      <c r="CD425" s="39">
        <f t="shared" si="521"/>
        <v>3</v>
      </c>
      <c r="CE425" s="39">
        <f t="shared" si="522"/>
        <v>0</v>
      </c>
      <c r="CF425" s="40">
        <f t="shared" si="321"/>
        <v>417</v>
      </c>
    </row>
    <row r="426" spans="2:84" x14ac:dyDescent="0.25">
      <c r="B426" s="25">
        <f t="shared" si="502"/>
        <v>0.65624999999999989</v>
      </c>
      <c r="C426" s="5">
        <f t="shared" ref="C426:K426" si="559">SUM(C54,C116,C178,C240,C302,C364)</f>
        <v>96</v>
      </c>
      <c r="D426" s="5">
        <f t="shared" si="559"/>
        <v>8</v>
      </c>
      <c r="E426" s="5">
        <f t="shared" si="559"/>
        <v>15</v>
      </c>
      <c r="F426" s="5">
        <f t="shared" si="559"/>
        <v>0</v>
      </c>
      <c r="G426" s="5">
        <f t="shared" si="559"/>
        <v>2</v>
      </c>
      <c r="H426" s="5">
        <f t="shared" si="559"/>
        <v>0</v>
      </c>
      <c r="I426" s="5">
        <f t="shared" si="559"/>
        <v>1</v>
      </c>
      <c r="J426" s="5">
        <f t="shared" si="559"/>
        <v>0</v>
      </c>
      <c r="K426" s="5">
        <f t="shared" si="559"/>
        <v>0</v>
      </c>
      <c r="L426" s="11">
        <f t="shared" si="289"/>
        <v>122</v>
      </c>
      <c r="N426" s="25">
        <f t="shared" si="504"/>
        <v>0.65624999999999989</v>
      </c>
      <c r="O426" s="5">
        <f t="shared" ref="O426:W426" si="560">SUM(O54,O116,O178,O240,O302,O364)</f>
        <v>82</v>
      </c>
      <c r="P426" s="5">
        <f t="shared" si="560"/>
        <v>10</v>
      </c>
      <c r="Q426" s="5">
        <f t="shared" si="560"/>
        <v>19</v>
      </c>
      <c r="R426" s="5">
        <f t="shared" si="560"/>
        <v>2</v>
      </c>
      <c r="S426" s="5">
        <f t="shared" si="560"/>
        <v>1</v>
      </c>
      <c r="T426" s="5">
        <f t="shared" si="560"/>
        <v>3</v>
      </c>
      <c r="U426" s="5">
        <f t="shared" si="560"/>
        <v>1</v>
      </c>
      <c r="V426" s="5">
        <f t="shared" si="560"/>
        <v>1</v>
      </c>
      <c r="W426" s="5">
        <f t="shared" si="560"/>
        <v>0</v>
      </c>
      <c r="X426" s="11">
        <f t="shared" si="292"/>
        <v>119</v>
      </c>
      <c r="Z426" s="25">
        <f t="shared" si="506"/>
        <v>0.65624999999999989</v>
      </c>
      <c r="AA426" s="5">
        <f t="shared" ref="AA426:AI426" si="561">SUM(AA54,AA116,AA178,AA240,AA302,AA364)</f>
        <v>105</v>
      </c>
      <c r="AB426" s="5">
        <f t="shared" si="561"/>
        <v>7</v>
      </c>
      <c r="AC426" s="5">
        <f t="shared" si="561"/>
        <v>18</v>
      </c>
      <c r="AD426" s="5">
        <f t="shared" si="561"/>
        <v>0</v>
      </c>
      <c r="AE426" s="5">
        <f t="shared" si="561"/>
        <v>2</v>
      </c>
      <c r="AF426" s="5">
        <f t="shared" si="561"/>
        <v>1</v>
      </c>
      <c r="AG426" s="5">
        <f t="shared" si="561"/>
        <v>0</v>
      </c>
      <c r="AH426" s="5">
        <f t="shared" si="561"/>
        <v>0</v>
      </c>
      <c r="AI426" s="5">
        <f t="shared" si="561"/>
        <v>0</v>
      </c>
      <c r="AJ426" s="11">
        <f t="shared" si="295"/>
        <v>133</v>
      </c>
      <c r="AL426" s="25">
        <f t="shared" si="508"/>
        <v>0.65624999999999989</v>
      </c>
      <c r="AM426" s="5">
        <f t="shared" ref="AM426:AU426" si="562">SUM(AM54,AM116,AM178,AM240,AM302,AM364)</f>
        <v>0</v>
      </c>
      <c r="AN426" s="5">
        <f t="shared" si="562"/>
        <v>0</v>
      </c>
      <c r="AO426" s="5">
        <f t="shared" si="562"/>
        <v>0</v>
      </c>
      <c r="AP426" s="5">
        <f t="shared" si="562"/>
        <v>0</v>
      </c>
      <c r="AQ426" s="5">
        <f t="shared" si="562"/>
        <v>0</v>
      </c>
      <c r="AR426" s="5">
        <f t="shared" si="562"/>
        <v>0</v>
      </c>
      <c r="AS426" s="5">
        <f t="shared" si="562"/>
        <v>0</v>
      </c>
      <c r="AT426" s="5">
        <f t="shared" si="562"/>
        <v>0</v>
      </c>
      <c r="AU426" s="5">
        <f t="shared" si="562"/>
        <v>0</v>
      </c>
      <c r="AV426" s="11">
        <f t="shared" si="298"/>
        <v>0</v>
      </c>
      <c r="AX426" s="25">
        <f t="shared" si="510"/>
        <v>0.65624999999999989</v>
      </c>
      <c r="AY426" s="5">
        <f t="shared" ref="AY426:BG426" si="563">SUM(AY54,AY116,AY178,AY240,AY302,AY364)</f>
        <v>0</v>
      </c>
      <c r="AZ426" s="5">
        <f t="shared" si="563"/>
        <v>0</v>
      </c>
      <c r="BA426" s="5">
        <f t="shared" si="563"/>
        <v>0</v>
      </c>
      <c r="BB426" s="5">
        <f t="shared" si="563"/>
        <v>0</v>
      </c>
      <c r="BC426" s="5">
        <f t="shared" si="563"/>
        <v>0</v>
      </c>
      <c r="BD426" s="5">
        <f t="shared" si="563"/>
        <v>0</v>
      </c>
      <c r="BE426" s="5">
        <f t="shared" si="563"/>
        <v>0</v>
      </c>
      <c r="BF426" s="5">
        <f t="shared" si="563"/>
        <v>0</v>
      </c>
      <c r="BG426" s="5">
        <f t="shared" si="563"/>
        <v>0</v>
      </c>
      <c r="BH426" s="11">
        <f t="shared" si="301"/>
        <v>0</v>
      </c>
      <c r="BJ426" s="25">
        <f t="shared" si="512"/>
        <v>0.65624999999999989</v>
      </c>
      <c r="BK426" s="5">
        <f t="shared" ref="BK426:BS426" si="564">SUM(BK54,BK116,BK178,BK240,BK302,BK364)</f>
        <v>0</v>
      </c>
      <c r="BL426" s="5">
        <f t="shared" si="564"/>
        <v>0</v>
      </c>
      <c r="BM426" s="5">
        <f t="shared" si="564"/>
        <v>0</v>
      </c>
      <c r="BN426" s="5">
        <f t="shared" si="564"/>
        <v>0</v>
      </c>
      <c r="BO426" s="5">
        <f t="shared" si="564"/>
        <v>0</v>
      </c>
      <c r="BP426" s="5">
        <f t="shared" si="564"/>
        <v>0</v>
      </c>
      <c r="BQ426" s="5">
        <f t="shared" si="564"/>
        <v>0</v>
      </c>
      <c r="BR426" s="5">
        <f t="shared" si="564"/>
        <v>0</v>
      </c>
      <c r="BS426" s="5">
        <f t="shared" si="564"/>
        <v>0</v>
      </c>
      <c r="BT426" s="11">
        <f t="shared" si="304"/>
        <v>0</v>
      </c>
      <c r="BV426" s="25">
        <f t="shared" si="320"/>
        <v>0.65624999999999989</v>
      </c>
      <c r="BW426" s="39">
        <f t="shared" si="514"/>
        <v>283</v>
      </c>
      <c r="BX426" s="39">
        <f t="shared" si="515"/>
        <v>25</v>
      </c>
      <c r="BY426" s="39">
        <f t="shared" si="516"/>
        <v>52</v>
      </c>
      <c r="BZ426" s="39">
        <f t="shared" si="517"/>
        <v>2</v>
      </c>
      <c r="CA426" s="39">
        <f t="shared" si="518"/>
        <v>5</v>
      </c>
      <c r="CB426" s="39">
        <f t="shared" si="519"/>
        <v>4</v>
      </c>
      <c r="CC426" s="39">
        <f t="shared" si="520"/>
        <v>2</v>
      </c>
      <c r="CD426" s="39">
        <f t="shared" si="521"/>
        <v>1</v>
      </c>
      <c r="CE426" s="39">
        <f t="shared" si="522"/>
        <v>0</v>
      </c>
      <c r="CF426" s="40">
        <f t="shared" si="321"/>
        <v>374</v>
      </c>
    </row>
    <row r="427" spans="2:84" x14ac:dyDescent="0.25">
      <c r="B427" s="25">
        <f t="shared" si="502"/>
        <v>0.66666666666666652</v>
      </c>
      <c r="C427" s="5">
        <f t="shared" ref="C427:K427" si="565">SUM(C55,C117,C179,C241,C303,C365)</f>
        <v>129</v>
      </c>
      <c r="D427" s="5">
        <f t="shared" si="565"/>
        <v>12</v>
      </c>
      <c r="E427" s="5">
        <f t="shared" si="565"/>
        <v>15</v>
      </c>
      <c r="F427" s="5">
        <f t="shared" si="565"/>
        <v>1</v>
      </c>
      <c r="G427" s="5">
        <f t="shared" si="565"/>
        <v>3</v>
      </c>
      <c r="H427" s="5">
        <f t="shared" si="565"/>
        <v>0</v>
      </c>
      <c r="I427" s="5">
        <f t="shared" si="565"/>
        <v>0</v>
      </c>
      <c r="J427" s="5">
        <f t="shared" si="565"/>
        <v>0</v>
      </c>
      <c r="K427" s="5">
        <f t="shared" si="565"/>
        <v>0</v>
      </c>
      <c r="L427" s="11">
        <f t="shared" si="289"/>
        <v>160</v>
      </c>
      <c r="N427" s="25">
        <f t="shared" si="504"/>
        <v>0.66666666666666652</v>
      </c>
      <c r="O427" s="5">
        <f t="shared" ref="O427:W427" si="566">SUM(O55,O117,O179,O241,O303,O365)</f>
        <v>77</v>
      </c>
      <c r="P427" s="5">
        <f t="shared" si="566"/>
        <v>12</v>
      </c>
      <c r="Q427" s="5">
        <f t="shared" si="566"/>
        <v>15</v>
      </c>
      <c r="R427" s="5">
        <f t="shared" si="566"/>
        <v>1</v>
      </c>
      <c r="S427" s="5">
        <f t="shared" si="566"/>
        <v>2</v>
      </c>
      <c r="T427" s="5">
        <f t="shared" si="566"/>
        <v>1</v>
      </c>
      <c r="U427" s="5">
        <f t="shared" si="566"/>
        <v>3</v>
      </c>
      <c r="V427" s="5">
        <f t="shared" si="566"/>
        <v>1</v>
      </c>
      <c r="W427" s="5">
        <f t="shared" si="566"/>
        <v>0</v>
      </c>
      <c r="X427" s="11">
        <f t="shared" si="292"/>
        <v>112</v>
      </c>
      <c r="Z427" s="25">
        <f t="shared" si="506"/>
        <v>0.66666666666666652</v>
      </c>
      <c r="AA427" s="5">
        <f t="shared" ref="AA427:AI427" si="567">SUM(AA55,AA117,AA179,AA241,AA303,AA365)</f>
        <v>105</v>
      </c>
      <c r="AB427" s="5">
        <f t="shared" si="567"/>
        <v>4</v>
      </c>
      <c r="AC427" s="5">
        <f t="shared" si="567"/>
        <v>12</v>
      </c>
      <c r="AD427" s="5">
        <f t="shared" si="567"/>
        <v>0</v>
      </c>
      <c r="AE427" s="5">
        <f t="shared" si="567"/>
        <v>3</v>
      </c>
      <c r="AF427" s="5">
        <f t="shared" si="567"/>
        <v>3</v>
      </c>
      <c r="AG427" s="5">
        <f t="shared" si="567"/>
        <v>1</v>
      </c>
      <c r="AH427" s="5">
        <f t="shared" si="567"/>
        <v>0</v>
      </c>
      <c r="AI427" s="5">
        <f t="shared" si="567"/>
        <v>0</v>
      </c>
      <c r="AJ427" s="11">
        <f t="shared" si="295"/>
        <v>128</v>
      </c>
      <c r="AL427" s="25">
        <f t="shared" si="508"/>
        <v>0.66666666666666652</v>
      </c>
      <c r="AM427" s="5">
        <f t="shared" ref="AM427:AU427" si="568">SUM(AM55,AM117,AM179,AM241,AM303,AM365)</f>
        <v>0</v>
      </c>
      <c r="AN427" s="5">
        <f t="shared" si="568"/>
        <v>0</v>
      </c>
      <c r="AO427" s="5">
        <f t="shared" si="568"/>
        <v>0</v>
      </c>
      <c r="AP427" s="5">
        <f t="shared" si="568"/>
        <v>0</v>
      </c>
      <c r="AQ427" s="5">
        <f t="shared" si="568"/>
        <v>0</v>
      </c>
      <c r="AR427" s="5">
        <f t="shared" si="568"/>
        <v>0</v>
      </c>
      <c r="AS427" s="5">
        <f t="shared" si="568"/>
        <v>0</v>
      </c>
      <c r="AT427" s="5">
        <f t="shared" si="568"/>
        <v>0</v>
      </c>
      <c r="AU427" s="5">
        <f t="shared" si="568"/>
        <v>0</v>
      </c>
      <c r="AV427" s="11">
        <f t="shared" si="298"/>
        <v>0</v>
      </c>
      <c r="AX427" s="25">
        <f t="shared" si="510"/>
        <v>0.66666666666666652</v>
      </c>
      <c r="AY427" s="5">
        <f t="shared" ref="AY427:BG427" si="569">SUM(AY55,AY117,AY179,AY241,AY303,AY365)</f>
        <v>0</v>
      </c>
      <c r="AZ427" s="5">
        <f t="shared" si="569"/>
        <v>0</v>
      </c>
      <c r="BA427" s="5">
        <f t="shared" si="569"/>
        <v>0</v>
      </c>
      <c r="BB427" s="5">
        <f t="shared" si="569"/>
        <v>0</v>
      </c>
      <c r="BC427" s="5">
        <f t="shared" si="569"/>
        <v>0</v>
      </c>
      <c r="BD427" s="5">
        <f t="shared" si="569"/>
        <v>0</v>
      </c>
      <c r="BE427" s="5">
        <f t="shared" si="569"/>
        <v>0</v>
      </c>
      <c r="BF427" s="5">
        <f t="shared" si="569"/>
        <v>0</v>
      </c>
      <c r="BG427" s="5">
        <f t="shared" si="569"/>
        <v>0</v>
      </c>
      <c r="BH427" s="11">
        <f t="shared" si="301"/>
        <v>0</v>
      </c>
      <c r="BJ427" s="25">
        <f t="shared" si="512"/>
        <v>0.66666666666666652</v>
      </c>
      <c r="BK427" s="5">
        <f t="shared" ref="BK427:BS427" si="570">SUM(BK55,BK117,BK179,BK241,BK303,BK365)</f>
        <v>0</v>
      </c>
      <c r="BL427" s="5">
        <f t="shared" si="570"/>
        <v>0</v>
      </c>
      <c r="BM427" s="5">
        <f t="shared" si="570"/>
        <v>0</v>
      </c>
      <c r="BN427" s="5">
        <f t="shared" si="570"/>
        <v>0</v>
      </c>
      <c r="BO427" s="5">
        <f t="shared" si="570"/>
        <v>0</v>
      </c>
      <c r="BP427" s="5">
        <f t="shared" si="570"/>
        <v>0</v>
      </c>
      <c r="BQ427" s="5">
        <f t="shared" si="570"/>
        <v>0</v>
      </c>
      <c r="BR427" s="5">
        <f t="shared" si="570"/>
        <v>0</v>
      </c>
      <c r="BS427" s="5">
        <f t="shared" si="570"/>
        <v>0</v>
      </c>
      <c r="BT427" s="11">
        <f t="shared" si="304"/>
        <v>0</v>
      </c>
      <c r="BV427" s="25">
        <f t="shared" si="320"/>
        <v>0.66666666666666652</v>
      </c>
      <c r="BW427" s="39">
        <f t="shared" si="514"/>
        <v>311</v>
      </c>
      <c r="BX427" s="39">
        <f t="shared" si="515"/>
        <v>28</v>
      </c>
      <c r="BY427" s="39">
        <f t="shared" si="516"/>
        <v>42</v>
      </c>
      <c r="BZ427" s="39">
        <f t="shared" si="517"/>
        <v>2</v>
      </c>
      <c r="CA427" s="39">
        <f t="shared" si="518"/>
        <v>8</v>
      </c>
      <c r="CB427" s="39">
        <f t="shared" si="519"/>
        <v>4</v>
      </c>
      <c r="CC427" s="39">
        <f t="shared" si="520"/>
        <v>4</v>
      </c>
      <c r="CD427" s="39">
        <f t="shared" si="521"/>
        <v>1</v>
      </c>
      <c r="CE427" s="39">
        <f t="shared" si="522"/>
        <v>0</v>
      </c>
      <c r="CF427" s="40">
        <f t="shared" si="321"/>
        <v>400</v>
      </c>
    </row>
    <row r="428" spans="2:84" x14ac:dyDescent="0.25">
      <c r="B428" s="25">
        <f t="shared" si="502"/>
        <v>0.67708333333333315</v>
      </c>
      <c r="C428" s="5">
        <f t="shared" ref="C428:K428" si="571">SUM(C56,C118,C180,C242,C304,C366)</f>
        <v>100</v>
      </c>
      <c r="D428" s="5">
        <f t="shared" si="571"/>
        <v>6</v>
      </c>
      <c r="E428" s="5">
        <f t="shared" si="571"/>
        <v>17</v>
      </c>
      <c r="F428" s="5">
        <f t="shared" si="571"/>
        <v>1</v>
      </c>
      <c r="G428" s="5">
        <f t="shared" si="571"/>
        <v>1</v>
      </c>
      <c r="H428" s="5">
        <f t="shared" si="571"/>
        <v>1</v>
      </c>
      <c r="I428" s="5">
        <f t="shared" si="571"/>
        <v>3</v>
      </c>
      <c r="J428" s="5">
        <f t="shared" si="571"/>
        <v>0</v>
      </c>
      <c r="K428" s="5">
        <f t="shared" si="571"/>
        <v>0</v>
      </c>
      <c r="L428" s="11">
        <f t="shared" si="289"/>
        <v>129</v>
      </c>
      <c r="N428" s="25">
        <f t="shared" si="504"/>
        <v>0.67708333333333315</v>
      </c>
      <c r="O428" s="5">
        <f t="shared" ref="O428:W428" si="572">SUM(O56,O118,O180,O242,O304,O366)</f>
        <v>95</v>
      </c>
      <c r="P428" s="5">
        <f t="shared" si="572"/>
        <v>9</v>
      </c>
      <c r="Q428" s="5">
        <f t="shared" si="572"/>
        <v>17</v>
      </c>
      <c r="R428" s="5">
        <f t="shared" si="572"/>
        <v>0</v>
      </c>
      <c r="S428" s="5">
        <f t="shared" si="572"/>
        <v>1</v>
      </c>
      <c r="T428" s="5">
        <f t="shared" si="572"/>
        <v>1</v>
      </c>
      <c r="U428" s="5">
        <f t="shared" si="572"/>
        <v>0</v>
      </c>
      <c r="V428" s="5">
        <f t="shared" si="572"/>
        <v>2</v>
      </c>
      <c r="W428" s="5">
        <f t="shared" si="572"/>
        <v>0</v>
      </c>
      <c r="X428" s="11">
        <f t="shared" si="292"/>
        <v>125</v>
      </c>
      <c r="Z428" s="25">
        <f t="shared" si="506"/>
        <v>0.67708333333333315</v>
      </c>
      <c r="AA428" s="5">
        <f t="shared" ref="AA428:AI428" si="573">SUM(AA56,AA118,AA180,AA242,AA304,AA366)</f>
        <v>131</v>
      </c>
      <c r="AB428" s="5">
        <f t="shared" si="573"/>
        <v>13</v>
      </c>
      <c r="AC428" s="5">
        <f t="shared" si="573"/>
        <v>22</v>
      </c>
      <c r="AD428" s="5">
        <f t="shared" si="573"/>
        <v>0</v>
      </c>
      <c r="AE428" s="5">
        <f t="shared" si="573"/>
        <v>2</v>
      </c>
      <c r="AF428" s="5">
        <f t="shared" si="573"/>
        <v>0</v>
      </c>
      <c r="AG428" s="5">
        <f t="shared" si="573"/>
        <v>0</v>
      </c>
      <c r="AH428" s="5">
        <f t="shared" si="573"/>
        <v>0</v>
      </c>
      <c r="AI428" s="5">
        <f t="shared" si="573"/>
        <v>0</v>
      </c>
      <c r="AJ428" s="11">
        <f t="shared" si="295"/>
        <v>168</v>
      </c>
      <c r="AL428" s="25">
        <f t="shared" si="508"/>
        <v>0.67708333333333315</v>
      </c>
      <c r="AM428" s="5">
        <f t="shared" ref="AM428:AU428" si="574">SUM(AM56,AM118,AM180,AM242,AM304,AM366)</f>
        <v>0</v>
      </c>
      <c r="AN428" s="5">
        <f t="shared" si="574"/>
        <v>0</v>
      </c>
      <c r="AO428" s="5">
        <f t="shared" si="574"/>
        <v>0</v>
      </c>
      <c r="AP428" s="5">
        <f t="shared" si="574"/>
        <v>0</v>
      </c>
      <c r="AQ428" s="5">
        <f t="shared" si="574"/>
        <v>0</v>
      </c>
      <c r="AR428" s="5">
        <f t="shared" si="574"/>
        <v>0</v>
      </c>
      <c r="AS428" s="5">
        <f t="shared" si="574"/>
        <v>0</v>
      </c>
      <c r="AT428" s="5">
        <f t="shared" si="574"/>
        <v>0</v>
      </c>
      <c r="AU428" s="5">
        <f t="shared" si="574"/>
        <v>0</v>
      </c>
      <c r="AV428" s="11">
        <f t="shared" si="298"/>
        <v>0</v>
      </c>
      <c r="AX428" s="25">
        <f t="shared" si="510"/>
        <v>0.67708333333333315</v>
      </c>
      <c r="AY428" s="5">
        <f t="shared" ref="AY428:BG428" si="575">SUM(AY56,AY118,AY180,AY242,AY304,AY366)</f>
        <v>0</v>
      </c>
      <c r="AZ428" s="5">
        <f t="shared" si="575"/>
        <v>0</v>
      </c>
      <c r="BA428" s="5">
        <f t="shared" si="575"/>
        <v>0</v>
      </c>
      <c r="BB428" s="5">
        <f t="shared" si="575"/>
        <v>0</v>
      </c>
      <c r="BC428" s="5">
        <f t="shared" si="575"/>
        <v>0</v>
      </c>
      <c r="BD428" s="5">
        <f t="shared" si="575"/>
        <v>0</v>
      </c>
      <c r="BE428" s="5">
        <f t="shared" si="575"/>
        <v>0</v>
      </c>
      <c r="BF428" s="5">
        <f t="shared" si="575"/>
        <v>0</v>
      </c>
      <c r="BG428" s="5">
        <f t="shared" si="575"/>
        <v>0</v>
      </c>
      <c r="BH428" s="11">
        <f t="shared" si="301"/>
        <v>0</v>
      </c>
      <c r="BJ428" s="25">
        <f t="shared" si="512"/>
        <v>0.67708333333333315</v>
      </c>
      <c r="BK428" s="5">
        <f t="shared" ref="BK428:BS428" si="576">SUM(BK56,BK118,BK180,BK242,BK304,BK366)</f>
        <v>0</v>
      </c>
      <c r="BL428" s="5">
        <f t="shared" si="576"/>
        <v>0</v>
      </c>
      <c r="BM428" s="5">
        <f t="shared" si="576"/>
        <v>0</v>
      </c>
      <c r="BN428" s="5">
        <f t="shared" si="576"/>
        <v>0</v>
      </c>
      <c r="BO428" s="5">
        <f t="shared" si="576"/>
        <v>0</v>
      </c>
      <c r="BP428" s="5">
        <f t="shared" si="576"/>
        <v>0</v>
      </c>
      <c r="BQ428" s="5">
        <f t="shared" si="576"/>
        <v>0</v>
      </c>
      <c r="BR428" s="5">
        <f t="shared" si="576"/>
        <v>0</v>
      </c>
      <c r="BS428" s="5">
        <f t="shared" si="576"/>
        <v>0</v>
      </c>
      <c r="BT428" s="11">
        <f t="shared" si="304"/>
        <v>0</v>
      </c>
      <c r="BV428" s="25">
        <f t="shared" si="320"/>
        <v>0.67708333333333315</v>
      </c>
      <c r="BW428" s="39">
        <f t="shared" si="514"/>
        <v>326</v>
      </c>
      <c r="BX428" s="39">
        <f t="shared" si="515"/>
        <v>28</v>
      </c>
      <c r="BY428" s="39">
        <f t="shared" si="516"/>
        <v>56</v>
      </c>
      <c r="BZ428" s="39">
        <f t="shared" si="517"/>
        <v>1</v>
      </c>
      <c r="CA428" s="39">
        <f t="shared" si="518"/>
        <v>4</v>
      </c>
      <c r="CB428" s="39">
        <f t="shared" si="519"/>
        <v>2</v>
      </c>
      <c r="CC428" s="39">
        <f t="shared" si="520"/>
        <v>3</v>
      </c>
      <c r="CD428" s="39">
        <f t="shared" si="521"/>
        <v>2</v>
      </c>
      <c r="CE428" s="39">
        <f t="shared" si="522"/>
        <v>0</v>
      </c>
      <c r="CF428" s="40">
        <f t="shared" si="321"/>
        <v>422</v>
      </c>
    </row>
    <row r="429" spans="2:84" x14ac:dyDescent="0.25">
      <c r="B429" s="25">
        <f t="shared" si="502"/>
        <v>0.68749999999999978</v>
      </c>
      <c r="C429" s="5">
        <f t="shared" ref="C429:K429" si="577">SUM(C57,C119,C181,C243,C305,C367)</f>
        <v>154</v>
      </c>
      <c r="D429" s="5">
        <f t="shared" si="577"/>
        <v>10</v>
      </c>
      <c r="E429" s="5">
        <f t="shared" si="577"/>
        <v>11</v>
      </c>
      <c r="F429" s="5">
        <f t="shared" si="577"/>
        <v>1</v>
      </c>
      <c r="G429" s="5">
        <f t="shared" si="577"/>
        <v>2</v>
      </c>
      <c r="H429" s="5">
        <f t="shared" si="577"/>
        <v>1</v>
      </c>
      <c r="I429" s="5">
        <f t="shared" si="577"/>
        <v>1</v>
      </c>
      <c r="J429" s="5">
        <f t="shared" si="577"/>
        <v>0</v>
      </c>
      <c r="K429" s="5">
        <f t="shared" si="577"/>
        <v>0</v>
      </c>
      <c r="L429" s="11">
        <f t="shared" si="289"/>
        <v>180</v>
      </c>
      <c r="N429" s="25">
        <f t="shared" si="504"/>
        <v>0.68749999999999978</v>
      </c>
      <c r="O429" s="5">
        <f t="shared" ref="O429:W429" si="578">SUM(O57,O119,O181,O243,O305,O367)</f>
        <v>101</v>
      </c>
      <c r="P429" s="5">
        <f t="shared" si="578"/>
        <v>9</v>
      </c>
      <c r="Q429" s="5">
        <f t="shared" si="578"/>
        <v>14</v>
      </c>
      <c r="R429" s="5">
        <f t="shared" si="578"/>
        <v>0</v>
      </c>
      <c r="S429" s="5">
        <f t="shared" si="578"/>
        <v>0</v>
      </c>
      <c r="T429" s="5">
        <f t="shared" si="578"/>
        <v>0</v>
      </c>
      <c r="U429" s="5">
        <f t="shared" si="578"/>
        <v>1</v>
      </c>
      <c r="V429" s="5">
        <f t="shared" si="578"/>
        <v>0</v>
      </c>
      <c r="W429" s="5">
        <f t="shared" si="578"/>
        <v>0</v>
      </c>
      <c r="X429" s="11">
        <f t="shared" si="292"/>
        <v>125</v>
      </c>
      <c r="Z429" s="25">
        <f t="shared" si="506"/>
        <v>0.68749999999999978</v>
      </c>
      <c r="AA429" s="5">
        <f t="shared" ref="AA429:AI429" si="579">SUM(AA57,AA119,AA181,AA243,AA305,AA367)</f>
        <v>132</v>
      </c>
      <c r="AB429" s="5">
        <f t="shared" si="579"/>
        <v>9</v>
      </c>
      <c r="AC429" s="5">
        <f t="shared" si="579"/>
        <v>16</v>
      </c>
      <c r="AD429" s="5">
        <f t="shared" si="579"/>
        <v>0</v>
      </c>
      <c r="AE429" s="5">
        <f t="shared" si="579"/>
        <v>4</v>
      </c>
      <c r="AF429" s="5">
        <f t="shared" si="579"/>
        <v>2</v>
      </c>
      <c r="AG429" s="5">
        <f t="shared" si="579"/>
        <v>1</v>
      </c>
      <c r="AH429" s="5">
        <f t="shared" si="579"/>
        <v>0</v>
      </c>
      <c r="AI429" s="5">
        <f t="shared" si="579"/>
        <v>0</v>
      </c>
      <c r="AJ429" s="11">
        <f t="shared" si="295"/>
        <v>164</v>
      </c>
      <c r="AL429" s="25">
        <f t="shared" si="508"/>
        <v>0.68749999999999978</v>
      </c>
      <c r="AM429" s="5">
        <f t="shared" ref="AM429:AU429" si="580">SUM(AM57,AM119,AM181,AM243,AM305,AM367)</f>
        <v>0</v>
      </c>
      <c r="AN429" s="5">
        <f t="shared" si="580"/>
        <v>0</v>
      </c>
      <c r="AO429" s="5">
        <f t="shared" si="580"/>
        <v>0</v>
      </c>
      <c r="AP429" s="5">
        <f t="shared" si="580"/>
        <v>0</v>
      </c>
      <c r="AQ429" s="5">
        <f t="shared" si="580"/>
        <v>0</v>
      </c>
      <c r="AR429" s="5">
        <f t="shared" si="580"/>
        <v>0</v>
      </c>
      <c r="AS429" s="5">
        <f t="shared" si="580"/>
        <v>0</v>
      </c>
      <c r="AT429" s="5">
        <f t="shared" si="580"/>
        <v>0</v>
      </c>
      <c r="AU429" s="5">
        <f t="shared" si="580"/>
        <v>0</v>
      </c>
      <c r="AV429" s="11">
        <f t="shared" si="298"/>
        <v>0</v>
      </c>
      <c r="AX429" s="25">
        <f t="shared" si="510"/>
        <v>0.68749999999999978</v>
      </c>
      <c r="AY429" s="5">
        <f t="shared" ref="AY429:BG429" si="581">SUM(AY57,AY119,AY181,AY243,AY305,AY367)</f>
        <v>0</v>
      </c>
      <c r="AZ429" s="5">
        <f t="shared" si="581"/>
        <v>0</v>
      </c>
      <c r="BA429" s="5">
        <f t="shared" si="581"/>
        <v>0</v>
      </c>
      <c r="BB429" s="5">
        <f t="shared" si="581"/>
        <v>0</v>
      </c>
      <c r="BC429" s="5">
        <f t="shared" si="581"/>
        <v>0</v>
      </c>
      <c r="BD429" s="5">
        <f t="shared" si="581"/>
        <v>0</v>
      </c>
      <c r="BE429" s="5">
        <f t="shared" si="581"/>
        <v>0</v>
      </c>
      <c r="BF429" s="5">
        <f t="shared" si="581"/>
        <v>0</v>
      </c>
      <c r="BG429" s="5">
        <f t="shared" si="581"/>
        <v>0</v>
      </c>
      <c r="BH429" s="11">
        <f t="shared" si="301"/>
        <v>0</v>
      </c>
      <c r="BJ429" s="25">
        <f t="shared" si="512"/>
        <v>0.68749999999999978</v>
      </c>
      <c r="BK429" s="5">
        <f t="shared" ref="BK429:BS429" si="582">SUM(BK57,BK119,BK181,BK243,BK305,BK367)</f>
        <v>0</v>
      </c>
      <c r="BL429" s="5">
        <f t="shared" si="582"/>
        <v>0</v>
      </c>
      <c r="BM429" s="5">
        <f t="shared" si="582"/>
        <v>0</v>
      </c>
      <c r="BN429" s="5">
        <f t="shared" si="582"/>
        <v>0</v>
      </c>
      <c r="BO429" s="5">
        <f t="shared" si="582"/>
        <v>0</v>
      </c>
      <c r="BP429" s="5">
        <f t="shared" si="582"/>
        <v>0</v>
      </c>
      <c r="BQ429" s="5">
        <f t="shared" si="582"/>
        <v>0</v>
      </c>
      <c r="BR429" s="5">
        <f t="shared" si="582"/>
        <v>0</v>
      </c>
      <c r="BS429" s="5">
        <f t="shared" si="582"/>
        <v>0</v>
      </c>
      <c r="BT429" s="11">
        <f t="shared" si="304"/>
        <v>0</v>
      </c>
      <c r="BV429" s="25">
        <f t="shared" si="320"/>
        <v>0.68749999999999978</v>
      </c>
      <c r="BW429" s="39">
        <f t="shared" si="514"/>
        <v>387</v>
      </c>
      <c r="BX429" s="39">
        <f t="shared" si="515"/>
        <v>28</v>
      </c>
      <c r="BY429" s="39">
        <f t="shared" si="516"/>
        <v>41</v>
      </c>
      <c r="BZ429" s="39">
        <f t="shared" si="517"/>
        <v>1</v>
      </c>
      <c r="CA429" s="39">
        <f t="shared" si="518"/>
        <v>6</v>
      </c>
      <c r="CB429" s="39">
        <f t="shared" si="519"/>
        <v>3</v>
      </c>
      <c r="CC429" s="39">
        <f t="shared" si="520"/>
        <v>3</v>
      </c>
      <c r="CD429" s="39">
        <f t="shared" si="521"/>
        <v>0</v>
      </c>
      <c r="CE429" s="39">
        <f t="shared" si="522"/>
        <v>0</v>
      </c>
      <c r="CF429" s="40">
        <f t="shared" si="321"/>
        <v>469</v>
      </c>
    </row>
    <row r="430" spans="2:84" x14ac:dyDescent="0.25">
      <c r="B430" s="25">
        <f t="shared" si="502"/>
        <v>0.69791666666666641</v>
      </c>
      <c r="C430" s="5">
        <f t="shared" ref="C430:K430" si="583">SUM(C58,C120,C182,C244,C306,C368)</f>
        <v>133</v>
      </c>
      <c r="D430" s="5">
        <f t="shared" si="583"/>
        <v>12</v>
      </c>
      <c r="E430" s="5">
        <f t="shared" si="583"/>
        <v>12</v>
      </c>
      <c r="F430" s="5">
        <f t="shared" si="583"/>
        <v>1</v>
      </c>
      <c r="G430" s="5">
        <f t="shared" si="583"/>
        <v>1</v>
      </c>
      <c r="H430" s="5">
        <f t="shared" si="583"/>
        <v>0</v>
      </c>
      <c r="I430" s="5">
        <f t="shared" si="583"/>
        <v>1</v>
      </c>
      <c r="J430" s="5">
        <f t="shared" si="583"/>
        <v>0</v>
      </c>
      <c r="K430" s="5">
        <f t="shared" si="583"/>
        <v>1</v>
      </c>
      <c r="L430" s="11">
        <f t="shared" si="289"/>
        <v>161</v>
      </c>
      <c r="N430" s="25">
        <f t="shared" si="504"/>
        <v>0.69791666666666641</v>
      </c>
      <c r="O430" s="5">
        <f t="shared" ref="O430:W430" si="584">SUM(O58,O120,O182,O244,O306,O368)</f>
        <v>86</v>
      </c>
      <c r="P430" s="5">
        <f t="shared" si="584"/>
        <v>9</v>
      </c>
      <c r="Q430" s="5">
        <f t="shared" si="584"/>
        <v>8</v>
      </c>
      <c r="R430" s="5">
        <f t="shared" si="584"/>
        <v>0</v>
      </c>
      <c r="S430" s="5">
        <f t="shared" si="584"/>
        <v>0</v>
      </c>
      <c r="T430" s="5">
        <f t="shared" si="584"/>
        <v>0</v>
      </c>
      <c r="U430" s="5">
        <f t="shared" si="584"/>
        <v>2</v>
      </c>
      <c r="V430" s="5">
        <f t="shared" si="584"/>
        <v>1</v>
      </c>
      <c r="W430" s="5">
        <f t="shared" si="584"/>
        <v>0</v>
      </c>
      <c r="X430" s="11">
        <f t="shared" si="292"/>
        <v>106</v>
      </c>
      <c r="Z430" s="25">
        <f t="shared" si="506"/>
        <v>0.69791666666666641</v>
      </c>
      <c r="AA430" s="5">
        <f t="shared" ref="AA430:AI430" si="585">SUM(AA58,AA120,AA182,AA244,AA306,AA368)</f>
        <v>166</v>
      </c>
      <c r="AB430" s="5">
        <f t="shared" si="585"/>
        <v>9</v>
      </c>
      <c r="AC430" s="5">
        <f t="shared" si="585"/>
        <v>11</v>
      </c>
      <c r="AD430" s="5">
        <f t="shared" si="585"/>
        <v>0</v>
      </c>
      <c r="AE430" s="5">
        <f t="shared" si="585"/>
        <v>0</v>
      </c>
      <c r="AF430" s="5">
        <f t="shared" si="585"/>
        <v>1</v>
      </c>
      <c r="AG430" s="5">
        <f t="shared" si="585"/>
        <v>0</v>
      </c>
      <c r="AH430" s="5">
        <f t="shared" si="585"/>
        <v>0</v>
      </c>
      <c r="AI430" s="5">
        <f t="shared" si="585"/>
        <v>0</v>
      </c>
      <c r="AJ430" s="11">
        <f t="shared" si="295"/>
        <v>187</v>
      </c>
      <c r="AL430" s="25">
        <f t="shared" si="508"/>
        <v>0.69791666666666641</v>
      </c>
      <c r="AM430" s="5">
        <f t="shared" ref="AM430:AU430" si="586">SUM(AM58,AM120,AM182,AM244,AM306,AM368)</f>
        <v>0</v>
      </c>
      <c r="AN430" s="5">
        <f t="shared" si="586"/>
        <v>0</v>
      </c>
      <c r="AO430" s="5">
        <f t="shared" si="586"/>
        <v>0</v>
      </c>
      <c r="AP430" s="5">
        <f t="shared" si="586"/>
        <v>0</v>
      </c>
      <c r="AQ430" s="5">
        <f t="shared" si="586"/>
        <v>0</v>
      </c>
      <c r="AR430" s="5">
        <f t="shared" si="586"/>
        <v>0</v>
      </c>
      <c r="AS430" s="5">
        <f t="shared" si="586"/>
        <v>0</v>
      </c>
      <c r="AT430" s="5">
        <f t="shared" si="586"/>
        <v>0</v>
      </c>
      <c r="AU430" s="5">
        <f t="shared" si="586"/>
        <v>0</v>
      </c>
      <c r="AV430" s="11">
        <f t="shared" si="298"/>
        <v>0</v>
      </c>
      <c r="AX430" s="25">
        <f t="shared" si="510"/>
        <v>0.69791666666666641</v>
      </c>
      <c r="AY430" s="5">
        <f t="shared" ref="AY430:BG430" si="587">SUM(AY58,AY120,AY182,AY244,AY306,AY368)</f>
        <v>0</v>
      </c>
      <c r="AZ430" s="5">
        <f t="shared" si="587"/>
        <v>0</v>
      </c>
      <c r="BA430" s="5">
        <f t="shared" si="587"/>
        <v>0</v>
      </c>
      <c r="BB430" s="5">
        <f t="shared" si="587"/>
        <v>0</v>
      </c>
      <c r="BC430" s="5">
        <f t="shared" si="587"/>
        <v>0</v>
      </c>
      <c r="BD430" s="5">
        <f t="shared" si="587"/>
        <v>0</v>
      </c>
      <c r="BE430" s="5">
        <f t="shared" si="587"/>
        <v>0</v>
      </c>
      <c r="BF430" s="5">
        <f t="shared" si="587"/>
        <v>0</v>
      </c>
      <c r="BG430" s="5">
        <f t="shared" si="587"/>
        <v>0</v>
      </c>
      <c r="BH430" s="11">
        <f t="shared" si="301"/>
        <v>0</v>
      </c>
      <c r="BJ430" s="25">
        <f t="shared" si="512"/>
        <v>0.69791666666666641</v>
      </c>
      <c r="BK430" s="5">
        <f t="shared" ref="BK430:BS430" si="588">SUM(BK58,BK120,BK182,BK244,BK306,BK368)</f>
        <v>0</v>
      </c>
      <c r="BL430" s="5">
        <f t="shared" si="588"/>
        <v>0</v>
      </c>
      <c r="BM430" s="5">
        <f t="shared" si="588"/>
        <v>0</v>
      </c>
      <c r="BN430" s="5">
        <f t="shared" si="588"/>
        <v>0</v>
      </c>
      <c r="BO430" s="5">
        <f t="shared" si="588"/>
        <v>0</v>
      </c>
      <c r="BP430" s="5">
        <f t="shared" si="588"/>
        <v>0</v>
      </c>
      <c r="BQ430" s="5">
        <f t="shared" si="588"/>
        <v>0</v>
      </c>
      <c r="BR430" s="5">
        <f t="shared" si="588"/>
        <v>0</v>
      </c>
      <c r="BS430" s="5">
        <f t="shared" si="588"/>
        <v>0</v>
      </c>
      <c r="BT430" s="11">
        <f t="shared" si="304"/>
        <v>0</v>
      </c>
      <c r="BV430" s="25">
        <f t="shared" si="320"/>
        <v>0.69791666666666641</v>
      </c>
      <c r="BW430" s="39">
        <f t="shared" si="514"/>
        <v>385</v>
      </c>
      <c r="BX430" s="39">
        <f t="shared" si="515"/>
        <v>30</v>
      </c>
      <c r="BY430" s="39">
        <f t="shared" si="516"/>
        <v>31</v>
      </c>
      <c r="BZ430" s="39">
        <f t="shared" si="517"/>
        <v>1</v>
      </c>
      <c r="CA430" s="39">
        <f t="shared" si="518"/>
        <v>1</v>
      </c>
      <c r="CB430" s="39">
        <f t="shared" si="519"/>
        <v>1</v>
      </c>
      <c r="CC430" s="39">
        <f t="shared" si="520"/>
        <v>3</v>
      </c>
      <c r="CD430" s="39">
        <f t="shared" si="521"/>
        <v>1</v>
      </c>
      <c r="CE430" s="39">
        <f t="shared" si="522"/>
        <v>1</v>
      </c>
      <c r="CF430" s="40">
        <f t="shared" si="321"/>
        <v>454</v>
      </c>
    </row>
    <row r="431" spans="2:84" x14ac:dyDescent="0.25">
      <c r="B431" s="25">
        <f t="shared" si="502"/>
        <v>0.70833333333333304</v>
      </c>
      <c r="C431" s="5">
        <f t="shared" ref="C431:K431" si="589">SUM(C59,C121,C183,C245,C307,C369)</f>
        <v>143</v>
      </c>
      <c r="D431" s="5">
        <f t="shared" si="589"/>
        <v>6</v>
      </c>
      <c r="E431" s="5">
        <f t="shared" si="589"/>
        <v>6</v>
      </c>
      <c r="F431" s="5">
        <f t="shared" si="589"/>
        <v>1</v>
      </c>
      <c r="G431" s="5">
        <f t="shared" si="589"/>
        <v>1</v>
      </c>
      <c r="H431" s="5">
        <f t="shared" si="589"/>
        <v>0</v>
      </c>
      <c r="I431" s="5">
        <f t="shared" si="589"/>
        <v>1</v>
      </c>
      <c r="J431" s="5">
        <f t="shared" si="589"/>
        <v>0</v>
      </c>
      <c r="K431" s="5">
        <f t="shared" si="589"/>
        <v>0</v>
      </c>
      <c r="L431" s="11">
        <f t="shared" si="289"/>
        <v>158</v>
      </c>
      <c r="N431" s="25">
        <f t="shared" si="504"/>
        <v>0.70833333333333304</v>
      </c>
      <c r="O431" s="5">
        <f t="shared" ref="O431:W431" si="590">SUM(O59,O121,O183,O245,O307,O369)</f>
        <v>114</v>
      </c>
      <c r="P431" s="5">
        <f t="shared" si="590"/>
        <v>11</v>
      </c>
      <c r="Q431" s="5">
        <f t="shared" si="590"/>
        <v>10</v>
      </c>
      <c r="R431" s="5">
        <f t="shared" si="590"/>
        <v>0</v>
      </c>
      <c r="S431" s="5">
        <f t="shared" si="590"/>
        <v>1</v>
      </c>
      <c r="T431" s="5">
        <f t="shared" si="590"/>
        <v>0</v>
      </c>
      <c r="U431" s="5">
        <f t="shared" si="590"/>
        <v>0</v>
      </c>
      <c r="V431" s="5">
        <f t="shared" si="590"/>
        <v>1</v>
      </c>
      <c r="W431" s="5">
        <f t="shared" si="590"/>
        <v>0</v>
      </c>
      <c r="X431" s="11">
        <f t="shared" si="292"/>
        <v>137</v>
      </c>
      <c r="Z431" s="25">
        <f t="shared" si="506"/>
        <v>0.70833333333333304</v>
      </c>
      <c r="AA431" s="5">
        <f t="shared" ref="AA431:AI431" si="591">SUM(AA59,AA121,AA183,AA245,AA307,AA369)</f>
        <v>148</v>
      </c>
      <c r="AB431" s="5">
        <f t="shared" si="591"/>
        <v>11</v>
      </c>
      <c r="AC431" s="5">
        <f t="shared" si="591"/>
        <v>9</v>
      </c>
      <c r="AD431" s="5">
        <f t="shared" si="591"/>
        <v>0</v>
      </c>
      <c r="AE431" s="5">
        <f t="shared" si="591"/>
        <v>1</v>
      </c>
      <c r="AF431" s="5">
        <f t="shared" si="591"/>
        <v>2</v>
      </c>
      <c r="AG431" s="5">
        <f t="shared" si="591"/>
        <v>1</v>
      </c>
      <c r="AH431" s="5">
        <f t="shared" si="591"/>
        <v>1</v>
      </c>
      <c r="AI431" s="5">
        <f t="shared" si="591"/>
        <v>1</v>
      </c>
      <c r="AJ431" s="11">
        <f t="shared" si="295"/>
        <v>174</v>
      </c>
      <c r="AL431" s="25">
        <f t="shared" si="508"/>
        <v>0.70833333333333304</v>
      </c>
      <c r="AM431" s="5">
        <f t="shared" ref="AM431:AU431" si="592">SUM(AM59,AM121,AM183,AM245,AM307,AM369)</f>
        <v>0</v>
      </c>
      <c r="AN431" s="5">
        <f t="shared" si="592"/>
        <v>0</v>
      </c>
      <c r="AO431" s="5">
        <f t="shared" si="592"/>
        <v>0</v>
      </c>
      <c r="AP431" s="5">
        <f t="shared" si="592"/>
        <v>0</v>
      </c>
      <c r="AQ431" s="5">
        <f t="shared" si="592"/>
        <v>0</v>
      </c>
      <c r="AR431" s="5">
        <f t="shared" si="592"/>
        <v>0</v>
      </c>
      <c r="AS431" s="5">
        <f t="shared" si="592"/>
        <v>0</v>
      </c>
      <c r="AT431" s="5">
        <f t="shared" si="592"/>
        <v>0</v>
      </c>
      <c r="AU431" s="5">
        <f t="shared" si="592"/>
        <v>0</v>
      </c>
      <c r="AV431" s="11">
        <f t="shared" si="298"/>
        <v>0</v>
      </c>
      <c r="AX431" s="25">
        <f t="shared" si="510"/>
        <v>0.70833333333333304</v>
      </c>
      <c r="AY431" s="5">
        <f t="shared" ref="AY431:BG431" si="593">SUM(AY59,AY121,AY183,AY245,AY307,AY369)</f>
        <v>0</v>
      </c>
      <c r="AZ431" s="5">
        <f t="shared" si="593"/>
        <v>0</v>
      </c>
      <c r="BA431" s="5">
        <f t="shared" si="593"/>
        <v>0</v>
      </c>
      <c r="BB431" s="5">
        <f t="shared" si="593"/>
        <v>0</v>
      </c>
      <c r="BC431" s="5">
        <f t="shared" si="593"/>
        <v>0</v>
      </c>
      <c r="BD431" s="5">
        <f t="shared" si="593"/>
        <v>0</v>
      </c>
      <c r="BE431" s="5">
        <f t="shared" si="593"/>
        <v>0</v>
      </c>
      <c r="BF431" s="5">
        <f t="shared" si="593"/>
        <v>0</v>
      </c>
      <c r="BG431" s="5">
        <f t="shared" si="593"/>
        <v>0</v>
      </c>
      <c r="BH431" s="11">
        <f t="shared" si="301"/>
        <v>0</v>
      </c>
      <c r="BJ431" s="25">
        <f t="shared" si="512"/>
        <v>0.70833333333333304</v>
      </c>
      <c r="BK431" s="5">
        <f t="shared" ref="BK431:BS431" si="594">SUM(BK59,BK121,BK183,BK245,BK307,BK369)</f>
        <v>0</v>
      </c>
      <c r="BL431" s="5">
        <f t="shared" si="594"/>
        <v>0</v>
      </c>
      <c r="BM431" s="5">
        <f t="shared" si="594"/>
        <v>0</v>
      </c>
      <c r="BN431" s="5">
        <f t="shared" si="594"/>
        <v>0</v>
      </c>
      <c r="BO431" s="5">
        <f t="shared" si="594"/>
        <v>0</v>
      </c>
      <c r="BP431" s="5">
        <f t="shared" si="594"/>
        <v>0</v>
      </c>
      <c r="BQ431" s="5">
        <f t="shared" si="594"/>
        <v>0</v>
      </c>
      <c r="BR431" s="5">
        <f t="shared" si="594"/>
        <v>0</v>
      </c>
      <c r="BS431" s="5">
        <f t="shared" si="594"/>
        <v>0</v>
      </c>
      <c r="BT431" s="11">
        <f t="shared" si="304"/>
        <v>0</v>
      </c>
      <c r="BV431" s="25">
        <f t="shared" si="320"/>
        <v>0.70833333333333304</v>
      </c>
      <c r="BW431" s="39">
        <f t="shared" si="514"/>
        <v>405</v>
      </c>
      <c r="BX431" s="39">
        <f t="shared" si="515"/>
        <v>28</v>
      </c>
      <c r="BY431" s="39">
        <f t="shared" si="516"/>
        <v>25</v>
      </c>
      <c r="BZ431" s="39">
        <f t="shared" si="517"/>
        <v>1</v>
      </c>
      <c r="CA431" s="39">
        <f t="shared" si="518"/>
        <v>3</v>
      </c>
      <c r="CB431" s="39">
        <f t="shared" si="519"/>
        <v>2</v>
      </c>
      <c r="CC431" s="39">
        <f t="shared" si="520"/>
        <v>2</v>
      </c>
      <c r="CD431" s="39">
        <f t="shared" si="521"/>
        <v>2</v>
      </c>
      <c r="CE431" s="39">
        <f t="shared" si="522"/>
        <v>1</v>
      </c>
      <c r="CF431" s="40">
        <f t="shared" si="321"/>
        <v>469</v>
      </c>
    </row>
    <row r="432" spans="2:84" x14ac:dyDescent="0.25">
      <c r="B432" s="25">
        <f t="shared" si="502"/>
        <v>0.71874999999999967</v>
      </c>
      <c r="C432" s="5">
        <f t="shared" ref="C432:K432" si="595">SUM(C60,C122,C184,C246,C308,C370)</f>
        <v>143</v>
      </c>
      <c r="D432" s="5">
        <f t="shared" si="595"/>
        <v>4</v>
      </c>
      <c r="E432" s="5">
        <f t="shared" si="595"/>
        <v>12</v>
      </c>
      <c r="F432" s="5">
        <f t="shared" si="595"/>
        <v>0</v>
      </c>
      <c r="G432" s="5">
        <f t="shared" si="595"/>
        <v>1</v>
      </c>
      <c r="H432" s="5">
        <f t="shared" si="595"/>
        <v>0</v>
      </c>
      <c r="I432" s="5">
        <f t="shared" si="595"/>
        <v>0</v>
      </c>
      <c r="J432" s="5">
        <f t="shared" si="595"/>
        <v>2</v>
      </c>
      <c r="K432" s="5">
        <f t="shared" si="595"/>
        <v>1</v>
      </c>
      <c r="L432" s="11">
        <f t="shared" si="289"/>
        <v>163</v>
      </c>
      <c r="N432" s="25">
        <f t="shared" si="504"/>
        <v>0.71874999999999967</v>
      </c>
      <c r="O432" s="5">
        <f t="shared" ref="O432:W432" si="596">SUM(O60,O122,O184,O246,O308,O370)</f>
        <v>118</v>
      </c>
      <c r="P432" s="5">
        <f t="shared" si="596"/>
        <v>4</v>
      </c>
      <c r="Q432" s="5">
        <f t="shared" si="596"/>
        <v>7</v>
      </c>
      <c r="R432" s="5">
        <f t="shared" si="596"/>
        <v>0</v>
      </c>
      <c r="S432" s="5">
        <f t="shared" si="596"/>
        <v>2</v>
      </c>
      <c r="T432" s="5">
        <f t="shared" si="596"/>
        <v>0</v>
      </c>
      <c r="U432" s="5">
        <f t="shared" si="596"/>
        <v>1</v>
      </c>
      <c r="V432" s="5">
        <f t="shared" si="596"/>
        <v>0</v>
      </c>
      <c r="W432" s="5">
        <f t="shared" si="596"/>
        <v>0</v>
      </c>
      <c r="X432" s="11">
        <f t="shared" si="292"/>
        <v>132</v>
      </c>
      <c r="Z432" s="25">
        <f t="shared" si="506"/>
        <v>0.71874999999999967</v>
      </c>
      <c r="AA432" s="5">
        <f t="shared" ref="AA432:AI432" si="597">SUM(AA60,AA122,AA184,AA246,AA308,AA370)</f>
        <v>152</v>
      </c>
      <c r="AB432" s="5">
        <f t="shared" si="597"/>
        <v>4</v>
      </c>
      <c r="AC432" s="5">
        <f t="shared" si="597"/>
        <v>7</v>
      </c>
      <c r="AD432" s="5">
        <f t="shared" si="597"/>
        <v>0</v>
      </c>
      <c r="AE432" s="5">
        <f t="shared" si="597"/>
        <v>1</v>
      </c>
      <c r="AF432" s="5">
        <f t="shared" si="597"/>
        <v>0</v>
      </c>
      <c r="AG432" s="5">
        <f t="shared" si="597"/>
        <v>0</v>
      </c>
      <c r="AH432" s="5">
        <f t="shared" si="597"/>
        <v>0</v>
      </c>
      <c r="AI432" s="5">
        <f t="shared" si="597"/>
        <v>0</v>
      </c>
      <c r="AJ432" s="11">
        <f t="shared" si="295"/>
        <v>164</v>
      </c>
      <c r="AL432" s="25">
        <f t="shared" si="508"/>
        <v>0.71874999999999967</v>
      </c>
      <c r="AM432" s="5">
        <f t="shared" ref="AM432:AU432" si="598">SUM(AM60,AM122,AM184,AM246,AM308,AM370)</f>
        <v>0</v>
      </c>
      <c r="AN432" s="5">
        <f t="shared" si="598"/>
        <v>0</v>
      </c>
      <c r="AO432" s="5">
        <f t="shared" si="598"/>
        <v>0</v>
      </c>
      <c r="AP432" s="5">
        <f t="shared" si="598"/>
        <v>0</v>
      </c>
      <c r="AQ432" s="5">
        <f t="shared" si="598"/>
        <v>0</v>
      </c>
      <c r="AR432" s="5">
        <f t="shared" si="598"/>
        <v>0</v>
      </c>
      <c r="AS432" s="5">
        <f t="shared" si="598"/>
        <v>0</v>
      </c>
      <c r="AT432" s="5">
        <f t="shared" si="598"/>
        <v>0</v>
      </c>
      <c r="AU432" s="5">
        <f t="shared" si="598"/>
        <v>0</v>
      </c>
      <c r="AV432" s="11">
        <f t="shared" si="298"/>
        <v>0</v>
      </c>
      <c r="AX432" s="25">
        <f t="shared" si="510"/>
        <v>0.71874999999999967</v>
      </c>
      <c r="AY432" s="5">
        <f t="shared" ref="AY432:BG432" si="599">SUM(AY60,AY122,AY184,AY246,AY308,AY370)</f>
        <v>0</v>
      </c>
      <c r="AZ432" s="5">
        <f t="shared" si="599"/>
        <v>0</v>
      </c>
      <c r="BA432" s="5">
        <f t="shared" si="599"/>
        <v>0</v>
      </c>
      <c r="BB432" s="5">
        <f t="shared" si="599"/>
        <v>0</v>
      </c>
      <c r="BC432" s="5">
        <f t="shared" si="599"/>
        <v>0</v>
      </c>
      <c r="BD432" s="5">
        <f t="shared" si="599"/>
        <v>0</v>
      </c>
      <c r="BE432" s="5">
        <f t="shared" si="599"/>
        <v>0</v>
      </c>
      <c r="BF432" s="5">
        <f t="shared" si="599"/>
        <v>0</v>
      </c>
      <c r="BG432" s="5">
        <f t="shared" si="599"/>
        <v>0</v>
      </c>
      <c r="BH432" s="11">
        <f t="shared" si="301"/>
        <v>0</v>
      </c>
      <c r="BJ432" s="25">
        <f t="shared" si="512"/>
        <v>0.71874999999999967</v>
      </c>
      <c r="BK432" s="5">
        <f t="shared" ref="BK432:BS432" si="600">SUM(BK60,BK122,BK184,BK246,BK308,BK370)</f>
        <v>0</v>
      </c>
      <c r="BL432" s="5">
        <f t="shared" si="600"/>
        <v>0</v>
      </c>
      <c r="BM432" s="5">
        <f t="shared" si="600"/>
        <v>0</v>
      </c>
      <c r="BN432" s="5">
        <f t="shared" si="600"/>
        <v>0</v>
      </c>
      <c r="BO432" s="5">
        <f t="shared" si="600"/>
        <v>0</v>
      </c>
      <c r="BP432" s="5">
        <f t="shared" si="600"/>
        <v>0</v>
      </c>
      <c r="BQ432" s="5">
        <f t="shared" si="600"/>
        <v>0</v>
      </c>
      <c r="BR432" s="5">
        <f t="shared" si="600"/>
        <v>0</v>
      </c>
      <c r="BS432" s="5">
        <f t="shared" si="600"/>
        <v>0</v>
      </c>
      <c r="BT432" s="11">
        <f t="shared" si="304"/>
        <v>0</v>
      </c>
      <c r="BV432" s="25">
        <f t="shared" si="320"/>
        <v>0.71874999999999967</v>
      </c>
      <c r="BW432" s="39">
        <f t="shared" si="514"/>
        <v>413</v>
      </c>
      <c r="BX432" s="39">
        <f t="shared" si="515"/>
        <v>12</v>
      </c>
      <c r="BY432" s="39">
        <f t="shared" si="516"/>
        <v>26</v>
      </c>
      <c r="BZ432" s="39">
        <f t="shared" si="517"/>
        <v>0</v>
      </c>
      <c r="CA432" s="39">
        <f t="shared" si="518"/>
        <v>4</v>
      </c>
      <c r="CB432" s="39">
        <f t="shared" si="519"/>
        <v>0</v>
      </c>
      <c r="CC432" s="39">
        <f t="shared" si="520"/>
        <v>1</v>
      </c>
      <c r="CD432" s="39">
        <f t="shared" si="521"/>
        <v>2</v>
      </c>
      <c r="CE432" s="39">
        <f t="shared" si="522"/>
        <v>1</v>
      </c>
      <c r="CF432" s="40">
        <f t="shared" si="321"/>
        <v>459</v>
      </c>
    </row>
    <row r="433" spans="2:84" x14ac:dyDescent="0.25">
      <c r="B433" s="25">
        <f t="shared" si="502"/>
        <v>0.7291666666666663</v>
      </c>
      <c r="C433" s="5">
        <f t="shared" ref="C433:K433" si="601">SUM(C61,C123,C185,C247,C309,C371)</f>
        <v>131</v>
      </c>
      <c r="D433" s="5">
        <f t="shared" si="601"/>
        <v>11</v>
      </c>
      <c r="E433" s="5">
        <f t="shared" si="601"/>
        <v>11</v>
      </c>
      <c r="F433" s="5">
        <f t="shared" si="601"/>
        <v>1</v>
      </c>
      <c r="G433" s="5">
        <f t="shared" si="601"/>
        <v>0</v>
      </c>
      <c r="H433" s="5">
        <f t="shared" si="601"/>
        <v>0</v>
      </c>
      <c r="I433" s="5">
        <f t="shared" si="601"/>
        <v>1</v>
      </c>
      <c r="J433" s="5">
        <f t="shared" si="601"/>
        <v>0</v>
      </c>
      <c r="K433" s="5">
        <f t="shared" si="601"/>
        <v>0</v>
      </c>
      <c r="L433" s="11">
        <f t="shared" si="289"/>
        <v>155</v>
      </c>
      <c r="N433" s="25">
        <f t="shared" si="504"/>
        <v>0.7291666666666663</v>
      </c>
      <c r="O433" s="5">
        <f t="shared" ref="O433:W433" si="602">SUM(O61,O123,O185,O247,O309,O371)</f>
        <v>121</v>
      </c>
      <c r="P433" s="5">
        <f t="shared" si="602"/>
        <v>4</v>
      </c>
      <c r="Q433" s="5">
        <f t="shared" si="602"/>
        <v>3</v>
      </c>
      <c r="R433" s="5">
        <f t="shared" si="602"/>
        <v>1</v>
      </c>
      <c r="S433" s="5">
        <f t="shared" si="602"/>
        <v>0</v>
      </c>
      <c r="T433" s="5">
        <f t="shared" si="602"/>
        <v>0</v>
      </c>
      <c r="U433" s="5">
        <f t="shared" si="602"/>
        <v>0</v>
      </c>
      <c r="V433" s="5">
        <f t="shared" si="602"/>
        <v>1</v>
      </c>
      <c r="W433" s="5">
        <f t="shared" si="602"/>
        <v>0</v>
      </c>
      <c r="X433" s="11">
        <f t="shared" si="292"/>
        <v>130</v>
      </c>
      <c r="Z433" s="25">
        <f t="shared" si="506"/>
        <v>0.7291666666666663</v>
      </c>
      <c r="AA433" s="5">
        <f t="shared" ref="AA433:AI433" si="603">SUM(AA61,AA123,AA185,AA247,AA309,AA371)</f>
        <v>117</v>
      </c>
      <c r="AB433" s="5">
        <f t="shared" si="603"/>
        <v>6</v>
      </c>
      <c r="AC433" s="5">
        <f t="shared" si="603"/>
        <v>12</v>
      </c>
      <c r="AD433" s="5">
        <f t="shared" si="603"/>
        <v>0</v>
      </c>
      <c r="AE433" s="5">
        <f t="shared" si="603"/>
        <v>2</v>
      </c>
      <c r="AF433" s="5">
        <f t="shared" si="603"/>
        <v>0</v>
      </c>
      <c r="AG433" s="5">
        <f t="shared" si="603"/>
        <v>0</v>
      </c>
      <c r="AH433" s="5">
        <f t="shared" si="603"/>
        <v>1</v>
      </c>
      <c r="AI433" s="5">
        <f t="shared" si="603"/>
        <v>0</v>
      </c>
      <c r="AJ433" s="11">
        <f t="shared" si="295"/>
        <v>138</v>
      </c>
      <c r="AL433" s="25">
        <f t="shared" si="508"/>
        <v>0.7291666666666663</v>
      </c>
      <c r="AM433" s="5">
        <f t="shared" ref="AM433:AU433" si="604">SUM(AM61,AM123,AM185,AM247,AM309,AM371)</f>
        <v>0</v>
      </c>
      <c r="AN433" s="5">
        <f t="shared" si="604"/>
        <v>0</v>
      </c>
      <c r="AO433" s="5">
        <f t="shared" si="604"/>
        <v>0</v>
      </c>
      <c r="AP433" s="5">
        <f t="shared" si="604"/>
        <v>0</v>
      </c>
      <c r="AQ433" s="5">
        <f t="shared" si="604"/>
        <v>0</v>
      </c>
      <c r="AR433" s="5">
        <f t="shared" si="604"/>
        <v>0</v>
      </c>
      <c r="AS433" s="5">
        <f t="shared" si="604"/>
        <v>0</v>
      </c>
      <c r="AT433" s="5">
        <f t="shared" si="604"/>
        <v>0</v>
      </c>
      <c r="AU433" s="5">
        <f t="shared" si="604"/>
        <v>0</v>
      </c>
      <c r="AV433" s="11">
        <f t="shared" si="298"/>
        <v>0</v>
      </c>
      <c r="AX433" s="25">
        <f t="shared" si="510"/>
        <v>0.7291666666666663</v>
      </c>
      <c r="AY433" s="5">
        <f t="shared" ref="AY433:BG433" si="605">SUM(AY61,AY123,AY185,AY247,AY309,AY371)</f>
        <v>0</v>
      </c>
      <c r="AZ433" s="5">
        <f t="shared" si="605"/>
        <v>0</v>
      </c>
      <c r="BA433" s="5">
        <f t="shared" si="605"/>
        <v>0</v>
      </c>
      <c r="BB433" s="5">
        <f t="shared" si="605"/>
        <v>0</v>
      </c>
      <c r="BC433" s="5">
        <f t="shared" si="605"/>
        <v>0</v>
      </c>
      <c r="BD433" s="5">
        <f t="shared" si="605"/>
        <v>0</v>
      </c>
      <c r="BE433" s="5">
        <f t="shared" si="605"/>
        <v>0</v>
      </c>
      <c r="BF433" s="5">
        <f t="shared" si="605"/>
        <v>0</v>
      </c>
      <c r="BG433" s="5">
        <f t="shared" si="605"/>
        <v>0</v>
      </c>
      <c r="BH433" s="11">
        <f t="shared" si="301"/>
        <v>0</v>
      </c>
      <c r="BJ433" s="25">
        <f t="shared" si="512"/>
        <v>0.7291666666666663</v>
      </c>
      <c r="BK433" s="5">
        <f t="shared" ref="BK433:BS433" si="606">SUM(BK61,BK123,BK185,BK247,BK309,BK371)</f>
        <v>0</v>
      </c>
      <c r="BL433" s="5">
        <f t="shared" si="606"/>
        <v>0</v>
      </c>
      <c r="BM433" s="5">
        <f t="shared" si="606"/>
        <v>0</v>
      </c>
      <c r="BN433" s="5">
        <f t="shared" si="606"/>
        <v>0</v>
      </c>
      <c r="BO433" s="5">
        <f t="shared" si="606"/>
        <v>0</v>
      </c>
      <c r="BP433" s="5">
        <f t="shared" si="606"/>
        <v>0</v>
      </c>
      <c r="BQ433" s="5">
        <f t="shared" si="606"/>
        <v>0</v>
      </c>
      <c r="BR433" s="5">
        <f t="shared" si="606"/>
        <v>0</v>
      </c>
      <c r="BS433" s="5">
        <f t="shared" si="606"/>
        <v>0</v>
      </c>
      <c r="BT433" s="11">
        <f t="shared" si="304"/>
        <v>0</v>
      </c>
      <c r="BV433" s="25">
        <f t="shared" si="320"/>
        <v>0.7291666666666663</v>
      </c>
      <c r="BW433" s="39">
        <f t="shared" si="514"/>
        <v>369</v>
      </c>
      <c r="BX433" s="39">
        <f t="shared" si="515"/>
        <v>21</v>
      </c>
      <c r="BY433" s="39">
        <f t="shared" si="516"/>
        <v>26</v>
      </c>
      <c r="BZ433" s="39">
        <f t="shared" si="517"/>
        <v>2</v>
      </c>
      <c r="CA433" s="39">
        <f t="shared" si="518"/>
        <v>2</v>
      </c>
      <c r="CB433" s="39">
        <f t="shared" si="519"/>
        <v>0</v>
      </c>
      <c r="CC433" s="39">
        <f t="shared" si="520"/>
        <v>1</v>
      </c>
      <c r="CD433" s="39">
        <f t="shared" si="521"/>
        <v>2</v>
      </c>
      <c r="CE433" s="39">
        <f t="shared" si="522"/>
        <v>0</v>
      </c>
      <c r="CF433" s="40">
        <f t="shared" si="321"/>
        <v>423</v>
      </c>
    </row>
    <row r="434" spans="2:84" x14ac:dyDescent="0.25">
      <c r="B434" s="25">
        <f t="shared" si="502"/>
        <v>0.73958333333333293</v>
      </c>
      <c r="C434" s="5">
        <f t="shared" ref="C434:K434" si="607">SUM(C62,C124,C186,C248,C310,C372)</f>
        <v>119</v>
      </c>
      <c r="D434" s="5">
        <f t="shared" si="607"/>
        <v>1</v>
      </c>
      <c r="E434" s="5">
        <f t="shared" si="607"/>
        <v>9</v>
      </c>
      <c r="F434" s="5">
        <f t="shared" si="607"/>
        <v>0</v>
      </c>
      <c r="G434" s="5">
        <f t="shared" si="607"/>
        <v>0</v>
      </c>
      <c r="H434" s="5">
        <f t="shared" si="607"/>
        <v>0</v>
      </c>
      <c r="I434" s="5">
        <f t="shared" si="607"/>
        <v>0</v>
      </c>
      <c r="J434" s="5">
        <f t="shared" si="607"/>
        <v>0</v>
      </c>
      <c r="K434" s="5">
        <f t="shared" si="607"/>
        <v>0</v>
      </c>
      <c r="L434" s="11">
        <f t="shared" si="289"/>
        <v>129</v>
      </c>
      <c r="N434" s="25">
        <f t="shared" si="504"/>
        <v>0.73958333333333293</v>
      </c>
      <c r="O434" s="5">
        <f t="shared" ref="O434:W434" si="608">SUM(O62,O124,O186,O248,O310,O372)</f>
        <v>99</v>
      </c>
      <c r="P434" s="5">
        <f t="shared" si="608"/>
        <v>4</v>
      </c>
      <c r="Q434" s="5">
        <f t="shared" si="608"/>
        <v>8</v>
      </c>
      <c r="R434" s="5">
        <f t="shared" si="608"/>
        <v>1</v>
      </c>
      <c r="S434" s="5">
        <f t="shared" si="608"/>
        <v>1</v>
      </c>
      <c r="T434" s="5">
        <f t="shared" si="608"/>
        <v>0</v>
      </c>
      <c r="U434" s="5">
        <f t="shared" si="608"/>
        <v>1</v>
      </c>
      <c r="V434" s="5">
        <f t="shared" si="608"/>
        <v>0</v>
      </c>
      <c r="W434" s="5">
        <f t="shared" si="608"/>
        <v>0</v>
      </c>
      <c r="X434" s="11">
        <f t="shared" si="292"/>
        <v>114</v>
      </c>
      <c r="Z434" s="25">
        <f t="shared" si="506"/>
        <v>0.73958333333333293</v>
      </c>
      <c r="AA434" s="5">
        <f t="shared" ref="AA434:AI434" si="609">SUM(AA62,AA124,AA186,AA248,AA310,AA372)</f>
        <v>149</v>
      </c>
      <c r="AB434" s="5">
        <f t="shared" si="609"/>
        <v>7</v>
      </c>
      <c r="AC434" s="5">
        <f t="shared" si="609"/>
        <v>9</v>
      </c>
      <c r="AD434" s="5">
        <f t="shared" si="609"/>
        <v>0</v>
      </c>
      <c r="AE434" s="5">
        <f t="shared" si="609"/>
        <v>1</v>
      </c>
      <c r="AF434" s="5">
        <f t="shared" si="609"/>
        <v>0</v>
      </c>
      <c r="AG434" s="5">
        <f t="shared" si="609"/>
        <v>0</v>
      </c>
      <c r="AH434" s="5">
        <f t="shared" si="609"/>
        <v>0</v>
      </c>
      <c r="AI434" s="5">
        <f t="shared" si="609"/>
        <v>0</v>
      </c>
      <c r="AJ434" s="11">
        <f t="shared" si="295"/>
        <v>166</v>
      </c>
      <c r="AL434" s="25">
        <f t="shared" si="508"/>
        <v>0.73958333333333293</v>
      </c>
      <c r="AM434" s="5">
        <f t="shared" ref="AM434:AU434" si="610">SUM(AM62,AM124,AM186,AM248,AM310,AM372)</f>
        <v>0</v>
      </c>
      <c r="AN434" s="5">
        <f t="shared" si="610"/>
        <v>0</v>
      </c>
      <c r="AO434" s="5">
        <f t="shared" si="610"/>
        <v>0</v>
      </c>
      <c r="AP434" s="5">
        <f t="shared" si="610"/>
        <v>0</v>
      </c>
      <c r="AQ434" s="5">
        <f t="shared" si="610"/>
        <v>0</v>
      </c>
      <c r="AR434" s="5">
        <f t="shared" si="610"/>
        <v>0</v>
      </c>
      <c r="AS434" s="5">
        <f t="shared" si="610"/>
        <v>0</v>
      </c>
      <c r="AT434" s="5">
        <f t="shared" si="610"/>
        <v>0</v>
      </c>
      <c r="AU434" s="5">
        <f t="shared" si="610"/>
        <v>0</v>
      </c>
      <c r="AV434" s="11">
        <f t="shared" si="298"/>
        <v>0</v>
      </c>
      <c r="AX434" s="25">
        <f t="shared" si="510"/>
        <v>0.73958333333333293</v>
      </c>
      <c r="AY434" s="5">
        <f t="shared" ref="AY434:BG434" si="611">SUM(AY62,AY124,AY186,AY248,AY310,AY372)</f>
        <v>0</v>
      </c>
      <c r="AZ434" s="5">
        <f t="shared" si="611"/>
        <v>0</v>
      </c>
      <c r="BA434" s="5">
        <f t="shared" si="611"/>
        <v>0</v>
      </c>
      <c r="BB434" s="5">
        <f t="shared" si="611"/>
        <v>0</v>
      </c>
      <c r="BC434" s="5">
        <f t="shared" si="611"/>
        <v>0</v>
      </c>
      <c r="BD434" s="5">
        <f t="shared" si="611"/>
        <v>0</v>
      </c>
      <c r="BE434" s="5">
        <f t="shared" si="611"/>
        <v>0</v>
      </c>
      <c r="BF434" s="5">
        <f t="shared" si="611"/>
        <v>0</v>
      </c>
      <c r="BG434" s="5">
        <f t="shared" si="611"/>
        <v>0</v>
      </c>
      <c r="BH434" s="11">
        <f t="shared" si="301"/>
        <v>0</v>
      </c>
      <c r="BJ434" s="25">
        <f t="shared" si="512"/>
        <v>0.73958333333333293</v>
      </c>
      <c r="BK434" s="5">
        <f t="shared" ref="BK434:BS434" si="612">SUM(BK62,BK124,BK186,BK248,BK310,BK372)</f>
        <v>0</v>
      </c>
      <c r="BL434" s="5">
        <f t="shared" si="612"/>
        <v>0</v>
      </c>
      <c r="BM434" s="5">
        <f t="shared" si="612"/>
        <v>0</v>
      </c>
      <c r="BN434" s="5">
        <f t="shared" si="612"/>
        <v>0</v>
      </c>
      <c r="BO434" s="5">
        <f t="shared" si="612"/>
        <v>0</v>
      </c>
      <c r="BP434" s="5">
        <f t="shared" si="612"/>
        <v>0</v>
      </c>
      <c r="BQ434" s="5">
        <f t="shared" si="612"/>
        <v>0</v>
      </c>
      <c r="BR434" s="5">
        <f t="shared" si="612"/>
        <v>0</v>
      </c>
      <c r="BS434" s="5">
        <f t="shared" si="612"/>
        <v>0</v>
      </c>
      <c r="BT434" s="11">
        <f t="shared" si="304"/>
        <v>0</v>
      </c>
      <c r="BV434" s="25">
        <f t="shared" si="320"/>
        <v>0.73958333333333293</v>
      </c>
      <c r="BW434" s="39">
        <f t="shared" si="514"/>
        <v>367</v>
      </c>
      <c r="BX434" s="39">
        <f t="shared" si="515"/>
        <v>12</v>
      </c>
      <c r="BY434" s="39">
        <f t="shared" si="516"/>
        <v>26</v>
      </c>
      <c r="BZ434" s="39">
        <f t="shared" si="517"/>
        <v>1</v>
      </c>
      <c r="CA434" s="39">
        <f t="shared" si="518"/>
        <v>2</v>
      </c>
      <c r="CB434" s="39">
        <f t="shared" si="519"/>
        <v>0</v>
      </c>
      <c r="CC434" s="39">
        <f t="shared" si="520"/>
        <v>1</v>
      </c>
      <c r="CD434" s="39">
        <f t="shared" si="521"/>
        <v>0</v>
      </c>
      <c r="CE434" s="39">
        <f t="shared" si="522"/>
        <v>0</v>
      </c>
      <c r="CF434" s="40">
        <f t="shared" si="321"/>
        <v>409</v>
      </c>
    </row>
    <row r="435" spans="2:84" x14ac:dyDescent="0.25">
      <c r="B435" s="25">
        <f t="shared" si="502"/>
        <v>0.74999999999999956</v>
      </c>
      <c r="C435" s="5">
        <f t="shared" ref="C435:K435" si="613">SUM(C63,C125,C187,C249,C311,C373)</f>
        <v>103</v>
      </c>
      <c r="D435" s="5">
        <f t="shared" si="613"/>
        <v>7</v>
      </c>
      <c r="E435" s="5">
        <f t="shared" si="613"/>
        <v>5</v>
      </c>
      <c r="F435" s="5">
        <f t="shared" si="613"/>
        <v>0</v>
      </c>
      <c r="G435" s="5">
        <f t="shared" si="613"/>
        <v>2</v>
      </c>
      <c r="H435" s="5">
        <f t="shared" si="613"/>
        <v>0</v>
      </c>
      <c r="I435" s="5">
        <f t="shared" si="613"/>
        <v>0</v>
      </c>
      <c r="J435" s="5">
        <f t="shared" si="613"/>
        <v>3</v>
      </c>
      <c r="K435" s="5">
        <f t="shared" si="613"/>
        <v>0</v>
      </c>
      <c r="L435" s="11">
        <f t="shared" si="289"/>
        <v>120</v>
      </c>
      <c r="N435" s="25">
        <f t="shared" si="504"/>
        <v>0.74999999999999956</v>
      </c>
      <c r="O435" s="5">
        <f t="shared" ref="O435:W435" si="614">SUM(O63,O125,O187,O249,O311,O373)</f>
        <v>90</v>
      </c>
      <c r="P435" s="5">
        <f t="shared" si="614"/>
        <v>2</v>
      </c>
      <c r="Q435" s="5">
        <f t="shared" si="614"/>
        <v>8</v>
      </c>
      <c r="R435" s="5">
        <f t="shared" si="614"/>
        <v>0</v>
      </c>
      <c r="S435" s="5">
        <f t="shared" si="614"/>
        <v>1</v>
      </c>
      <c r="T435" s="5">
        <f t="shared" si="614"/>
        <v>0</v>
      </c>
      <c r="U435" s="5">
        <f t="shared" si="614"/>
        <v>1</v>
      </c>
      <c r="V435" s="5">
        <f t="shared" si="614"/>
        <v>0</v>
      </c>
      <c r="W435" s="5">
        <f t="shared" si="614"/>
        <v>0</v>
      </c>
      <c r="X435" s="11">
        <f t="shared" si="292"/>
        <v>102</v>
      </c>
      <c r="Z435" s="25">
        <f t="shared" si="506"/>
        <v>0.74999999999999956</v>
      </c>
      <c r="AA435" s="5">
        <f t="shared" ref="AA435:AI435" si="615">SUM(AA63,AA125,AA187,AA249,AA311,AA373)</f>
        <v>105</v>
      </c>
      <c r="AB435" s="5">
        <f t="shared" si="615"/>
        <v>4</v>
      </c>
      <c r="AC435" s="5">
        <f t="shared" si="615"/>
        <v>5</v>
      </c>
      <c r="AD435" s="5">
        <f t="shared" si="615"/>
        <v>0</v>
      </c>
      <c r="AE435" s="5">
        <f t="shared" si="615"/>
        <v>1</v>
      </c>
      <c r="AF435" s="5">
        <f t="shared" si="615"/>
        <v>0</v>
      </c>
      <c r="AG435" s="5">
        <f t="shared" si="615"/>
        <v>0</v>
      </c>
      <c r="AH435" s="5">
        <f t="shared" si="615"/>
        <v>1</v>
      </c>
      <c r="AI435" s="5">
        <f t="shared" si="615"/>
        <v>1</v>
      </c>
      <c r="AJ435" s="11">
        <f t="shared" si="295"/>
        <v>117</v>
      </c>
      <c r="AL435" s="25">
        <f t="shared" si="508"/>
        <v>0.74999999999999956</v>
      </c>
      <c r="AM435" s="5">
        <f t="shared" ref="AM435:AU435" si="616">SUM(AM63,AM125,AM187,AM249,AM311,AM373)</f>
        <v>0</v>
      </c>
      <c r="AN435" s="5">
        <f t="shared" si="616"/>
        <v>0</v>
      </c>
      <c r="AO435" s="5">
        <f t="shared" si="616"/>
        <v>0</v>
      </c>
      <c r="AP435" s="5">
        <f t="shared" si="616"/>
        <v>0</v>
      </c>
      <c r="AQ435" s="5">
        <f t="shared" si="616"/>
        <v>0</v>
      </c>
      <c r="AR435" s="5">
        <f t="shared" si="616"/>
        <v>0</v>
      </c>
      <c r="AS435" s="5">
        <f t="shared" si="616"/>
        <v>0</v>
      </c>
      <c r="AT435" s="5">
        <f t="shared" si="616"/>
        <v>0</v>
      </c>
      <c r="AU435" s="5">
        <f t="shared" si="616"/>
        <v>0</v>
      </c>
      <c r="AV435" s="11">
        <f t="shared" si="298"/>
        <v>0</v>
      </c>
      <c r="AX435" s="25">
        <f t="shared" si="510"/>
        <v>0.74999999999999956</v>
      </c>
      <c r="AY435" s="5">
        <f t="shared" ref="AY435:BG435" si="617">SUM(AY63,AY125,AY187,AY249,AY311,AY373)</f>
        <v>0</v>
      </c>
      <c r="AZ435" s="5">
        <f t="shared" si="617"/>
        <v>0</v>
      </c>
      <c r="BA435" s="5">
        <f t="shared" si="617"/>
        <v>0</v>
      </c>
      <c r="BB435" s="5">
        <f t="shared" si="617"/>
        <v>0</v>
      </c>
      <c r="BC435" s="5">
        <f t="shared" si="617"/>
        <v>0</v>
      </c>
      <c r="BD435" s="5">
        <f t="shared" si="617"/>
        <v>0</v>
      </c>
      <c r="BE435" s="5">
        <f t="shared" si="617"/>
        <v>0</v>
      </c>
      <c r="BF435" s="5">
        <f t="shared" si="617"/>
        <v>0</v>
      </c>
      <c r="BG435" s="5">
        <f t="shared" si="617"/>
        <v>0</v>
      </c>
      <c r="BH435" s="11">
        <f t="shared" si="301"/>
        <v>0</v>
      </c>
      <c r="BJ435" s="25">
        <f t="shared" si="512"/>
        <v>0.74999999999999956</v>
      </c>
      <c r="BK435" s="5">
        <f t="shared" ref="BK435:BS435" si="618">SUM(BK63,BK125,BK187,BK249,BK311,BK373)</f>
        <v>0</v>
      </c>
      <c r="BL435" s="5">
        <f t="shared" si="618"/>
        <v>0</v>
      </c>
      <c r="BM435" s="5">
        <f t="shared" si="618"/>
        <v>0</v>
      </c>
      <c r="BN435" s="5">
        <f t="shared" si="618"/>
        <v>0</v>
      </c>
      <c r="BO435" s="5">
        <f t="shared" si="618"/>
        <v>0</v>
      </c>
      <c r="BP435" s="5">
        <f t="shared" si="618"/>
        <v>0</v>
      </c>
      <c r="BQ435" s="5">
        <f t="shared" si="618"/>
        <v>0</v>
      </c>
      <c r="BR435" s="5">
        <f t="shared" si="618"/>
        <v>0</v>
      </c>
      <c r="BS435" s="5">
        <f t="shared" si="618"/>
        <v>0</v>
      </c>
      <c r="BT435" s="11">
        <f t="shared" si="304"/>
        <v>0</v>
      </c>
      <c r="BV435" s="25">
        <f t="shared" si="320"/>
        <v>0.74999999999999956</v>
      </c>
      <c r="BW435" s="39">
        <f t="shared" si="514"/>
        <v>298</v>
      </c>
      <c r="BX435" s="39">
        <f t="shared" si="515"/>
        <v>13</v>
      </c>
      <c r="BY435" s="39">
        <f t="shared" si="516"/>
        <v>18</v>
      </c>
      <c r="BZ435" s="39">
        <f t="shared" si="517"/>
        <v>0</v>
      </c>
      <c r="CA435" s="39">
        <f t="shared" si="518"/>
        <v>4</v>
      </c>
      <c r="CB435" s="39">
        <f t="shared" si="519"/>
        <v>0</v>
      </c>
      <c r="CC435" s="39">
        <f t="shared" si="520"/>
        <v>1</v>
      </c>
      <c r="CD435" s="39">
        <f t="shared" si="521"/>
        <v>4</v>
      </c>
      <c r="CE435" s="39">
        <f t="shared" si="522"/>
        <v>1</v>
      </c>
      <c r="CF435" s="40">
        <f t="shared" si="321"/>
        <v>339</v>
      </c>
    </row>
    <row r="436" spans="2:84" x14ac:dyDescent="0.25">
      <c r="B436" s="25">
        <f t="shared" si="502"/>
        <v>0.76041666666666619</v>
      </c>
      <c r="C436" s="5">
        <f t="shared" ref="C436:K436" si="619">SUM(C64,C126,C188,C250,C312,C374)</f>
        <v>88</v>
      </c>
      <c r="D436" s="5">
        <f t="shared" si="619"/>
        <v>2</v>
      </c>
      <c r="E436" s="5">
        <f t="shared" si="619"/>
        <v>4</v>
      </c>
      <c r="F436" s="5">
        <f t="shared" si="619"/>
        <v>0</v>
      </c>
      <c r="G436" s="5">
        <f t="shared" si="619"/>
        <v>0</v>
      </c>
      <c r="H436" s="5">
        <f t="shared" si="619"/>
        <v>0</v>
      </c>
      <c r="I436" s="5">
        <f t="shared" si="619"/>
        <v>2</v>
      </c>
      <c r="J436" s="5">
        <f t="shared" si="619"/>
        <v>1</v>
      </c>
      <c r="K436" s="5">
        <f t="shared" si="619"/>
        <v>0</v>
      </c>
      <c r="L436" s="11">
        <f t="shared" si="289"/>
        <v>97</v>
      </c>
      <c r="N436" s="25">
        <f t="shared" si="504"/>
        <v>0.76041666666666619</v>
      </c>
      <c r="O436" s="5">
        <f t="shared" ref="O436:W436" si="620">SUM(O64,O126,O188,O250,O312,O374)</f>
        <v>71</v>
      </c>
      <c r="P436" s="5">
        <f t="shared" si="620"/>
        <v>3</v>
      </c>
      <c r="Q436" s="5">
        <f t="shared" si="620"/>
        <v>9</v>
      </c>
      <c r="R436" s="5">
        <f t="shared" si="620"/>
        <v>0</v>
      </c>
      <c r="S436" s="5">
        <f t="shared" si="620"/>
        <v>1</v>
      </c>
      <c r="T436" s="5">
        <f t="shared" si="620"/>
        <v>0</v>
      </c>
      <c r="U436" s="5">
        <f t="shared" si="620"/>
        <v>1</v>
      </c>
      <c r="V436" s="5">
        <f t="shared" si="620"/>
        <v>0</v>
      </c>
      <c r="W436" s="5">
        <f t="shared" si="620"/>
        <v>1</v>
      </c>
      <c r="X436" s="11">
        <f t="shared" si="292"/>
        <v>86</v>
      </c>
      <c r="Z436" s="25">
        <f t="shared" si="506"/>
        <v>0.76041666666666619</v>
      </c>
      <c r="AA436" s="5">
        <f t="shared" ref="AA436:AI436" si="621">SUM(AA64,AA126,AA188,AA250,AA312,AA374)</f>
        <v>126</v>
      </c>
      <c r="AB436" s="5">
        <f t="shared" si="621"/>
        <v>8</v>
      </c>
      <c r="AC436" s="5">
        <f t="shared" si="621"/>
        <v>10</v>
      </c>
      <c r="AD436" s="5">
        <f t="shared" si="621"/>
        <v>0</v>
      </c>
      <c r="AE436" s="5">
        <f t="shared" si="621"/>
        <v>0</v>
      </c>
      <c r="AF436" s="5">
        <f t="shared" si="621"/>
        <v>0</v>
      </c>
      <c r="AG436" s="5">
        <f t="shared" si="621"/>
        <v>1</v>
      </c>
      <c r="AH436" s="5">
        <f t="shared" si="621"/>
        <v>0</v>
      </c>
      <c r="AI436" s="5">
        <f t="shared" si="621"/>
        <v>1</v>
      </c>
      <c r="AJ436" s="11">
        <f t="shared" si="295"/>
        <v>146</v>
      </c>
      <c r="AL436" s="25">
        <f t="shared" si="508"/>
        <v>0.76041666666666619</v>
      </c>
      <c r="AM436" s="5">
        <f t="shared" ref="AM436:AU436" si="622">SUM(AM64,AM126,AM188,AM250,AM312,AM374)</f>
        <v>0</v>
      </c>
      <c r="AN436" s="5">
        <f t="shared" si="622"/>
        <v>0</v>
      </c>
      <c r="AO436" s="5">
        <f t="shared" si="622"/>
        <v>0</v>
      </c>
      <c r="AP436" s="5">
        <f t="shared" si="622"/>
        <v>0</v>
      </c>
      <c r="AQ436" s="5">
        <f t="shared" si="622"/>
        <v>0</v>
      </c>
      <c r="AR436" s="5">
        <f t="shared" si="622"/>
        <v>0</v>
      </c>
      <c r="AS436" s="5">
        <f t="shared" si="622"/>
        <v>0</v>
      </c>
      <c r="AT436" s="5">
        <f t="shared" si="622"/>
        <v>0</v>
      </c>
      <c r="AU436" s="5">
        <f t="shared" si="622"/>
        <v>0</v>
      </c>
      <c r="AV436" s="11">
        <f t="shared" si="298"/>
        <v>0</v>
      </c>
      <c r="AX436" s="25">
        <f t="shared" si="510"/>
        <v>0.76041666666666619</v>
      </c>
      <c r="AY436" s="5">
        <f t="shared" ref="AY436:BG436" si="623">SUM(AY64,AY126,AY188,AY250,AY312,AY374)</f>
        <v>0</v>
      </c>
      <c r="AZ436" s="5">
        <f t="shared" si="623"/>
        <v>0</v>
      </c>
      <c r="BA436" s="5">
        <f t="shared" si="623"/>
        <v>0</v>
      </c>
      <c r="BB436" s="5">
        <f t="shared" si="623"/>
        <v>0</v>
      </c>
      <c r="BC436" s="5">
        <f t="shared" si="623"/>
        <v>0</v>
      </c>
      <c r="BD436" s="5">
        <f t="shared" si="623"/>
        <v>0</v>
      </c>
      <c r="BE436" s="5">
        <f t="shared" si="623"/>
        <v>0</v>
      </c>
      <c r="BF436" s="5">
        <f t="shared" si="623"/>
        <v>0</v>
      </c>
      <c r="BG436" s="5">
        <f t="shared" si="623"/>
        <v>0</v>
      </c>
      <c r="BH436" s="11">
        <f t="shared" si="301"/>
        <v>0</v>
      </c>
      <c r="BJ436" s="25">
        <f t="shared" si="512"/>
        <v>0.76041666666666619</v>
      </c>
      <c r="BK436" s="5">
        <f t="shared" ref="BK436:BS436" si="624">SUM(BK64,BK126,BK188,BK250,BK312,BK374)</f>
        <v>0</v>
      </c>
      <c r="BL436" s="5">
        <f t="shared" si="624"/>
        <v>0</v>
      </c>
      <c r="BM436" s="5">
        <f t="shared" si="624"/>
        <v>0</v>
      </c>
      <c r="BN436" s="5">
        <f t="shared" si="624"/>
        <v>0</v>
      </c>
      <c r="BO436" s="5">
        <f t="shared" si="624"/>
        <v>0</v>
      </c>
      <c r="BP436" s="5">
        <f t="shared" si="624"/>
        <v>0</v>
      </c>
      <c r="BQ436" s="5">
        <f t="shared" si="624"/>
        <v>0</v>
      </c>
      <c r="BR436" s="5">
        <f t="shared" si="624"/>
        <v>0</v>
      </c>
      <c r="BS436" s="5">
        <f t="shared" si="624"/>
        <v>0</v>
      </c>
      <c r="BT436" s="11">
        <f t="shared" si="304"/>
        <v>0</v>
      </c>
      <c r="BV436" s="25">
        <f t="shared" si="320"/>
        <v>0.76041666666666619</v>
      </c>
      <c r="BW436" s="39">
        <f t="shared" si="514"/>
        <v>285</v>
      </c>
      <c r="BX436" s="39">
        <f t="shared" si="515"/>
        <v>13</v>
      </c>
      <c r="BY436" s="39">
        <f t="shared" si="516"/>
        <v>23</v>
      </c>
      <c r="BZ436" s="39">
        <f t="shared" si="517"/>
        <v>0</v>
      </c>
      <c r="CA436" s="39">
        <f t="shared" si="518"/>
        <v>1</v>
      </c>
      <c r="CB436" s="39">
        <f t="shared" si="519"/>
        <v>0</v>
      </c>
      <c r="CC436" s="39">
        <f t="shared" si="520"/>
        <v>4</v>
      </c>
      <c r="CD436" s="39">
        <f t="shared" si="521"/>
        <v>1</v>
      </c>
      <c r="CE436" s="39">
        <f t="shared" si="522"/>
        <v>2</v>
      </c>
      <c r="CF436" s="40">
        <f t="shared" si="321"/>
        <v>329</v>
      </c>
    </row>
    <row r="437" spans="2:84" x14ac:dyDescent="0.25">
      <c r="B437" s="25">
        <f t="shared" si="502"/>
        <v>0.77083333333333282</v>
      </c>
      <c r="C437" s="5">
        <f t="shared" ref="C437:K437" si="625">SUM(C65,C127,C189,C251,C313,C375)</f>
        <v>89</v>
      </c>
      <c r="D437" s="5">
        <f t="shared" si="625"/>
        <v>3</v>
      </c>
      <c r="E437" s="5">
        <f t="shared" si="625"/>
        <v>3</v>
      </c>
      <c r="F437" s="5">
        <f t="shared" si="625"/>
        <v>0</v>
      </c>
      <c r="G437" s="5">
        <f t="shared" si="625"/>
        <v>0</v>
      </c>
      <c r="H437" s="5">
        <f t="shared" si="625"/>
        <v>0</v>
      </c>
      <c r="I437" s="5">
        <f t="shared" si="625"/>
        <v>0</v>
      </c>
      <c r="J437" s="5">
        <f t="shared" si="625"/>
        <v>1</v>
      </c>
      <c r="K437" s="5">
        <f t="shared" si="625"/>
        <v>0</v>
      </c>
      <c r="L437" s="11">
        <f t="shared" si="289"/>
        <v>96</v>
      </c>
      <c r="N437" s="25">
        <f t="shared" si="504"/>
        <v>0.77083333333333282</v>
      </c>
      <c r="O437" s="5">
        <f t="shared" ref="O437:W437" si="626">SUM(O65,O127,O189,O251,O313,O375)</f>
        <v>78</v>
      </c>
      <c r="P437" s="5">
        <f t="shared" si="626"/>
        <v>2</v>
      </c>
      <c r="Q437" s="5">
        <f t="shared" si="626"/>
        <v>8</v>
      </c>
      <c r="R437" s="5">
        <f t="shared" si="626"/>
        <v>0</v>
      </c>
      <c r="S437" s="5">
        <f t="shared" si="626"/>
        <v>0</v>
      </c>
      <c r="T437" s="5">
        <f t="shared" si="626"/>
        <v>0</v>
      </c>
      <c r="U437" s="5">
        <f t="shared" si="626"/>
        <v>0</v>
      </c>
      <c r="V437" s="5">
        <f t="shared" si="626"/>
        <v>1</v>
      </c>
      <c r="W437" s="5">
        <f t="shared" si="626"/>
        <v>0</v>
      </c>
      <c r="X437" s="11">
        <f t="shared" si="292"/>
        <v>89</v>
      </c>
      <c r="Z437" s="25">
        <f t="shared" si="506"/>
        <v>0.77083333333333282</v>
      </c>
      <c r="AA437" s="5">
        <f t="shared" ref="AA437:AI437" si="627">SUM(AA65,AA127,AA189,AA251,AA313,AA375)</f>
        <v>119</v>
      </c>
      <c r="AB437" s="5">
        <f t="shared" si="627"/>
        <v>2</v>
      </c>
      <c r="AC437" s="5">
        <f t="shared" si="627"/>
        <v>6</v>
      </c>
      <c r="AD437" s="5">
        <f t="shared" si="627"/>
        <v>0</v>
      </c>
      <c r="AE437" s="5">
        <f t="shared" si="627"/>
        <v>0</v>
      </c>
      <c r="AF437" s="5">
        <f t="shared" si="627"/>
        <v>0</v>
      </c>
      <c r="AG437" s="5">
        <f t="shared" si="627"/>
        <v>0</v>
      </c>
      <c r="AH437" s="5">
        <f t="shared" si="627"/>
        <v>0</v>
      </c>
      <c r="AI437" s="5">
        <f t="shared" si="627"/>
        <v>0</v>
      </c>
      <c r="AJ437" s="11">
        <f t="shared" si="295"/>
        <v>127</v>
      </c>
      <c r="AL437" s="25">
        <f t="shared" si="508"/>
        <v>0.77083333333333282</v>
      </c>
      <c r="AM437" s="5">
        <f t="shared" ref="AM437:AU437" si="628">SUM(AM65,AM127,AM189,AM251,AM313,AM375)</f>
        <v>0</v>
      </c>
      <c r="AN437" s="5">
        <f t="shared" si="628"/>
        <v>0</v>
      </c>
      <c r="AO437" s="5">
        <f t="shared" si="628"/>
        <v>0</v>
      </c>
      <c r="AP437" s="5">
        <f t="shared" si="628"/>
        <v>0</v>
      </c>
      <c r="AQ437" s="5">
        <f t="shared" si="628"/>
        <v>0</v>
      </c>
      <c r="AR437" s="5">
        <f t="shared" si="628"/>
        <v>0</v>
      </c>
      <c r="AS437" s="5">
        <f t="shared" si="628"/>
        <v>0</v>
      </c>
      <c r="AT437" s="5">
        <f t="shared" si="628"/>
        <v>0</v>
      </c>
      <c r="AU437" s="5">
        <f t="shared" si="628"/>
        <v>0</v>
      </c>
      <c r="AV437" s="11">
        <f t="shared" si="298"/>
        <v>0</v>
      </c>
      <c r="AX437" s="25">
        <f t="shared" si="510"/>
        <v>0.77083333333333282</v>
      </c>
      <c r="AY437" s="5">
        <f t="shared" ref="AY437:BG437" si="629">SUM(AY65,AY127,AY189,AY251,AY313,AY375)</f>
        <v>0</v>
      </c>
      <c r="AZ437" s="5">
        <f t="shared" si="629"/>
        <v>0</v>
      </c>
      <c r="BA437" s="5">
        <f t="shared" si="629"/>
        <v>0</v>
      </c>
      <c r="BB437" s="5">
        <f t="shared" si="629"/>
        <v>0</v>
      </c>
      <c r="BC437" s="5">
        <f t="shared" si="629"/>
        <v>0</v>
      </c>
      <c r="BD437" s="5">
        <f t="shared" si="629"/>
        <v>0</v>
      </c>
      <c r="BE437" s="5">
        <f t="shared" si="629"/>
        <v>0</v>
      </c>
      <c r="BF437" s="5">
        <f t="shared" si="629"/>
        <v>0</v>
      </c>
      <c r="BG437" s="5">
        <f t="shared" si="629"/>
        <v>0</v>
      </c>
      <c r="BH437" s="11">
        <f t="shared" si="301"/>
        <v>0</v>
      </c>
      <c r="BJ437" s="25">
        <f t="shared" si="512"/>
        <v>0.77083333333333282</v>
      </c>
      <c r="BK437" s="5">
        <f t="shared" ref="BK437:BS437" si="630">SUM(BK65,BK127,BK189,BK251,BK313,BK375)</f>
        <v>0</v>
      </c>
      <c r="BL437" s="5">
        <f t="shared" si="630"/>
        <v>0</v>
      </c>
      <c r="BM437" s="5">
        <f t="shared" si="630"/>
        <v>0</v>
      </c>
      <c r="BN437" s="5">
        <f t="shared" si="630"/>
        <v>0</v>
      </c>
      <c r="BO437" s="5">
        <f t="shared" si="630"/>
        <v>0</v>
      </c>
      <c r="BP437" s="5">
        <f t="shared" si="630"/>
        <v>0</v>
      </c>
      <c r="BQ437" s="5">
        <f t="shared" si="630"/>
        <v>0</v>
      </c>
      <c r="BR437" s="5">
        <f t="shared" si="630"/>
        <v>0</v>
      </c>
      <c r="BS437" s="5">
        <f t="shared" si="630"/>
        <v>0</v>
      </c>
      <c r="BT437" s="11">
        <f t="shared" si="304"/>
        <v>0</v>
      </c>
      <c r="BV437" s="25">
        <f t="shared" si="320"/>
        <v>0.77083333333333282</v>
      </c>
      <c r="BW437" s="39">
        <f t="shared" si="514"/>
        <v>286</v>
      </c>
      <c r="BX437" s="39">
        <f t="shared" si="515"/>
        <v>7</v>
      </c>
      <c r="BY437" s="39">
        <f t="shared" si="516"/>
        <v>17</v>
      </c>
      <c r="BZ437" s="39">
        <f t="shared" si="517"/>
        <v>0</v>
      </c>
      <c r="CA437" s="39">
        <f t="shared" si="518"/>
        <v>0</v>
      </c>
      <c r="CB437" s="39">
        <f t="shared" si="519"/>
        <v>0</v>
      </c>
      <c r="CC437" s="39">
        <f t="shared" si="520"/>
        <v>0</v>
      </c>
      <c r="CD437" s="39">
        <f t="shared" si="521"/>
        <v>2</v>
      </c>
      <c r="CE437" s="39">
        <f t="shared" si="522"/>
        <v>0</v>
      </c>
      <c r="CF437" s="40">
        <f t="shared" si="321"/>
        <v>312</v>
      </c>
    </row>
    <row r="438" spans="2:84" x14ac:dyDescent="0.25">
      <c r="B438" s="25">
        <f t="shared" si="502"/>
        <v>0.78124999999999944</v>
      </c>
      <c r="C438" s="5">
        <f t="shared" ref="C438:K438" si="631">SUM(C66,C128,C190,C252,C314,C376)</f>
        <v>98</v>
      </c>
      <c r="D438" s="5">
        <f t="shared" si="631"/>
        <v>1</v>
      </c>
      <c r="E438" s="5">
        <f t="shared" si="631"/>
        <v>5</v>
      </c>
      <c r="F438" s="5">
        <f t="shared" si="631"/>
        <v>0</v>
      </c>
      <c r="G438" s="5">
        <f t="shared" si="631"/>
        <v>0</v>
      </c>
      <c r="H438" s="5">
        <f t="shared" si="631"/>
        <v>0</v>
      </c>
      <c r="I438" s="5">
        <f t="shared" si="631"/>
        <v>1</v>
      </c>
      <c r="J438" s="5">
        <f t="shared" si="631"/>
        <v>0</v>
      </c>
      <c r="K438" s="5">
        <f t="shared" si="631"/>
        <v>0</v>
      </c>
      <c r="L438" s="11">
        <f t="shared" si="289"/>
        <v>105</v>
      </c>
      <c r="N438" s="25">
        <f t="shared" si="504"/>
        <v>0.78124999999999944</v>
      </c>
      <c r="O438" s="5">
        <f t="shared" ref="O438:W438" si="632">SUM(O66,O128,O190,O252,O314,O376)</f>
        <v>54</v>
      </c>
      <c r="P438" s="5">
        <f t="shared" si="632"/>
        <v>1</v>
      </c>
      <c r="Q438" s="5">
        <f t="shared" si="632"/>
        <v>6</v>
      </c>
      <c r="R438" s="5">
        <f t="shared" si="632"/>
        <v>0</v>
      </c>
      <c r="S438" s="5">
        <f t="shared" si="632"/>
        <v>0</v>
      </c>
      <c r="T438" s="5">
        <f t="shared" si="632"/>
        <v>0</v>
      </c>
      <c r="U438" s="5">
        <f t="shared" si="632"/>
        <v>1</v>
      </c>
      <c r="V438" s="5">
        <f t="shared" si="632"/>
        <v>0</v>
      </c>
      <c r="W438" s="5">
        <f t="shared" si="632"/>
        <v>0</v>
      </c>
      <c r="X438" s="11">
        <f t="shared" si="292"/>
        <v>62</v>
      </c>
      <c r="Z438" s="25">
        <f t="shared" si="506"/>
        <v>0.78124999999999944</v>
      </c>
      <c r="AA438" s="5">
        <f t="shared" ref="AA438:AI438" si="633">SUM(AA66,AA128,AA190,AA252,AA314,AA376)</f>
        <v>85</v>
      </c>
      <c r="AB438" s="5">
        <f t="shared" si="633"/>
        <v>0</v>
      </c>
      <c r="AC438" s="5">
        <f t="shared" si="633"/>
        <v>5</v>
      </c>
      <c r="AD438" s="5">
        <f t="shared" si="633"/>
        <v>0</v>
      </c>
      <c r="AE438" s="5">
        <f t="shared" si="633"/>
        <v>0</v>
      </c>
      <c r="AF438" s="5">
        <f t="shared" si="633"/>
        <v>0</v>
      </c>
      <c r="AG438" s="5">
        <f t="shared" si="633"/>
        <v>0</v>
      </c>
      <c r="AH438" s="5">
        <f t="shared" si="633"/>
        <v>0</v>
      </c>
      <c r="AI438" s="5">
        <f t="shared" si="633"/>
        <v>0</v>
      </c>
      <c r="AJ438" s="11">
        <f t="shared" si="295"/>
        <v>90</v>
      </c>
      <c r="AL438" s="25">
        <f t="shared" si="508"/>
        <v>0.78124999999999944</v>
      </c>
      <c r="AM438" s="5">
        <f t="shared" ref="AM438:AU438" si="634">SUM(AM66,AM128,AM190,AM252,AM314,AM376)</f>
        <v>0</v>
      </c>
      <c r="AN438" s="5">
        <f t="shared" si="634"/>
        <v>0</v>
      </c>
      <c r="AO438" s="5">
        <f t="shared" si="634"/>
        <v>0</v>
      </c>
      <c r="AP438" s="5">
        <f t="shared" si="634"/>
        <v>0</v>
      </c>
      <c r="AQ438" s="5">
        <f t="shared" si="634"/>
        <v>0</v>
      </c>
      <c r="AR438" s="5">
        <f t="shared" si="634"/>
        <v>0</v>
      </c>
      <c r="AS438" s="5">
        <f t="shared" si="634"/>
        <v>0</v>
      </c>
      <c r="AT438" s="5">
        <f t="shared" si="634"/>
        <v>0</v>
      </c>
      <c r="AU438" s="5">
        <f t="shared" si="634"/>
        <v>0</v>
      </c>
      <c r="AV438" s="11">
        <f t="shared" si="298"/>
        <v>0</v>
      </c>
      <c r="AX438" s="25">
        <f t="shared" si="510"/>
        <v>0.78124999999999944</v>
      </c>
      <c r="AY438" s="5">
        <f t="shared" ref="AY438:BG438" si="635">SUM(AY66,AY128,AY190,AY252,AY314,AY376)</f>
        <v>0</v>
      </c>
      <c r="AZ438" s="5">
        <f t="shared" si="635"/>
        <v>0</v>
      </c>
      <c r="BA438" s="5">
        <f t="shared" si="635"/>
        <v>0</v>
      </c>
      <c r="BB438" s="5">
        <f t="shared" si="635"/>
        <v>0</v>
      </c>
      <c r="BC438" s="5">
        <f t="shared" si="635"/>
        <v>0</v>
      </c>
      <c r="BD438" s="5">
        <f t="shared" si="635"/>
        <v>0</v>
      </c>
      <c r="BE438" s="5">
        <f t="shared" si="635"/>
        <v>0</v>
      </c>
      <c r="BF438" s="5">
        <f t="shared" si="635"/>
        <v>0</v>
      </c>
      <c r="BG438" s="5">
        <f t="shared" si="635"/>
        <v>0</v>
      </c>
      <c r="BH438" s="11">
        <f t="shared" si="301"/>
        <v>0</v>
      </c>
      <c r="BJ438" s="25">
        <f t="shared" si="512"/>
        <v>0.78124999999999944</v>
      </c>
      <c r="BK438" s="5">
        <f t="shared" ref="BK438:BS438" si="636">SUM(BK66,BK128,BK190,BK252,BK314,BK376)</f>
        <v>0</v>
      </c>
      <c r="BL438" s="5">
        <f t="shared" si="636"/>
        <v>0</v>
      </c>
      <c r="BM438" s="5">
        <f t="shared" si="636"/>
        <v>0</v>
      </c>
      <c r="BN438" s="5">
        <f t="shared" si="636"/>
        <v>0</v>
      </c>
      <c r="BO438" s="5">
        <f t="shared" si="636"/>
        <v>0</v>
      </c>
      <c r="BP438" s="5">
        <f t="shared" si="636"/>
        <v>0</v>
      </c>
      <c r="BQ438" s="5">
        <f t="shared" si="636"/>
        <v>0</v>
      </c>
      <c r="BR438" s="5">
        <f t="shared" si="636"/>
        <v>0</v>
      </c>
      <c r="BS438" s="5">
        <f t="shared" si="636"/>
        <v>0</v>
      </c>
      <c r="BT438" s="11">
        <f t="shared" si="304"/>
        <v>0</v>
      </c>
      <c r="BV438" s="25">
        <f t="shared" si="320"/>
        <v>0.78124999999999944</v>
      </c>
      <c r="BW438" s="39">
        <f t="shared" si="514"/>
        <v>237</v>
      </c>
      <c r="BX438" s="39">
        <f t="shared" si="515"/>
        <v>2</v>
      </c>
      <c r="BY438" s="39">
        <f t="shared" si="516"/>
        <v>16</v>
      </c>
      <c r="BZ438" s="39">
        <f t="shared" si="517"/>
        <v>0</v>
      </c>
      <c r="CA438" s="39">
        <f t="shared" si="518"/>
        <v>0</v>
      </c>
      <c r="CB438" s="39">
        <f t="shared" si="519"/>
        <v>0</v>
      </c>
      <c r="CC438" s="39">
        <f t="shared" si="520"/>
        <v>2</v>
      </c>
      <c r="CD438" s="39">
        <f t="shared" si="521"/>
        <v>0</v>
      </c>
      <c r="CE438" s="39">
        <f t="shared" si="522"/>
        <v>0</v>
      </c>
      <c r="CF438" s="40">
        <f t="shared" si="321"/>
        <v>257</v>
      </c>
    </row>
    <row r="439" spans="2:84" x14ac:dyDescent="0.25">
      <c r="B439" s="26" t="s">
        <v>19</v>
      </c>
      <c r="C439" s="11">
        <f t="shared" ref="C439:L439" si="637">SUM(C387:C438)</f>
        <v>5707</v>
      </c>
      <c r="D439" s="11">
        <f t="shared" si="637"/>
        <v>286</v>
      </c>
      <c r="E439" s="11">
        <f t="shared" si="637"/>
        <v>664</v>
      </c>
      <c r="F439" s="11">
        <f t="shared" si="637"/>
        <v>41</v>
      </c>
      <c r="G439" s="11">
        <f t="shared" si="637"/>
        <v>110</v>
      </c>
      <c r="H439" s="11">
        <f t="shared" si="637"/>
        <v>63</v>
      </c>
      <c r="I439" s="11">
        <f t="shared" si="637"/>
        <v>46</v>
      </c>
      <c r="J439" s="11">
        <f t="shared" si="637"/>
        <v>35</v>
      </c>
      <c r="K439" s="11">
        <f t="shared" si="637"/>
        <v>15</v>
      </c>
      <c r="L439" s="14">
        <f t="shared" si="637"/>
        <v>6967</v>
      </c>
      <c r="N439" s="26" t="s">
        <v>19</v>
      </c>
      <c r="O439" s="11">
        <f t="shared" ref="O439:X439" si="638">SUM(O387:O438)</f>
        <v>3659</v>
      </c>
      <c r="P439" s="11">
        <f t="shared" si="638"/>
        <v>227</v>
      </c>
      <c r="Q439" s="11">
        <f t="shared" si="638"/>
        <v>572</v>
      </c>
      <c r="R439" s="11">
        <f t="shared" si="638"/>
        <v>41</v>
      </c>
      <c r="S439" s="11">
        <f t="shared" si="638"/>
        <v>92</v>
      </c>
      <c r="T439" s="11">
        <f t="shared" si="638"/>
        <v>88</v>
      </c>
      <c r="U439" s="11">
        <f t="shared" si="638"/>
        <v>44</v>
      </c>
      <c r="V439" s="11">
        <f t="shared" si="638"/>
        <v>21</v>
      </c>
      <c r="W439" s="11">
        <f t="shared" si="638"/>
        <v>4</v>
      </c>
      <c r="X439" s="14">
        <f t="shared" si="638"/>
        <v>4748</v>
      </c>
      <c r="Z439" s="26" t="s">
        <v>19</v>
      </c>
      <c r="AA439" s="11">
        <f t="shared" ref="AA439:AJ439" si="639">SUM(AA387:AA438)</f>
        <v>4594</v>
      </c>
      <c r="AB439" s="11">
        <f t="shared" si="639"/>
        <v>268</v>
      </c>
      <c r="AC439" s="11">
        <f t="shared" si="639"/>
        <v>615</v>
      </c>
      <c r="AD439" s="11">
        <f t="shared" si="639"/>
        <v>27</v>
      </c>
      <c r="AE439" s="11">
        <f t="shared" si="639"/>
        <v>146</v>
      </c>
      <c r="AF439" s="11">
        <f t="shared" si="639"/>
        <v>113</v>
      </c>
      <c r="AG439" s="11">
        <f t="shared" si="639"/>
        <v>18</v>
      </c>
      <c r="AH439" s="11">
        <f t="shared" si="639"/>
        <v>28</v>
      </c>
      <c r="AI439" s="11">
        <f t="shared" si="639"/>
        <v>5</v>
      </c>
      <c r="AJ439" s="14">
        <f t="shared" si="639"/>
        <v>5814</v>
      </c>
      <c r="AL439" s="26" t="s">
        <v>19</v>
      </c>
      <c r="AM439" s="11">
        <f t="shared" ref="AM439:AV439" si="640">SUM(AM387:AM438)</f>
        <v>0</v>
      </c>
      <c r="AN439" s="11">
        <f t="shared" si="640"/>
        <v>0</v>
      </c>
      <c r="AO439" s="11">
        <f t="shared" si="640"/>
        <v>0</v>
      </c>
      <c r="AP439" s="11">
        <f t="shared" si="640"/>
        <v>0</v>
      </c>
      <c r="AQ439" s="11">
        <f t="shared" si="640"/>
        <v>0</v>
      </c>
      <c r="AR439" s="11">
        <f t="shared" si="640"/>
        <v>0</v>
      </c>
      <c r="AS439" s="11">
        <f t="shared" si="640"/>
        <v>0</v>
      </c>
      <c r="AT439" s="11">
        <f t="shared" si="640"/>
        <v>0</v>
      </c>
      <c r="AU439" s="11">
        <f t="shared" si="640"/>
        <v>0</v>
      </c>
      <c r="AV439" s="14">
        <f t="shared" si="640"/>
        <v>0</v>
      </c>
      <c r="AX439" s="26" t="s">
        <v>19</v>
      </c>
      <c r="AY439" s="11">
        <f t="shared" ref="AY439:BH439" si="641">SUM(AY387:AY438)</f>
        <v>0</v>
      </c>
      <c r="AZ439" s="11">
        <f t="shared" si="641"/>
        <v>0</v>
      </c>
      <c r="BA439" s="11">
        <f t="shared" si="641"/>
        <v>0</v>
      </c>
      <c r="BB439" s="11">
        <f t="shared" si="641"/>
        <v>0</v>
      </c>
      <c r="BC439" s="11">
        <f t="shared" si="641"/>
        <v>0</v>
      </c>
      <c r="BD439" s="11">
        <f t="shared" si="641"/>
        <v>0</v>
      </c>
      <c r="BE439" s="11">
        <f t="shared" si="641"/>
        <v>0</v>
      </c>
      <c r="BF439" s="11">
        <f t="shared" si="641"/>
        <v>0</v>
      </c>
      <c r="BG439" s="11">
        <f t="shared" si="641"/>
        <v>0</v>
      </c>
      <c r="BH439" s="14">
        <f t="shared" si="641"/>
        <v>0</v>
      </c>
      <c r="BJ439" s="26" t="s">
        <v>19</v>
      </c>
      <c r="BK439" s="11">
        <f t="shared" ref="BK439:BT439" si="642">SUM(BK387:BK438)</f>
        <v>0</v>
      </c>
      <c r="BL439" s="11">
        <f t="shared" si="642"/>
        <v>0</v>
      </c>
      <c r="BM439" s="11">
        <f t="shared" si="642"/>
        <v>0</v>
      </c>
      <c r="BN439" s="11">
        <f t="shared" si="642"/>
        <v>0</v>
      </c>
      <c r="BO439" s="11">
        <f t="shared" si="642"/>
        <v>0</v>
      </c>
      <c r="BP439" s="11">
        <f t="shared" si="642"/>
        <v>0</v>
      </c>
      <c r="BQ439" s="11">
        <f t="shared" si="642"/>
        <v>0</v>
      </c>
      <c r="BR439" s="11">
        <f t="shared" si="642"/>
        <v>0</v>
      </c>
      <c r="BS439" s="11">
        <f t="shared" si="642"/>
        <v>0</v>
      </c>
      <c r="BT439" s="14">
        <f t="shared" si="642"/>
        <v>0</v>
      </c>
      <c r="BV439" s="26" t="s">
        <v>19</v>
      </c>
      <c r="BW439" s="40">
        <f t="shared" ref="BW439:CF439" si="643">SUM(BW387:BW438)</f>
        <v>13960</v>
      </c>
      <c r="BX439" s="40">
        <f t="shared" si="643"/>
        <v>781</v>
      </c>
      <c r="BY439" s="40">
        <f t="shared" si="643"/>
        <v>1851</v>
      </c>
      <c r="BZ439" s="40">
        <f t="shared" si="643"/>
        <v>109</v>
      </c>
      <c r="CA439" s="40">
        <f t="shared" si="643"/>
        <v>348</v>
      </c>
      <c r="CB439" s="40">
        <f t="shared" si="643"/>
        <v>264</v>
      </c>
      <c r="CC439" s="40">
        <f t="shared" si="643"/>
        <v>108</v>
      </c>
      <c r="CD439" s="40">
        <f t="shared" si="643"/>
        <v>84</v>
      </c>
      <c r="CE439" s="40">
        <f t="shared" si="643"/>
        <v>24</v>
      </c>
      <c r="CF439" s="41">
        <f t="shared" si="643"/>
        <v>17529</v>
      </c>
    </row>
  </sheetData>
  <sheetProtection algorithmName="SHA-512" hashValue="Z53j4y9KRF3WTvouzTP6r/ppZ+CmHooIer0V6KULXhgzq3rcyC/IvN2daByTOFosxqFlBhrtX1XmIXYFCMa94A==" saltValue="gzzJ5wdXfoBZhfnf6ypLYg==" spinCount="100000" sheet="1" objects="1" scenarios="1"/>
  <mergeCells count="7">
    <mergeCell ref="F2:L2"/>
    <mergeCell ref="C3:E3"/>
    <mergeCell ref="C6:E6"/>
    <mergeCell ref="C4:E4"/>
    <mergeCell ref="C2:E2"/>
    <mergeCell ref="F6:L6"/>
    <mergeCell ref="F4:L4"/>
  </mergeCells>
  <phoneticPr fontId="5" type="noConversion"/>
  <conditionalFormatting sqref="CF387:CF438">
    <cfRule type="dataBar" priority="14">
      <dataBar>
        <cfvo type="min"/>
        <cfvo type="max"/>
        <color theme="0" tint="-0.249977111117893"/>
      </dataBar>
      <extLst>
        <ext xmlns:x14="http://schemas.microsoft.com/office/spreadsheetml/2009/9/main" uri="{B025F937-C7B1-47D3-B67F-A62EFF666E3E}">
          <x14:id>{16BAAD1E-D65E-422B-9F0D-14C669592662}</x14:id>
        </ext>
      </extLst>
    </cfRule>
  </conditionalFormatting>
  <pageMargins left="0.7" right="0.7" top="0.75" bottom="0.75" header="0.3" footer="0.3"/>
  <pageSetup paperSize="9" scale="58" orientation="portrait" r:id="rId1"/>
  <rowBreaks count="5" manualBreakCount="5">
    <brk id="69" min="1" max="60" man="1"/>
    <brk id="131" min="1" max="60" man="1"/>
    <brk id="193" min="1" max="60" man="1"/>
    <brk id="255" min="1" max="60" man="1"/>
    <brk id="379" min="1" max="60" man="1"/>
  </rowBreaks>
  <colBreaks count="4" manualBreakCount="4">
    <brk id="13" max="1048575" man="1"/>
    <brk id="25" max="528" man="1"/>
    <brk id="37" max="528" man="1"/>
    <brk id="49" max="528" man="1"/>
  </colBreaks>
  <drawing r:id="rId2"/>
  <extLst>
    <ext xmlns:x14="http://schemas.microsoft.com/office/spreadsheetml/2009/9/main" uri="{78C0D931-6437-407d-A8EE-F0AAD7539E65}">
      <x14:conditionalFormattings>
        <x14:conditionalFormatting xmlns:xm="http://schemas.microsoft.com/office/excel/2006/main">
          <x14:cfRule type="dataBar" id="{16BAAD1E-D65E-422B-9F0D-14C669592662}">
            <x14:dataBar minLength="0" maxLength="100" gradient="0">
              <x14:cfvo type="autoMin"/>
              <x14:cfvo type="autoMax"/>
              <x14:negativeFillColor rgb="FFFF0000"/>
              <x14:axisColor rgb="FF000000"/>
            </x14:dataBar>
          </x14:cfRule>
          <xm:sqref>CF387:CF438</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2:CF166"/>
  <sheetViews>
    <sheetView showGridLines="0" zoomScale="60" zoomScaleNormal="60" workbookViewId="0"/>
  </sheetViews>
  <sheetFormatPr defaultRowHeight="15" x14ac:dyDescent="0.25"/>
  <cols>
    <col min="2" max="2" width="10.28515625" style="2" customWidth="1"/>
    <col min="3" max="12" width="9.7109375" customWidth="1"/>
    <col min="15" max="15" width="9.7109375" style="2" customWidth="1"/>
    <col min="16" max="24" width="9.7109375" customWidth="1"/>
    <col min="25" max="25" width="6.7109375" customWidth="1"/>
    <col min="27" max="27" width="9.7109375" customWidth="1"/>
    <col min="28" max="28" width="9.7109375" style="2" customWidth="1"/>
    <col min="29" max="36" width="9.7109375" customWidth="1"/>
    <col min="37" max="37" width="6.7109375" customWidth="1"/>
    <col min="38" max="38" width="10.5703125" hidden="1" customWidth="1"/>
    <col min="39" max="40" width="9.7109375" hidden="1" customWidth="1"/>
    <col min="41" max="41" width="9.7109375" style="2" hidden="1" customWidth="1"/>
    <col min="42" max="48" width="9.7109375" hidden="1" customWidth="1"/>
    <col min="49" max="49" width="6.7109375" hidden="1" customWidth="1"/>
    <col min="50" max="50" width="10.5703125" hidden="1" customWidth="1"/>
    <col min="51" max="60" width="9.7109375" hidden="1" customWidth="1"/>
    <col min="61" max="61" width="6.7109375" hidden="1" customWidth="1"/>
    <col min="62" max="62" width="10.5703125" hidden="1" customWidth="1"/>
    <col min="63" max="72" width="9.7109375" hidden="1" customWidth="1"/>
    <col min="73" max="73" width="9.140625" hidden="1" customWidth="1"/>
    <col min="75" max="84" width="9.7109375" customWidth="1"/>
  </cols>
  <sheetData>
    <row r="2" spans="2:84" s="151" customFormat="1" ht="24" customHeight="1" x14ac:dyDescent="0.25">
      <c r="B2" s="47"/>
      <c r="C2" s="401" t="s">
        <v>20</v>
      </c>
      <c r="D2" s="401"/>
      <c r="E2" s="401"/>
      <c r="F2" s="400" t="str">
        <f ca="1">'15MIN'!F2:L2</f>
        <v>25356 HATFIELD PEVEREL</v>
      </c>
      <c r="G2" s="400"/>
      <c r="H2" s="400"/>
      <c r="I2" s="400"/>
      <c r="J2" s="400"/>
      <c r="K2" s="400"/>
      <c r="L2" s="400"/>
      <c r="O2" s="47"/>
      <c r="AB2" s="47"/>
      <c r="AO2" s="47"/>
    </row>
    <row r="3" spans="2:84" s="151" customFormat="1" ht="24" customHeight="1" x14ac:dyDescent="0.25">
      <c r="B3" s="47"/>
      <c r="C3" s="401" t="s">
        <v>21</v>
      </c>
      <c r="D3" s="401"/>
      <c r="E3" s="401"/>
      <c r="F3" s="156" t="str">
        <f ca="1">'15MIN'!F3:L3</f>
        <v>JCT41 - Duke of Wellington, Hatfield Peverel</v>
      </c>
      <c r="G3" s="156"/>
      <c r="H3" s="156"/>
      <c r="I3" s="156"/>
      <c r="J3" s="156"/>
      <c r="K3" s="156"/>
      <c r="L3" s="156"/>
      <c r="M3" s="156"/>
      <c r="N3" s="156"/>
      <c r="O3" s="156"/>
      <c r="P3" s="156"/>
      <c r="Q3" s="156"/>
      <c r="AB3" s="47"/>
      <c r="AO3" s="47"/>
    </row>
    <row r="4" spans="2:84" s="151" customFormat="1" ht="24" customHeight="1" x14ac:dyDescent="0.25">
      <c r="B4" s="47"/>
      <c r="C4" s="401" t="s">
        <v>22</v>
      </c>
      <c r="D4" s="401"/>
      <c r="E4" s="401"/>
      <c r="F4" s="402">
        <f>'15MIN'!F4:L4</f>
        <v>45945</v>
      </c>
      <c r="G4" s="402"/>
      <c r="H4" s="402"/>
      <c r="I4" s="402"/>
      <c r="J4" s="402"/>
      <c r="K4" s="402"/>
      <c r="L4" s="402"/>
      <c r="O4" s="47"/>
      <c r="AB4" s="47"/>
      <c r="AO4" s="47"/>
    </row>
    <row r="5" spans="2:84" s="151" customFormat="1" ht="24" customHeight="1" x14ac:dyDescent="0.25">
      <c r="B5" s="47"/>
      <c r="C5" s="154"/>
      <c r="D5" s="154"/>
      <c r="E5" s="154"/>
      <c r="F5" s="153"/>
      <c r="G5" s="153"/>
      <c r="H5" s="153"/>
      <c r="I5" s="153"/>
      <c r="J5" s="153"/>
      <c r="K5" s="153"/>
      <c r="L5" s="153"/>
      <c r="O5" s="47"/>
      <c r="AB5" s="47"/>
      <c r="AO5" s="47"/>
    </row>
    <row r="6" spans="2:84" s="151" customFormat="1" ht="24" customHeight="1" x14ac:dyDescent="0.25">
      <c r="B6" s="47"/>
      <c r="C6" s="401" t="s">
        <v>174</v>
      </c>
      <c r="D6" s="401"/>
      <c r="E6" s="401"/>
      <c r="F6" s="400" t="str">
        <f>'15MIN'!F6:L6</f>
        <v>Overcast, max 13°C</v>
      </c>
      <c r="G6" s="400"/>
      <c r="H6" s="400"/>
      <c r="I6" s="400"/>
      <c r="J6" s="400"/>
      <c r="K6" s="400"/>
      <c r="L6" s="400"/>
      <c r="O6" s="47"/>
      <c r="AB6" s="47"/>
      <c r="AO6" s="47"/>
    </row>
    <row r="7" spans="2:84" s="151" customFormat="1" ht="24" customHeight="1" x14ac:dyDescent="0.25">
      <c r="B7" s="47"/>
      <c r="C7" s="155" t="s">
        <v>31</v>
      </c>
      <c r="D7" s="155"/>
      <c r="E7" s="155"/>
      <c r="F7" s="156" t="s">
        <v>32</v>
      </c>
      <c r="G7" s="156"/>
      <c r="H7" s="156"/>
      <c r="I7" s="156"/>
      <c r="J7" s="156"/>
      <c r="K7" s="156"/>
      <c r="L7" s="156"/>
      <c r="O7" s="47"/>
      <c r="AB7" s="47"/>
      <c r="AO7" s="47"/>
    </row>
    <row r="8" spans="2:84" ht="54.75" customHeight="1" x14ac:dyDescent="0.25">
      <c r="C8" s="6"/>
      <c r="D8" s="6"/>
      <c r="E8" s="6"/>
      <c r="F8" s="2"/>
      <c r="G8" s="2"/>
      <c r="H8" s="2"/>
      <c r="I8" s="2"/>
      <c r="J8" s="2"/>
      <c r="K8" s="2"/>
      <c r="L8" s="2"/>
    </row>
    <row r="9" spans="2:84" ht="31.5" x14ac:dyDescent="0.5">
      <c r="C9" s="31" t="str">
        <f>'15MIN'!C9:L9</f>
        <v>ORIGIN: B1137 The Street (west)</v>
      </c>
      <c r="D9" s="32"/>
      <c r="E9" s="32"/>
      <c r="F9" s="32"/>
      <c r="G9" s="32"/>
      <c r="H9" s="32"/>
      <c r="I9" s="32"/>
      <c r="J9" s="33"/>
      <c r="K9" s="33"/>
      <c r="L9" s="33"/>
      <c r="BW9" s="31" t="s">
        <v>23</v>
      </c>
      <c r="BX9" s="32"/>
      <c r="BY9" s="32"/>
      <c r="BZ9" s="32"/>
      <c r="CA9" s="32"/>
      <c r="CB9" s="32"/>
      <c r="CC9" s="32"/>
      <c r="CD9" s="33"/>
      <c r="CE9" s="33"/>
      <c r="CF9" s="33"/>
    </row>
    <row r="10" spans="2:84" ht="15" customHeight="1" x14ac:dyDescent="0.4">
      <c r="C10" s="113"/>
      <c r="D10" s="113"/>
      <c r="E10" s="113"/>
      <c r="F10" s="113"/>
      <c r="G10" s="113"/>
      <c r="H10" s="113"/>
      <c r="I10" s="113"/>
      <c r="J10" s="113"/>
      <c r="K10" s="113"/>
      <c r="L10" s="113"/>
    </row>
    <row r="11" spans="2:84" s="21" customFormat="1" ht="26.25" x14ac:dyDescent="0.4">
      <c r="B11" s="20"/>
      <c r="C11" s="253" t="str">
        <f>'15MIN'!C11</f>
        <v>→A</v>
      </c>
      <c r="D11" s="271" t="str">
        <f>'15MIN'!D11</f>
        <v>to</v>
      </c>
      <c r="E11" s="254" t="str">
        <f>'15MIN'!E11</f>
        <v>A←</v>
      </c>
      <c r="F11" s="143"/>
      <c r="G11" s="143"/>
      <c r="H11" s="143"/>
      <c r="I11" s="143"/>
      <c r="J11" s="143"/>
      <c r="K11" s="143"/>
      <c r="L11" s="143"/>
      <c r="O11" s="253" t="str">
        <f>'15MIN'!O11</f>
        <v>→A</v>
      </c>
      <c r="P11" s="271" t="str">
        <f>'15MIN'!P11</f>
        <v>to</v>
      </c>
      <c r="Q11" s="255" t="str">
        <f>'15MIN'!Q11</f>
        <v>B↗</v>
      </c>
      <c r="R11" s="143"/>
      <c r="S11" s="143"/>
      <c r="T11" s="143"/>
      <c r="U11" s="143"/>
      <c r="V11" s="143"/>
      <c r="W11" s="143"/>
      <c r="X11" s="143"/>
      <c r="Z11" s="20"/>
      <c r="AA11" s="253" t="str">
        <f>'15MIN'!AA11</f>
        <v>→A</v>
      </c>
      <c r="AB11" s="271" t="str">
        <f>'15MIN'!AB11</f>
        <v>to</v>
      </c>
      <c r="AC11" s="258" t="str">
        <f>'15MIN'!AC11</f>
        <v>C↓</v>
      </c>
      <c r="AD11" s="143"/>
      <c r="AE11" s="143"/>
      <c r="AF11" s="143"/>
      <c r="AG11" s="143"/>
      <c r="AH11" s="143"/>
      <c r="AI11" s="143"/>
      <c r="AJ11" s="143"/>
      <c r="AL11" s="20"/>
      <c r="AM11" s="253" t="str">
        <f>'15MIN'!AM11</f>
        <v>→A</v>
      </c>
      <c r="AN11" s="271" t="str">
        <f>'15MIN'!AN11</f>
        <v>to</v>
      </c>
      <c r="AO11" s="262" t="str">
        <f>'15MIN'!AO11</f>
        <v>D</v>
      </c>
      <c r="AP11" s="143"/>
      <c r="AQ11" s="143"/>
      <c r="AR11" s="143"/>
      <c r="AS11" s="143"/>
      <c r="AT11" s="143"/>
      <c r="AU11" s="143"/>
      <c r="AV11" s="143"/>
      <c r="AX11" s="20"/>
      <c r="AY11" s="253" t="str">
        <f>'15MIN'!AY11</f>
        <v>→A</v>
      </c>
      <c r="AZ11" s="271" t="str">
        <f>'15MIN'!AZ11</f>
        <v>to</v>
      </c>
      <c r="BA11" s="264" t="str">
        <f>'15MIN'!BA11</f>
        <v>E</v>
      </c>
      <c r="BB11" s="143"/>
      <c r="BC11" s="143"/>
      <c r="BD11" s="143"/>
      <c r="BE11" s="143"/>
      <c r="BF11" s="143"/>
      <c r="BG11" s="143"/>
      <c r="BH11" s="143"/>
      <c r="BJ11" s="20"/>
      <c r="BK11" s="253" t="str">
        <f>'15MIN'!BK11</f>
        <v>→A</v>
      </c>
      <c r="BL11" s="271" t="str">
        <f>'15MIN'!BL11</f>
        <v>to</v>
      </c>
      <c r="BM11" s="267" t="str">
        <f>'15MIN'!BM11</f>
        <v>F</v>
      </c>
      <c r="BN11" s="143"/>
      <c r="BO11" s="143"/>
      <c r="BP11" s="143"/>
      <c r="BQ11" s="143"/>
      <c r="BR11" s="143"/>
      <c r="BS11" s="143"/>
      <c r="BT11" s="143"/>
      <c r="BV11" s="22"/>
      <c r="BW11" s="254" t="str">
        <f>'15MIN'!BW11:CF11</f>
        <v>ENTERING FROM →A</v>
      </c>
      <c r="BX11" s="217"/>
      <c r="BY11" s="217"/>
      <c r="BZ11" s="217"/>
      <c r="CA11" s="217"/>
      <c r="CB11" s="217"/>
      <c r="CC11" s="217"/>
      <c r="CD11" s="217"/>
      <c r="CE11" s="217"/>
      <c r="CF11" s="217"/>
    </row>
    <row r="12" spans="2:84" s="12" customFormat="1" ht="15.75" x14ac:dyDescent="0.25">
      <c r="B12" s="30"/>
      <c r="C12" s="224" t="str">
        <f>'15MIN'!C12:L12</f>
        <v>B1137 The Street to B1137 The Street</v>
      </c>
      <c r="D12" s="224"/>
      <c r="E12" s="224"/>
      <c r="F12" s="224"/>
      <c r="G12" s="224"/>
      <c r="H12" s="224"/>
      <c r="I12" s="224"/>
      <c r="J12" s="224"/>
      <c r="K12" s="224"/>
      <c r="L12" s="224"/>
      <c r="O12" s="224" t="str">
        <f>'15MIN'!O12:X12</f>
        <v>B1137 The Street to B1137 The Street</v>
      </c>
      <c r="P12" s="224"/>
      <c r="Q12" s="224"/>
      <c r="R12" s="224"/>
      <c r="S12" s="224"/>
      <c r="T12" s="224"/>
      <c r="U12" s="224"/>
      <c r="V12" s="224"/>
      <c r="W12" s="224"/>
      <c r="X12" s="224"/>
      <c r="Z12" s="30"/>
      <c r="AA12" s="224" t="str">
        <f>'15MIN'!AA12:AJ12</f>
        <v>B1137 The Street to B1019 Maldon Rd</v>
      </c>
      <c r="AB12" s="224"/>
      <c r="AC12" s="224"/>
      <c r="AD12" s="224"/>
      <c r="AE12" s="224"/>
      <c r="AF12" s="224"/>
      <c r="AG12" s="224"/>
      <c r="AH12" s="224"/>
      <c r="AI12" s="224"/>
      <c r="AJ12" s="224"/>
      <c r="AL12" s="30"/>
      <c r="AM12" s="224" t="str">
        <f>'15MIN'!AM12:AV12</f>
        <v/>
      </c>
      <c r="AN12" s="224"/>
      <c r="AO12" s="224"/>
      <c r="AP12" s="224"/>
      <c r="AQ12" s="224"/>
      <c r="AR12" s="224"/>
      <c r="AS12" s="224"/>
      <c r="AT12" s="224"/>
      <c r="AU12" s="224"/>
      <c r="AV12" s="224"/>
      <c r="AX12" s="30"/>
      <c r="AY12" s="224" t="str">
        <f>'15MIN'!AY12:BH12</f>
        <v/>
      </c>
      <c r="AZ12" s="224"/>
      <c r="BA12" s="224"/>
      <c r="BB12" s="224"/>
      <c r="BC12" s="224"/>
      <c r="BD12" s="224"/>
      <c r="BE12" s="224"/>
      <c r="BF12" s="224"/>
      <c r="BG12" s="224"/>
      <c r="BH12" s="224"/>
      <c r="BJ12" s="30"/>
      <c r="BK12" s="224" t="str">
        <f>'15MIN'!BK12:BT12</f>
        <v/>
      </c>
      <c r="BL12" s="224"/>
      <c r="BM12" s="224"/>
      <c r="BN12" s="224"/>
      <c r="BO12" s="224"/>
      <c r="BP12" s="224"/>
      <c r="BQ12" s="224"/>
      <c r="BR12" s="224"/>
      <c r="BS12" s="224"/>
      <c r="BT12" s="224"/>
      <c r="BV12" s="225"/>
      <c r="BW12" s="218" t="str">
        <f>config!C14</f>
        <v>B1137 The Street</v>
      </c>
      <c r="BX12" s="226"/>
      <c r="BY12" s="226"/>
      <c r="BZ12" s="226"/>
      <c r="CA12" s="226"/>
      <c r="CB12" s="226"/>
      <c r="CC12" s="226"/>
      <c r="CD12" s="226"/>
      <c r="CE12" s="226"/>
      <c r="CF12" s="226"/>
    </row>
    <row r="13" spans="2:84" x14ac:dyDescent="0.25">
      <c r="BB13" s="2"/>
      <c r="BN13" s="2"/>
      <c r="BZ13" s="2"/>
    </row>
    <row r="14" spans="2:84" s="1" customFormat="1" ht="50.1" customHeight="1" x14ac:dyDescent="0.25">
      <c r="B14" s="2"/>
      <c r="C14" s="273" t="str">
        <f>'15MIN'!C14</f>
        <v>CAR</v>
      </c>
      <c r="D14" s="273" t="str">
        <f>'15MIN'!D14</f>
        <v>LGV1</v>
      </c>
      <c r="E14" s="273" t="str">
        <f>'15MIN'!E14</f>
        <v>LGV2</v>
      </c>
      <c r="F14" s="273" t="str">
        <f>'15MIN'!F14</f>
        <v>MGV</v>
      </c>
      <c r="G14" s="273" t="str">
        <f>'15MIN'!G14</f>
        <v>HGV1</v>
      </c>
      <c r="H14" s="273" t="str">
        <f>'15MIN'!H14</f>
        <v>HGV2</v>
      </c>
      <c r="I14" s="273" t="str">
        <f>'15MIN'!I14</f>
        <v>PSV</v>
      </c>
      <c r="J14" s="273" t="str">
        <f>'15MIN'!J14</f>
        <v>MB</v>
      </c>
      <c r="K14" s="273" t="str">
        <f>'15MIN'!K14</f>
        <v>CYC</v>
      </c>
      <c r="L14" s="140"/>
      <c r="N14" s="2"/>
      <c r="O14" s="273" t="str">
        <f>C14</f>
        <v>CAR</v>
      </c>
      <c r="P14" s="273" t="str">
        <f t="shared" ref="P14:W14" si="0">D14</f>
        <v>LGV1</v>
      </c>
      <c r="Q14" s="273" t="str">
        <f t="shared" si="0"/>
        <v>LGV2</v>
      </c>
      <c r="R14" s="273" t="str">
        <f t="shared" si="0"/>
        <v>MGV</v>
      </c>
      <c r="S14" s="273" t="str">
        <f t="shared" si="0"/>
        <v>HGV1</v>
      </c>
      <c r="T14" s="273" t="str">
        <f t="shared" si="0"/>
        <v>HGV2</v>
      </c>
      <c r="U14" s="273" t="str">
        <f t="shared" si="0"/>
        <v>PSV</v>
      </c>
      <c r="V14" s="273" t="str">
        <f t="shared" si="0"/>
        <v>MB</v>
      </c>
      <c r="W14" s="273" t="str">
        <f t="shared" si="0"/>
        <v>CYC</v>
      </c>
      <c r="X14" s="140"/>
      <c r="Z14" s="2"/>
      <c r="AA14" s="273" t="str">
        <f>O14</f>
        <v>CAR</v>
      </c>
      <c r="AB14" s="273" t="str">
        <f t="shared" ref="AB14" si="1">P14</f>
        <v>LGV1</v>
      </c>
      <c r="AC14" s="273" t="str">
        <f t="shared" ref="AC14" si="2">Q14</f>
        <v>LGV2</v>
      </c>
      <c r="AD14" s="273" t="str">
        <f t="shared" ref="AD14" si="3">R14</f>
        <v>MGV</v>
      </c>
      <c r="AE14" s="273" t="str">
        <f t="shared" ref="AE14" si="4">S14</f>
        <v>HGV1</v>
      </c>
      <c r="AF14" s="273" t="str">
        <f t="shared" ref="AF14" si="5">T14</f>
        <v>HGV2</v>
      </c>
      <c r="AG14" s="273" t="str">
        <f t="shared" ref="AG14" si="6">U14</f>
        <v>PSV</v>
      </c>
      <c r="AH14" s="273" t="str">
        <f t="shared" ref="AH14" si="7">V14</f>
        <v>MB</v>
      </c>
      <c r="AI14" s="273" t="str">
        <f t="shared" ref="AI14" si="8">W14</f>
        <v>CYC</v>
      </c>
      <c r="AJ14" s="140"/>
      <c r="AL14" s="2"/>
      <c r="AM14" s="273" t="str">
        <f>AA14</f>
        <v>CAR</v>
      </c>
      <c r="AN14" s="273" t="str">
        <f t="shared" ref="AN14" si="9">AB14</f>
        <v>LGV1</v>
      </c>
      <c r="AO14" s="273" t="str">
        <f t="shared" ref="AO14" si="10">AC14</f>
        <v>LGV2</v>
      </c>
      <c r="AP14" s="273" t="str">
        <f t="shared" ref="AP14" si="11">AD14</f>
        <v>MGV</v>
      </c>
      <c r="AQ14" s="273" t="str">
        <f t="shared" ref="AQ14" si="12">AE14</f>
        <v>HGV1</v>
      </c>
      <c r="AR14" s="273" t="str">
        <f t="shared" ref="AR14" si="13">AF14</f>
        <v>HGV2</v>
      </c>
      <c r="AS14" s="273" t="str">
        <f t="shared" ref="AS14" si="14">AG14</f>
        <v>PSV</v>
      </c>
      <c r="AT14" s="273" t="str">
        <f t="shared" ref="AT14" si="15">AH14</f>
        <v>MB</v>
      </c>
      <c r="AU14" s="273" t="str">
        <f t="shared" ref="AU14" si="16">AI14</f>
        <v>CYC</v>
      </c>
      <c r="AV14" s="140"/>
      <c r="AX14" s="2"/>
      <c r="AY14" s="273" t="str">
        <f>AM14</f>
        <v>CAR</v>
      </c>
      <c r="AZ14" s="273" t="str">
        <f t="shared" ref="AZ14" si="17">AN14</f>
        <v>LGV1</v>
      </c>
      <c r="BA14" s="273" t="str">
        <f t="shared" ref="BA14" si="18">AO14</f>
        <v>LGV2</v>
      </c>
      <c r="BB14" s="273" t="str">
        <f t="shared" ref="BB14" si="19">AP14</f>
        <v>MGV</v>
      </c>
      <c r="BC14" s="273" t="str">
        <f t="shared" ref="BC14" si="20">AQ14</f>
        <v>HGV1</v>
      </c>
      <c r="BD14" s="273" t="str">
        <f t="shared" ref="BD14" si="21">AR14</f>
        <v>HGV2</v>
      </c>
      <c r="BE14" s="273" t="str">
        <f t="shared" ref="BE14" si="22">AS14</f>
        <v>PSV</v>
      </c>
      <c r="BF14" s="273" t="str">
        <f t="shared" ref="BF14" si="23">AT14</f>
        <v>MB</v>
      </c>
      <c r="BG14" s="273" t="str">
        <f t="shared" ref="BG14" si="24">AU14</f>
        <v>CYC</v>
      </c>
      <c r="BH14" s="140"/>
      <c r="BJ14" s="2"/>
      <c r="BK14" s="273" t="str">
        <f>AY14</f>
        <v>CAR</v>
      </c>
      <c r="BL14" s="273" t="str">
        <f t="shared" ref="BL14" si="25">AZ14</f>
        <v>LGV1</v>
      </c>
      <c r="BM14" s="273" t="str">
        <f t="shared" ref="BM14" si="26">BA14</f>
        <v>LGV2</v>
      </c>
      <c r="BN14" s="273" t="str">
        <f t="shared" ref="BN14" si="27">BB14</f>
        <v>MGV</v>
      </c>
      <c r="BO14" s="273" t="str">
        <f t="shared" ref="BO14" si="28">BC14</f>
        <v>HGV1</v>
      </c>
      <c r="BP14" s="273" t="str">
        <f t="shared" ref="BP14" si="29">BD14</f>
        <v>HGV2</v>
      </c>
      <c r="BQ14" s="273" t="str">
        <f t="shared" ref="BQ14" si="30">BE14</f>
        <v>PSV</v>
      </c>
      <c r="BR14" s="273" t="str">
        <f t="shared" ref="BR14" si="31">BF14</f>
        <v>MB</v>
      </c>
      <c r="BS14" s="273" t="str">
        <f t="shared" ref="BS14" si="32">BG14</f>
        <v>CYC</v>
      </c>
      <c r="BT14" s="140"/>
      <c r="BV14" s="2"/>
      <c r="BW14" s="136" t="str">
        <f>BK14</f>
        <v>CAR</v>
      </c>
      <c r="BX14" s="136" t="str">
        <f t="shared" ref="BX14:CE14" si="33">BL14</f>
        <v>LGV1</v>
      </c>
      <c r="BY14" s="136" t="str">
        <f t="shared" si="33"/>
        <v>LGV2</v>
      </c>
      <c r="BZ14" s="136" t="str">
        <f t="shared" si="33"/>
        <v>MGV</v>
      </c>
      <c r="CA14" s="136" t="str">
        <f t="shared" si="33"/>
        <v>HGV1</v>
      </c>
      <c r="CB14" s="136" t="str">
        <f t="shared" si="33"/>
        <v>HGV2</v>
      </c>
      <c r="CC14" s="136" t="str">
        <f t="shared" si="33"/>
        <v>PSV</v>
      </c>
      <c r="CD14" s="136" t="str">
        <f t="shared" si="33"/>
        <v>MB</v>
      </c>
      <c r="CE14" s="136" t="str">
        <f t="shared" si="33"/>
        <v>CYC</v>
      </c>
      <c r="CF14" s="141"/>
    </row>
    <row r="15" spans="2:84" x14ac:dyDescent="0.25">
      <c r="B15" s="25">
        <f>config!C7</f>
        <v>0.25</v>
      </c>
      <c r="C15" s="272">
        <f>SUM('15MIN'!C15:C18)</f>
        <v>0</v>
      </c>
      <c r="D15" s="272">
        <f>SUM('15MIN'!D15:D18)</f>
        <v>0</v>
      </c>
      <c r="E15" s="272">
        <f>SUM('15MIN'!E15:E18)</f>
        <v>0</v>
      </c>
      <c r="F15" s="272">
        <f>SUM('15MIN'!F15:F18)</f>
        <v>0</v>
      </c>
      <c r="G15" s="272">
        <f>SUM('15MIN'!G15:G18)</f>
        <v>0</v>
      </c>
      <c r="H15" s="272">
        <f>SUM('15MIN'!H15:H18)</f>
        <v>0</v>
      </c>
      <c r="I15" s="272">
        <f>SUM('15MIN'!I15:I18)</f>
        <v>0</v>
      </c>
      <c r="J15" s="272">
        <f>SUM('15MIN'!J15:J18)</f>
        <v>0</v>
      </c>
      <c r="K15" s="277">
        <f>SUM('15MIN'!K15:K18)</f>
        <v>0</v>
      </c>
      <c r="L15" s="275">
        <f>SUM(C15:K15)</f>
        <v>0</v>
      </c>
      <c r="N15" s="25">
        <f>B15</f>
        <v>0.25</v>
      </c>
      <c r="O15" s="272">
        <f>SUM('15MIN'!O15:O18)</f>
        <v>64</v>
      </c>
      <c r="P15" s="272">
        <f>SUM('15MIN'!P15:P18)</f>
        <v>8</v>
      </c>
      <c r="Q15" s="272">
        <f>SUM('15MIN'!Q15:Q18)</f>
        <v>12</v>
      </c>
      <c r="R15" s="272">
        <f>SUM('15MIN'!R15:R18)</f>
        <v>0</v>
      </c>
      <c r="S15" s="272">
        <f>SUM('15MIN'!S15:S18)</f>
        <v>2</v>
      </c>
      <c r="T15" s="272">
        <f>SUM('15MIN'!T15:T18)</f>
        <v>2</v>
      </c>
      <c r="U15" s="272">
        <f>SUM('15MIN'!U15:U18)</f>
        <v>2</v>
      </c>
      <c r="V15" s="272">
        <f>SUM('15MIN'!V15:V18)</f>
        <v>0</v>
      </c>
      <c r="W15" s="277">
        <f>SUM('15MIN'!W15:W18)</f>
        <v>0</v>
      </c>
      <c r="X15" s="275">
        <f>SUM(O15:W15)</f>
        <v>90</v>
      </c>
      <c r="Z15" s="25">
        <f>N15</f>
        <v>0.25</v>
      </c>
      <c r="AA15" s="272">
        <f>SUM('15MIN'!AA15:AA18)</f>
        <v>64</v>
      </c>
      <c r="AB15" s="272">
        <f>SUM('15MIN'!AB15:AB18)</f>
        <v>8</v>
      </c>
      <c r="AC15" s="272">
        <f>SUM('15MIN'!AC15:AC18)</f>
        <v>8</v>
      </c>
      <c r="AD15" s="272">
        <f>SUM('15MIN'!AD15:AD18)</f>
        <v>0</v>
      </c>
      <c r="AE15" s="272">
        <f>SUM('15MIN'!AE15:AE18)</f>
        <v>6</v>
      </c>
      <c r="AF15" s="272">
        <f>SUM('15MIN'!AF15:AF18)</f>
        <v>3</v>
      </c>
      <c r="AG15" s="272">
        <f>SUM('15MIN'!AG15:AG18)</f>
        <v>0</v>
      </c>
      <c r="AH15" s="272">
        <f>SUM('15MIN'!AH15:AH18)</f>
        <v>0</v>
      </c>
      <c r="AI15" s="277">
        <f>SUM('15MIN'!AI15:AI18)</f>
        <v>0</v>
      </c>
      <c r="AJ15" s="275">
        <f>SUM(AA15:AI15)</f>
        <v>89</v>
      </c>
      <c r="AL15" s="25">
        <f>Z15</f>
        <v>0.25</v>
      </c>
      <c r="AM15" s="272">
        <f>SUM('15MIN'!AM15:AM18)</f>
        <v>0</v>
      </c>
      <c r="AN15" s="272">
        <f>SUM('15MIN'!AN15:AN18)</f>
        <v>0</v>
      </c>
      <c r="AO15" s="272">
        <f>SUM('15MIN'!AO15:AO18)</f>
        <v>0</v>
      </c>
      <c r="AP15" s="272">
        <f>SUM('15MIN'!AP15:AP18)</f>
        <v>0</v>
      </c>
      <c r="AQ15" s="272">
        <f>SUM('15MIN'!AQ15:AQ18)</f>
        <v>0</v>
      </c>
      <c r="AR15" s="272">
        <f>SUM('15MIN'!AR15:AR18)</f>
        <v>0</v>
      </c>
      <c r="AS15" s="272">
        <f>SUM('15MIN'!AS15:AS18)</f>
        <v>0</v>
      </c>
      <c r="AT15" s="272">
        <f>SUM('15MIN'!AT15:AT18)</f>
        <v>0</v>
      </c>
      <c r="AU15" s="277">
        <f>SUM('15MIN'!AU15:AU18)</f>
        <v>0</v>
      </c>
      <c r="AV15" s="275">
        <f>SUM(AM15:AU15)</f>
        <v>0</v>
      </c>
      <c r="AX15" s="25">
        <f>AL15</f>
        <v>0.25</v>
      </c>
      <c r="AY15" s="272">
        <f>SUM('15MIN'!AY15:AY18)</f>
        <v>0</v>
      </c>
      <c r="AZ15" s="272">
        <f>SUM('15MIN'!AZ15:AZ18)</f>
        <v>0</v>
      </c>
      <c r="BA15" s="272">
        <f>SUM('15MIN'!BA15:BA18)</f>
        <v>0</v>
      </c>
      <c r="BB15" s="272">
        <f>SUM('15MIN'!BB15:BB18)</f>
        <v>0</v>
      </c>
      <c r="BC15" s="272">
        <f>SUM('15MIN'!BC15:BC18)</f>
        <v>0</v>
      </c>
      <c r="BD15" s="272">
        <f>SUM('15MIN'!BD15:BD18)</f>
        <v>0</v>
      </c>
      <c r="BE15" s="272">
        <f>SUM('15MIN'!BE15:BE18)</f>
        <v>0</v>
      </c>
      <c r="BF15" s="272">
        <f>SUM('15MIN'!BF15:BF18)</f>
        <v>0</v>
      </c>
      <c r="BG15" s="277">
        <f>SUM('15MIN'!BG15:BG18)</f>
        <v>0</v>
      </c>
      <c r="BH15" s="275">
        <f>SUM(AY15:BG15)</f>
        <v>0</v>
      </c>
      <c r="BJ15" s="25">
        <f>AX15</f>
        <v>0.25</v>
      </c>
      <c r="BK15" s="272">
        <f>SUM('15MIN'!BK15:BK18)</f>
        <v>0</v>
      </c>
      <c r="BL15" s="272">
        <f>SUM('15MIN'!BL15:BL18)</f>
        <v>0</v>
      </c>
      <c r="BM15" s="272">
        <f>SUM('15MIN'!BM15:BM18)</f>
        <v>0</v>
      </c>
      <c r="BN15" s="272">
        <f>SUM('15MIN'!BN15:BN18)</f>
        <v>0</v>
      </c>
      <c r="BO15" s="272">
        <f>SUM('15MIN'!BO15:BO18)</f>
        <v>0</v>
      </c>
      <c r="BP15" s="272">
        <f>SUM('15MIN'!BP15:BP18)</f>
        <v>0</v>
      </c>
      <c r="BQ15" s="272">
        <f>SUM('15MIN'!BQ15:BQ18)</f>
        <v>0</v>
      </c>
      <c r="BR15" s="272">
        <f>SUM('15MIN'!BR15:BR18)</f>
        <v>0</v>
      </c>
      <c r="BS15" s="277">
        <f>SUM('15MIN'!BS15:BS18)</f>
        <v>0</v>
      </c>
      <c r="BT15" s="275">
        <f>SUM(BK15:BS15)</f>
        <v>0</v>
      </c>
      <c r="BV15" s="25">
        <f>BJ15</f>
        <v>0.25</v>
      </c>
      <c r="BW15" s="4">
        <f>SUM(C15,O15,AA15,AM15,AY15,BK15)</f>
        <v>128</v>
      </c>
      <c r="BX15" s="4">
        <f t="shared" ref="BX15:CE15" si="34">SUM(D15,P15,AB15,AN15,AZ15,BL15)</f>
        <v>16</v>
      </c>
      <c r="BY15" s="4">
        <f t="shared" si="34"/>
        <v>20</v>
      </c>
      <c r="BZ15" s="4">
        <f t="shared" si="34"/>
        <v>0</v>
      </c>
      <c r="CA15" s="4">
        <f t="shared" si="34"/>
        <v>8</v>
      </c>
      <c r="CB15" s="4">
        <f t="shared" si="34"/>
        <v>5</v>
      </c>
      <c r="CC15" s="4">
        <f t="shared" si="34"/>
        <v>2</v>
      </c>
      <c r="CD15" s="4">
        <f t="shared" si="34"/>
        <v>0</v>
      </c>
      <c r="CE15" s="4">
        <f t="shared" si="34"/>
        <v>0</v>
      </c>
      <c r="CF15" s="42">
        <f>IF(BW15&lt;&gt;"",SUM(BW15:CE15),"")</f>
        <v>179</v>
      </c>
    </row>
    <row r="16" spans="2:84" x14ac:dyDescent="0.25">
      <c r="B16" s="25">
        <f>B15+TIME(1,0,0)</f>
        <v>0.29166666666666669</v>
      </c>
      <c r="C16" s="272">
        <f>SUM('15MIN'!C19:C22)</f>
        <v>0</v>
      </c>
      <c r="D16" s="272">
        <f>SUM('15MIN'!D19:D22)</f>
        <v>0</v>
      </c>
      <c r="E16" s="272">
        <f>SUM('15MIN'!E19:E22)</f>
        <v>0</v>
      </c>
      <c r="F16" s="272">
        <f>SUM('15MIN'!F19:F22)</f>
        <v>0</v>
      </c>
      <c r="G16" s="272">
        <f>SUM('15MIN'!G19:G22)</f>
        <v>0</v>
      </c>
      <c r="H16" s="272">
        <f>SUM('15MIN'!H19:H22)</f>
        <v>0</v>
      </c>
      <c r="I16" s="272">
        <f>SUM('15MIN'!I19:I22)</f>
        <v>0</v>
      </c>
      <c r="J16" s="272">
        <f>SUM('15MIN'!J19:J22)</f>
        <v>0</v>
      </c>
      <c r="K16" s="277">
        <f>SUM('15MIN'!K19:K22)</f>
        <v>0</v>
      </c>
      <c r="L16" s="275">
        <f t="shared" ref="L16:L27" si="35">SUM(C16:K16)</f>
        <v>0</v>
      </c>
      <c r="N16" s="25">
        <f t="shared" ref="N16:N27" si="36">B16</f>
        <v>0.29166666666666669</v>
      </c>
      <c r="O16" s="272">
        <f>SUM('15MIN'!O19:O22)</f>
        <v>159</v>
      </c>
      <c r="P16" s="272">
        <f>SUM('15MIN'!P19:P22)</f>
        <v>9</v>
      </c>
      <c r="Q16" s="272">
        <f>SUM('15MIN'!Q19:Q22)</f>
        <v>17</v>
      </c>
      <c r="R16" s="272">
        <f>SUM('15MIN'!R19:R22)</f>
        <v>2</v>
      </c>
      <c r="S16" s="272">
        <f>SUM('15MIN'!S19:S22)</f>
        <v>3</v>
      </c>
      <c r="T16" s="272">
        <f>SUM('15MIN'!T19:T22)</f>
        <v>1</v>
      </c>
      <c r="U16" s="272">
        <f>SUM('15MIN'!U19:U22)</f>
        <v>3</v>
      </c>
      <c r="V16" s="272">
        <f>SUM('15MIN'!V19:V22)</f>
        <v>0</v>
      </c>
      <c r="W16" s="277">
        <f>SUM('15MIN'!W19:W22)</f>
        <v>0</v>
      </c>
      <c r="X16" s="275">
        <f t="shared" ref="X16:X27" si="37">SUM(O16:W16)</f>
        <v>194</v>
      </c>
      <c r="Z16" s="25">
        <f t="shared" ref="Z16:Z27" si="38">N16</f>
        <v>0.29166666666666669</v>
      </c>
      <c r="AA16" s="272">
        <f>SUM('15MIN'!AA19:AA22)</f>
        <v>226</v>
      </c>
      <c r="AB16" s="272">
        <f>SUM('15MIN'!AB19:AB22)</f>
        <v>24</v>
      </c>
      <c r="AC16" s="272">
        <f>SUM('15MIN'!AC19:AC22)</f>
        <v>40</v>
      </c>
      <c r="AD16" s="272">
        <f>SUM('15MIN'!AD19:AD22)</f>
        <v>1</v>
      </c>
      <c r="AE16" s="272">
        <f>SUM('15MIN'!AE19:AE22)</f>
        <v>4</v>
      </c>
      <c r="AF16" s="272">
        <f>SUM('15MIN'!AF19:AF22)</f>
        <v>4</v>
      </c>
      <c r="AG16" s="272">
        <f>SUM('15MIN'!AG19:AG22)</f>
        <v>3</v>
      </c>
      <c r="AH16" s="272">
        <f>SUM('15MIN'!AH19:AH22)</f>
        <v>1</v>
      </c>
      <c r="AI16" s="277">
        <f>SUM('15MIN'!AI19:AI22)</f>
        <v>0</v>
      </c>
      <c r="AJ16" s="275">
        <f t="shared" ref="AJ16:AJ27" si="39">SUM(AA16:AI16)</f>
        <v>303</v>
      </c>
      <c r="AL16" s="25">
        <f t="shared" ref="AL16:AL27" si="40">Z16</f>
        <v>0.29166666666666669</v>
      </c>
      <c r="AM16" s="272">
        <f>SUM('15MIN'!AM19:AM22)</f>
        <v>0</v>
      </c>
      <c r="AN16" s="272">
        <f>SUM('15MIN'!AN19:AN22)</f>
        <v>0</v>
      </c>
      <c r="AO16" s="272">
        <f>SUM('15MIN'!AO19:AO22)</f>
        <v>0</v>
      </c>
      <c r="AP16" s="272">
        <f>SUM('15MIN'!AP19:AP22)</f>
        <v>0</v>
      </c>
      <c r="AQ16" s="272">
        <f>SUM('15MIN'!AQ19:AQ22)</f>
        <v>0</v>
      </c>
      <c r="AR16" s="272">
        <f>SUM('15MIN'!AR19:AR22)</f>
        <v>0</v>
      </c>
      <c r="AS16" s="272">
        <f>SUM('15MIN'!AS19:AS22)</f>
        <v>0</v>
      </c>
      <c r="AT16" s="272">
        <f>SUM('15MIN'!AT19:AT22)</f>
        <v>0</v>
      </c>
      <c r="AU16" s="277">
        <f>SUM('15MIN'!AU19:AU22)</f>
        <v>0</v>
      </c>
      <c r="AV16" s="275">
        <f t="shared" ref="AV16:AV27" si="41">SUM(AM16:AU16)</f>
        <v>0</v>
      </c>
      <c r="AX16" s="25">
        <f t="shared" ref="AX16:AX27" si="42">AL16</f>
        <v>0.29166666666666669</v>
      </c>
      <c r="AY16" s="272">
        <f>SUM('15MIN'!AY19:AY22)</f>
        <v>0</v>
      </c>
      <c r="AZ16" s="272">
        <f>SUM('15MIN'!AZ19:AZ22)</f>
        <v>0</v>
      </c>
      <c r="BA16" s="272">
        <f>SUM('15MIN'!BA19:BA22)</f>
        <v>0</v>
      </c>
      <c r="BB16" s="272">
        <f>SUM('15MIN'!BB19:BB22)</f>
        <v>0</v>
      </c>
      <c r="BC16" s="272">
        <f>SUM('15MIN'!BC19:BC22)</f>
        <v>0</v>
      </c>
      <c r="BD16" s="272">
        <f>SUM('15MIN'!BD19:BD22)</f>
        <v>0</v>
      </c>
      <c r="BE16" s="272">
        <f>SUM('15MIN'!BE19:BE22)</f>
        <v>0</v>
      </c>
      <c r="BF16" s="272">
        <f>SUM('15MIN'!BF19:BF22)</f>
        <v>0</v>
      </c>
      <c r="BG16" s="277">
        <f>SUM('15MIN'!BG19:BG22)</f>
        <v>0</v>
      </c>
      <c r="BH16" s="275">
        <f t="shared" ref="BH16:BH27" si="43">SUM(AY16:BG16)</f>
        <v>0</v>
      </c>
      <c r="BJ16" s="25">
        <f t="shared" ref="BJ16:BJ27" si="44">AX16</f>
        <v>0.29166666666666669</v>
      </c>
      <c r="BK16" s="272">
        <f>SUM('15MIN'!BK19:BK22)</f>
        <v>0</v>
      </c>
      <c r="BL16" s="272">
        <f>SUM('15MIN'!BL19:BL22)</f>
        <v>0</v>
      </c>
      <c r="BM16" s="272">
        <f>SUM('15MIN'!BM19:BM22)</f>
        <v>0</v>
      </c>
      <c r="BN16" s="272">
        <f>SUM('15MIN'!BN19:BN22)</f>
        <v>0</v>
      </c>
      <c r="BO16" s="272">
        <f>SUM('15MIN'!BO19:BO22)</f>
        <v>0</v>
      </c>
      <c r="BP16" s="272">
        <f>SUM('15MIN'!BP19:BP22)</f>
        <v>0</v>
      </c>
      <c r="BQ16" s="272">
        <f>SUM('15MIN'!BQ19:BQ22)</f>
        <v>0</v>
      </c>
      <c r="BR16" s="272">
        <f>SUM('15MIN'!BR19:BR22)</f>
        <v>0</v>
      </c>
      <c r="BS16" s="277">
        <f>SUM('15MIN'!BS19:BS22)</f>
        <v>0</v>
      </c>
      <c r="BT16" s="275">
        <f t="shared" ref="BT16:BT27" si="45">SUM(BK16:BS16)</f>
        <v>0</v>
      </c>
      <c r="BV16" s="25">
        <f t="shared" ref="BV16:BV27" si="46">BJ16</f>
        <v>0.29166666666666669</v>
      </c>
      <c r="BW16" s="4">
        <f t="shared" ref="BW16:BW27" si="47">SUM(C16,O16,AA16,AM16,AY16,BK16)</f>
        <v>385</v>
      </c>
      <c r="BX16" s="4">
        <f t="shared" ref="BX16:BX27" si="48">SUM(D16,P16,AB16,AN16,AZ16,BL16)</f>
        <v>33</v>
      </c>
      <c r="BY16" s="4">
        <f t="shared" ref="BY16:BY27" si="49">SUM(E16,Q16,AC16,AO16,BA16,BM16)</f>
        <v>57</v>
      </c>
      <c r="BZ16" s="4">
        <f t="shared" ref="BZ16:BZ27" si="50">SUM(F16,R16,AD16,AP16,BB16,BN16)</f>
        <v>3</v>
      </c>
      <c r="CA16" s="4">
        <f t="shared" ref="CA16:CA27" si="51">SUM(G16,S16,AE16,AQ16,BC16,BO16)</f>
        <v>7</v>
      </c>
      <c r="CB16" s="4">
        <f t="shared" ref="CB16:CB27" si="52">SUM(H16,T16,AF16,AR16,BD16,BP16)</f>
        <v>5</v>
      </c>
      <c r="CC16" s="4">
        <f t="shared" ref="CC16:CC27" si="53">SUM(I16,U16,AG16,AS16,BE16,BQ16)</f>
        <v>6</v>
      </c>
      <c r="CD16" s="4">
        <f t="shared" ref="CD16:CD27" si="54">SUM(J16,V16,AH16,AT16,BF16,BR16)</f>
        <v>1</v>
      </c>
      <c r="CE16" s="4">
        <f t="shared" ref="CE16:CE27" si="55">SUM(K16,W16,AI16,AU16,BG16,BS16)</f>
        <v>0</v>
      </c>
      <c r="CF16" s="42">
        <f t="shared" ref="CF16:CF27" si="56">IF(BW16&lt;&gt;"",SUM(BW16:CE16),"")</f>
        <v>497</v>
      </c>
    </row>
    <row r="17" spans="2:84" x14ac:dyDescent="0.25">
      <c r="B17" s="25">
        <f t="shared" ref="B17:B27" si="57">B16+TIME(1,0,0)</f>
        <v>0.33333333333333337</v>
      </c>
      <c r="C17" s="272">
        <f>SUM('15MIN'!C23:C26)</f>
        <v>2</v>
      </c>
      <c r="D17" s="272">
        <f>SUM('15MIN'!D23:D26)</f>
        <v>0</v>
      </c>
      <c r="E17" s="272">
        <f>SUM('15MIN'!E23:E26)</f>
        <v>0</v>
      </c>
      <c r="F17" s="272">
        <f>SUM('15MIN'!F23:F26)</f>
        <v>0</v>
      </c>
      <c r="G17" s="272">
        <f>SUM('15MIN'!G23:G26)</f>
        <v>0</v>
      </c>
      <c r="H17" s="272">
        <f>SUM('15MIN'!H23:H26)</f>
        <v>0</v>
      </c>
      <c r="I17" s="272">
        <f>SUM('15MIN'!I23:I26)</f>
        <v>0</v>
      </c>
      <c r="J17" s="272">
        <f>SUM('15MIN'!J23:J26)</f>
        <v>0</v>
      </c>
      <c r="K17" s="277">
        <f>SUM('15MIN'!K23:K26)</f>
        <v>0</v>
      </c>
      <c r="L17" s="275">
        <f t="shared" si="35"/>
        <v>2</v>
      </c>
      <c r="N17" s="25">
        <f t="shared" si="36"/>
        <v>0.33333333333333337</v>
      </c>
      <c r="O17" s="272">
        <f>SUM('15MIN'!O23:O26)</f>
        <v>187</v>
      </c>
      <c r="P17" s="272">
        <f>SUM('15MIN'!P23:P26)</f>
        <v>7</v>
      </c>
      <c r="Q17" s="272">
        <f>SUM('15MIN'!Q23:Q26)</f>
        <v>19</v>
      </c>
      <c r="R17" s="272">
        <f>SUM('15MIN'!R23:R26)</f>
        <v>2</v>
      </c>
      <c r="S17" s="272">
        <f>SUM('15MIN'!S23:S26)</f>
        <v>3</v>
      </c>
      <c r="T17" s="272">
        <f>SUM('15MIN'!T23:T26)</f>
        <v>1</v>
      </c>
      <c r="U17" s="272">
        <f>SUM('15MIN'!U23:U26)</f>
        <v>2</v>
      </c>
      <c r="V17" s="272">
        <f>SUM('15MIN'!V23:V26)</f>
        <v>2</v>
      </c>
      <c r="W17" s="277">
        <f>SUM('15MIN'!W23:W26)</f>
        <v>0</v>
      </c>
      <c r="X17" s="275">
        <f t="shared" si="37"/>
        <v>223</v>
      </c>
      <c r="Z17" s="25">
        <f t="shared" si="38"/>
        <v>0.33333333333333337</v>
      </c>
      <c r="AA17" s="272">
        <f>SUM('15MIN'!AA23:AA26)</f>
        <v>267</v>
      </c>
      <c r="AB17" s="272">
        <f>SUM('15MIN'!AB23:AB26)</f>
        <v>10</v>
      </c>
      <c r="AC17" s="272">
        <f>SUM('15MIN'!AC23:AC26)</f>
        <v>28</v>
      </c>
      <c r="AD17" s="272">
        <f>SUM('15MIN'!AD23:AD26)</f>
        <v>1</v>
      </c>
      <c r="AE17" s="272">
        <f>SUM('15MIN'!AE23:AE26)</f>
        <v>3</v>
      </c>
      <c r="AF17" s="272">
        <f>SUM('15MIN'!AF23:AF26)</f>
        <v>5</v>
      </c>
      <c r="AG17" s="272">
        <f>SUM('15MIN'!AG23:AG26)</f>
        <v>1</v>
      </c>
      <c r="AH17" s="272">
        <f>SUM('15MIN'!AH23:AH26)</f>
        <v>2</v>
      </c>
      <c r="AI17" s="277">
        <f>SUM('15MIN'!AI23:AI26)</f>
        <v>1</v>
      </c>
      <c r="AJ17" s="275">
        <f t="shared" si="39"/>
        <v>318</v>
      </c>
      <c r="AL17" s="25">
        <f t="shared" si="40"/>
        <v>0.33333333333333337</v>
      </c>
      <c r="AM17" s="272">
        <f>SUM('15MIN'!AM23:AM26)</f>
        <v>0</v>
      </c>
      <c r="AN17" s="272">
        <f>SUM('15MIN'!AN23:AN26)</f>
        <v>0</v>
      </c>
      <c r="AO17" s="272">
        <f>SUM('15MIN'!AO23:AO26)</f>
        <v>0</v>
      </c>
      <c r="AP17" s="272">
        <f>SUM('15MIN'!AP23:AP26)</f>
        <v>0</v>
      </c>
      <c r="AQ17" s="272">
        <f>SUM('15MIN'!AQ23:AQ26)</f>
        <v>0</v>
      </c>
      <c r="AR17" s="272">
        <f>SUM('15MIN'!AR23:AR26)</f>
        <v>0</v>
      </c>
      <c r="AS17" s="272">
        <f>SUM('15MIN'!AS23:AS26)</f>
        <v>0</v>
      </c>
      <c r="AT17" s="272">
        <f>SUM('15MIN'!AT23:AT26)</f>
        <v>0</v>
      </c>
      <c r="AU17" s="277">
        <f>SUM('15MIN'!AU23:AU26)</f>
        <v>0</v>
      </c>
      <c r="AV17" s="275">
        <f t="shared" si="41"/>
        <v>0</v>
      </c>
      <c r="AX17" s="25">
        <f t="shared" si="42"/>
        <v>0.33333333333333337</v>
      </c>
      <c r="AY17" s="272">
        <f>SUM('15MIN'!AY23:AY26)</f>
        <v>0</v>
      </c>
      <c r="AZ17" s="272">
        <f>SUM('15MIN'!AZ23:AZ26)</f>
        <v>0</v>
      </c>
      <c r="BA17" s="272">
        <f>SUM('15MIN'!BA23:BA26)</f>
        <v>0</v>
      </c>
      <c r="BB17" s="272">
        <f>SUM('15MIN'!BB23:BB26)</f>
        <v>0</v>
      </c>
      <c r="BC17" s="272">
        <f>SUM('15MIN'!BC23:BC26)</f>
        <v>0</v>
      </c>
      <c r="BD17" s="272">
        <f>SUM('15MIN'!BD23:BD26)</f>
        <v>0</v>
      </c>
      <c r="BE17" s="272">
        <f>SUM('15MIN'!BE23:BE26)</f>
        <v>0</v>
      </c>
      <c r="BF17" s="272">
        <f>SUM('15MIN'!BF23:BF26)</f>
        <v>0</v>
      </c>
      <c r="BG17" s="277">
        <f>SUM('15MIN'!BG23:BG26)</f>
        <v>0</v>
      </c>
      <c r="BH17" s="275">
        <f t="shared" si="43"/>
        <v>0</v>
      </c>
      <c r="BJ17" s="25">
        <f t="shared" si="44"/>
        <v>0.33333333333333337</v>
      </c>
      <c r="BK17" s="272">
        <f>SUM('15MIN'!BK23:BK26)</f>
        <v>0</v>
      </c>
      <c r="BL17" s="272">
        <f>SUM('15MIN'!BL23:BL26)</f>
        <v>0</v>
      </c>
      <c r="BM17" s="272">
        <f>SUM('15MIN'!BM23:BM26)</f>
        <v>0</v>
      </c>
      <c r="BN17" s="272">
        <f>SUM('15MIN'!BN23:BN26)</f>
        <v>0</v>
      </c>
      <c r="BO17" s="272">
        <f>SUM('15MIN'!BO23:BO26)</f>
        <v>0</v>
      </c>
      <c r="BP17" s="272">
        <f>SUM('15MIN'!BP23:BP26)</f>
        <v>0</v>
      </c>
      <c r="BQ17" s="272">
        <f>SUM('15MIN'!BQ23:BQ26)</f>
        <v>0</v>
      </c>
      <c r="BR17" s="272">
        <f>SUM('15MIN'!BR23:BR26)</f>
        <v>0</v>
      </c>
      <c r="BS17" s="277">
        <f>SUM('15MIN'!BS23:BS26)</f>
        <v>0</v>
      </c>
      <c r="BT17" s="275">
        <f t="shared" si="45"/>
        <v>0</v>
      </c>
      <c r="BV17" s="25">
        <f t="shared" si="46"/>
        <v>0.33333333333333337</v>
      </c>
      <c r="BW17" s="4">
        <f t="shared" si="47"/>
        <v>456</v>
      </c>
      <c r="BX17" s="4">
        <f t="shared" si="48"/>
        <v>17</v>
      </c>
      <c r="BY17" s="4">
        <f t="shared" si="49"/>
        <v>47</v>
      </c>
      <c r="BZ17" s="4">
        <f t="shared" si="50"/>
        <v>3</v>
      </c>
      <c r="CA17" s="4">
        <f t="shared" si="51"/>
        <v>6</v>
      </c>
      <c r="CB17" s="4">
        <f t="shared" si="52"/>
        <v>6</v>
      </c>
      <c r="CC17" s="4">
        <f t="shared" si="53"/>
        <v>3</v>
      </c>
      <c r="CD17" s="4">
        <f t="shared" si="54"/>
        <v>4</v>
      </c>
      <c r="CE17" s="4">
        <f t="shared" si="55"/>
        <v>1</v>
      </c>
      <c r="CF17" s="42">
        <f t="shared" si="56"/>
        <v>543</v>
      </c>
    </row>
    <row r="18" spans="2:84" x14ac:dyDescent="0.25">
      <c r="B18" s="25">
        <f t="shared" si="57"/>
        <v>0.37500000000000006</v>
      </c>
      <c r="C18" s="272">
        <f>SUM('15MIN'!C27:C30)</f>
        <v>2</v>
      </c>
      <c r="D18" s="272">
        <f>SUM('15MIN'!D27:D30)</f>
        <v>0</v>
      </c>
      <c r="E18" s="272">
        <f>SUM('15MIN'!E27:E30)</f>
        <v>0</v>
      </c>
      <c r="F18" s="272">
        <f>SUM('15MIN'!F27:F30)</f>
        <v>0</v>
      </c>
      <c r="G18" s="272">
        <f>SUM('15MIN'!G27:G30)</f>
        <v>0</v>
      </c>
      <c r="H18" s="272">
        <f>SUM('15MIN'!H27:H30)</f>
        <v>0</v>
      </c>
      <c r="I18" s="272">
        <f>SUM('15MIN'!I27:I30)</f>
        <v>0</v>
      </c>
      <c r="J18" s="272">
        <f>SUM('15MIN'!J27:J30)</f>
        <v>0</v>
      </c>
      <c r="K18" s="277">
        <f>SUM('15MIN'!K27:K30)</f>
        <v>0</v>
      </c>
      <c r="L18" s="275">
        <f t="shared" si="35"/>
        <v>2</v>
      </c>
      <c r="N18" s="25">
        <f t="shared" si="36"/>
        <v>0.37500000000000006</v>
      </c>
      <c r="O18" s="272">
        <f>SUM('15MIN'!O27:O30)</f>
        <v>143</v>
      </c>
      <c r="P18" s="272">
        <f>SUM('15MIN'!P27:P30)</f>
        <v>4</v>
      </c>
      <c r="Q18" s="272">
        <f>SUM('15MIN'!Q27:Q30)</f>
        <v>20</v>
      </c>
      <c r="R18" s="272">
        <f>SUM('15MIN'!R27:R30)</f>
        <v>3</v>
      </c>
      <c r="S18" s="272">
        <f>SUM('15MIN'!S27:S30)</f>
        <v>4</v>
      </c>
      <c r="T18" s="272">
        <f>SUM('15MIN'!T27:T30)</f>
        <v>0</v>
      </c>
      <c r="U18" s="272">
        <f>SUM('15MIN'!U27:U30)</f>
        <v>4</v>
      </c>
      <c r="V18" s="272">
        <f>SUM('15MIN'!V27:V30)</f>
        <v>0</v>
      </c>
      <c r="W18" s="277">
        <f>SUM('15MIN'!W27:W30)</f>
        <v>2</v>
      </c>
      <c r="X18" s="275">
        <f t="shared" si="37"/>
        <v>180</v>
      </c>
      <c r="Z18" s="25">
        <f t="shared" si="38"/>
        <v>0.37500000000000006</v>
      </c>
      <c r="AA18" s="272">
        <f>SUM('15MIN'!AA27:AA30)</f>
        <v>169</v>
      </c>
      <c r="AB18" s="272">
        <f>SUM('15MIN'!AB27:AB30)</f>
        <v>10</v>
      </c>
      <c r="AC18" s="272">
        <f>SUM('15MIN'!AC27:AC30)</f>
        <v>33</v>
      </c>
      <c r="AD18" s="272">
        <f>SUM('15MIN'!AD27:AD30)</f>
        <v>1</v>
      </c>
      <c r="AE18" s="272">
        <f>SUM('15MIN'!AE27:AE30)</f>
        <v>13</v>
      </c>
      <c r="AF18" s="272">
        <f>SUM('15MIN'!AF27:AF30)</f>
        <v>3</v>
      </c>
      <c r="AG18" s="272">
        <f>SUM('15MIN'!AG27:AG30)</f>
        <v>1</v>
      </c>
      <c r="AH18" s="272">
        <f>SUM('15MIN'!AH27:AH30)</f>
        <v>0</v>
      </c>
      <c r="AI18" s="277">
        <f>SUM('15MIN'!AI27:AI30)</f>
        <v>0</v>
      </c>
      <c r="AJ18" s="275">
        <f t="shared" si="39"/>
        <v>230</v>
      </c>
      <c r="AL18" s="25">
        <f t="shared" si="40"/>
        <v>0.37500000000000006</v>
      </c>
      <c r="AM18" s="272">
        <f>SUM('15MIN'!AM27:AM30)</f>
        <v>0</v>
      </c>
      <c r="AN18" s="272">
        <f>SUM('15MIN'!AN27:AN30)</f>
        <v>0</v>
      </c>
      <c r="AO18" s="272">
        <f>SUM('15MIN'!AO27:AO30)</f>
        <v>0</v>
      </c>
      <c r="AP18" s="272">
        <f>SUM('15MIN'!AP27:AP30)</f>
        <v>0</v>
      </c>
      <c r="AQ18" s="272">
        <f>SUM('15MIN'!AQ27:AQ30)</f>
        <v>0</v>
      </c>
      <c r="AR18" s="272">
        <f>SUM('15MIN'!AR27:AR30)</f>
        <v>0</v>
      </c>
      <c r="AS18" s="272">
        <f>SUM('15MIN'!AS27:AS30)</f>
        <v>0</v>
      </c>
      <c r="AT18" s="272">
        <f>SUM('15MIN'!AT27:AT30)</f>
        <v>0</v>
      </c>
      <c r="AU18" s="277">
        <f>SUM('15MIN'!AU27:AU30)</f>
        <v>0</v>
      </c>
      <c r="AV18" s="275">
        <f t="shared" si="41"/>
        <v>0</v>
      </c>
      <c r="AX18" s="25">
        <f t="shared" si="42"/>
        <v>0.37500000000000006</v>
      </c>
      <c r="AY18" s="272">
        <f>SUM('15MIN'!AY27:AY30)</f>
        <v>0</v>
      </c>
      <c r="AZ18" s="272">
        <f>SUM('15MIN'!AZ27:AZ30)</f>
        <v>0</v>
      </c>
      <c r="BA18" s="272">
        <f>SUM('15MIN'!BA27:BA30)</f>
        <v>0</v>
      </c>
      <c r="BB18" s="272">
        <f>SUM('15MIN'!BB27:BB30)</f>
        <v>0</v>
      </c>
      <c r="BC18" s="272">
        <f>SUM('15MIN'!BC27:BC30)</f>
        <v>0</v>
      </c>
      <c r="BD18" s="272">
        <f>SUM('15MIN'!BD27:BD30)</f>
        <v>0</v>
      </c>
      <c r="BE18" s="272">
        <f>SUM('15MIN'!BE27:BE30)</f>
        <v>0</v>
      </c>
      <c r="BF18" s="272">
        <f>SUM('15MIN'!BF27:BF30)</f>
        <v>0</v>
      </c>
      <c r="BG18" s="277">
        <f>SUM('15MIN'!BG27:BG30)</f>
        <v>0</v>
      </c>
      <c r="BH18" s="275">
        <f t="shared" si="43"/>
        <v>0</v>
      </c>
      <c r="BJ18" s="25">
        <f t="shared" si="44"/>
        <v>0.37500000000000006</v>
      </c>
      <c r="BK18" s="272">
        <f>SUM('15MIN'!BK27:BK30)</f>
        <v>0</v>
      </c>
      <c r="BL18" s="272">
        <f>SUM('15MIN'!BL27:BL30)</f>
        <v>0</v>
      </c>
      <c r="BM18" s="272">
        <f>SUM('15MIN'!BM27:BM30)</f>
        <v>0</v>
      </c>
      <c r="BN18" s="272">
        <f>SUM('15MIN'!BN27:BN30)</f>
        <v>0</v>
      </c>
      <c r="BO18" s="272">
        <f>SUM('15MIN'!BO27:BO30)</f>
        <v>0</v>
      </c>
      <c r="BP18" s="272">
        <f>SUM('15MIN'!BP27:BP30)</f>
        <v>0</v>
      </c>
      <c r="BQ18" s="272">
        <f>SUM('15MIN'!BQ27:BQ30)</f>
        <v>0</v>
      </c>
      <c r="BR18" s="272">
        <f>SUM('15MIN'!BR27:BR30)</f>
        <v>0</v>
      </c>
      <c r="BS18" s="277">
        <f>SUM('15MIN'!BS27:BS30)</f>
        <v>0</v>
      </c>
      <c r="BT18" s="275">
        <f t="shared" si="45"/>
        <v>0</v>
      </c>
      <c r="BV18" s="25">
        <f t="shared" si="46"/>
        <v>0.37500000000000006</v>
      </c>
      <c r="BW18" s="4">
        <f t="shared" si="47"/>
        <v>314</v>
      </c>
      <c r="BX18" s="4">
        <f t="shared" si="48"/>
        <v>14</v>
      </c>
      <c r="BY18" s="4">
        <f t="shared" si="49"/>
        <v>53</v>
      </c>
      <c r="BZ18" s="4">
        <f t="shared" si="50"/>
        <v>4</v>
      </c>
      <c r="CA18" s="4">
        <f t="shared" si="51"/>
        <v>17</v>
      </c>
      <c r="CB18" s="4">
        <f t="shared" si="52"/>
        <v>3</v>
      </c>
      <c r="CC18" s="4">
        <f t="shared" si="53"/>
        <v>5</v>
      </c>
      <c r="CD18" s="4">
        <f t="shared" si="54"/>
        <v>0</v>
      </c>
      <c r="CE18" s="4">
        <f t="shared" si="55"/>
        <v>2</v>
      </c>
      <c r="CF18" s="42">
        <f t="shared" si="56"/>
        <v>412</v>
      </c>
    </row>
    <row r="19" spans="2:84" x14ac:dyDescent="0.25">
      <c r="B19" s="25">
        <f t="shared" si="57"/>
        <v>0.41666666666666674</v>
      </c>
      <c r="C19" s="272">
        <f>SUM('15MIN'!C31:C34)</f>
        <v>0</v>
      </c>
      <c r="D19" s="272">
        <f>SUM('15MIN'!D31:D34)</f>
        <v>0</v>
      </c>
      <c r="E19" s="272">
        <f>SUM('15MIN'!E31:E34)</f>
        <v>0</v>
      </c>
      <c r="F19" s="272">
        <f>SUM('15MIN'!F31:F34)</f>
        <v>0</v>
      </c>
      <c r="G19" s="272">
        <f>SUM('15MIN'!G31:G34)</f>
        <v>0</v>
      </c>
      <c r="H19" s="272">
        <f>SUM('15MIN'!H31:H34)</f>
        <v>0</v>
      </c>
      <c r="I19" s="272">
        <f>SUM('15MIN'!I31:I34)</f>
        <v>0</v>
      </c>
      <c r="J19" s="272">
        <f>SUM('15MIN'!J31:J34)</f>
        <v>0</v>
      </c>
      <c r="K19" s="277">
        <f>SUM('15MIN'!K31:K34)</f>
        <v>0</v>
      </c>
      <c r="L19" s="275">
        <f t="shared" si="35"/>
        <v>0</v>
      </c>
      <c r="N19" s="25">
        <f t="shared" si="36"/>
        <v>0.41666666666666674</v>
      </c>
      <c r="O19" s="272">
        <f>SUM('15MIN'!O31:O34)</f>
        <v>115</v>
      </c>
      <c r="P19" s="272">
        <f>SUM('15MIN'!P31:P34)</f>
        <v>1</v>
      </c>
      <c r="Q19" s="272">
        <f>SUM('15MIN'!Q31:Q34)</f>
        <v>24</v>
      </c>
      <c r="R19" s="272">
        <f>SUM('15MIN'!R31:R34)</f>
        <v>0</v>
      </c>
      <c r="S19" s="272">
        <f>SUM('15MIN'!S31:S34)</f>
        <v>5</v>
      </c>
      <c r="T19" s="272">
        <f>SUM('15MIN'!T31:T34)</f>
        <v>1</v>
      </c>
      <c r="U19" s="272">
        <f>SUM('15MIN'!U31:U34)</f>
        <v>1</v>
      </c>
      <c r="V19" s="272">
        <f>SUM('15MIN'!V31:V34)</f>
        <v>0</v>
      </c>
      <c r="W19" s="277">
        <f>SUM('15MIN'!W31:W34)</f>
        <v>0</v>
      </c>
      <c r="X19" s="275">
        <f t="shared" si="37"/>
        <v>147</v>
      </c>
      <c r="Z19" s="25">
        <f t="shared" si="38"/>
        <v>0.41666666666666674</v>
      </c>
      <c r="AA19" s="272">
        <f>SUM('15MIN'!AA31:AA34)</f>
        <v>176</v>
      </c>
      <c r="AB19" s="272">
        <f>SUM('15MIN'!AB31:AB34)</f>
        <v>11</v>
      </c>
      <c r="AC19" s="272">
        <f>SUM('15MIN'!AC31:AC34)</f>
        <v>32</v>
      </c>
      <c r="AD19" s="272">
        <f>SUM('15MIN'!AD31:AD34)</f>
        <v>1</v>
      </c>
      <c r="AE19" s="272">
        <f>SUM('15MIN'!AE31:AE34)</f>
        <v>8</v>
      </c>
      <c r="AF19" s="272">
        <f>SUM('15MIN'!AF31:AF34)</f>
        <v>3</v>
      </c>
      <c r="AG19" s="272">
        <f>SUM('15MIN'!AG31:AG34)</f>
        <v>1</v>
      </c>
      <c r="AH19" s="272">
        <f>SUM('15MIN'!AH31:AH34)</f>
        <v>1</v>
      </c>
      <c r="AI19" s="277">
        <f>SUM('15MIN'!AI31:AI34)</f>
        <v>0</v>
      </c>
      <c r="AJ19" s="275">
        <f t="shared" si="39"/>
        <v>233</v>
      </c>
      <c r="AL19" s="25">
        <f t="shared" si="40"/>
        <v>0.41666666666666674</v>
      </c>
      <c r="AM19" s="272">
        <f>SUM('15MIN'!AM31:AM34)</f>
        <v>0</v>
      </c>
      <c r="AN19" s="272">
        <f>SUM('15MIN'!AN31:AN34)</f>
        <v>0</v>
      </c>
      <c r="AO19" s="272">
        <f>SUM('15MIN'!AO31:AO34)</f>
        <v>0</v>
      </c>
      <c r="AP19" s="272">
        <f>SUM('15MIN'!AP31:AP34)</f>
        <v>0</v>
      </c>
      <c r="AQ19" s="272">
        <f>SUM('15MIN'!AQ31:AQ34)</f>
        <v>0</v>
      </c>
      <c r="AR19" s="272">
        <f>SUM('15MIN'!AR31:AR34)</f>
        <v>0</v>
      </c>
      <c r="AS19" s="272">
        <f>SUM('15MIN'!AS31:AS34)</f>
        <v>0</v>
      </c>
      <c r="AT19" s="272">
        <f>SUM('15MIN'!AT31:AT34)</f>
        <v>0</v>
      </c>
      <c r="AU19" s="277">
        <f>SUM('15MIN'!AU31:AU34)</f>
        <v>0</v>
      </c>
      <c r="AV19" s="275">
        <f t="shared" si="41"/>
        <v>0</v>
      </c>
      <c r="AX19" s="25">
        <f t="shared" si="42"/>
        <v>0.41666666666666674</v>
      </c>
      <c r="AY19" s="272">
        <f>SUM('15MIN'!AY31:AY34)</f>
        <v>0</v>
      </c>
      <c r="AZ19" s="272">
        <f>SUM('15MIN'!AZ31:AZ34)</f>
        <v>0</v>
      </c>
      <c r="BA19" s="272">
        <f>SUM('15MIN'!BA31:BA34)</f>
        <v>0</v>
      </c>
      <c r="BB19" s="272">
        <f>SUM('15MIN'!BB31:BB34)</f>
        <v>0</v>
      </c>
      <c r="BC19" s="272">
        <f>SUM('15MIN'!BC31:BC34)</f>
        <v>0</v>
      </c>
      <c r="BD19" s="272">
        <f>SUM('15MIN'!BD31:BD34)</f>
        <v>0</v>
      </c>
      <c r="BE19" s="272">
        <f>SUM('15MIN'!BE31:BE34)</f>
        <v>0</v>
      </c>
      <c r="BF19" s="272">
        <f>SUM('15MIN'!BF31:BF34)</f>
        <v>0</v>
      </c>
      <c r="BG19" s="277">
        <f>SUM('15MIN'!BG31:BG34)</f>
        <v>0</v>
      </c>
      <c r="BH19" s="275">
        <f t="shared" si="43"/>
        <v>0</v>
      </c>
      <c r="BJ19" s="25">
        <f t="shared" si="44"/>
        <v>0.41666666666666674</v>
      </c>
      <c r="BK19" s="272">
        <f>SUM('15MIN'!BK31:BK34)</f>
        <v>0</v>
      </c>
      <c r="BL19" s="272">
        <f>SUM('15MIN'!BL31:BL34)</f>
        <v>0</v>
      </c>
      <c r="BM19" s="272">
        <f>SUM('15MIN'!BM31:BM34)</f>
        <v>0</v>
      </c>
      <c r="BN19" s="272">
        <f>SUM('15MIN'!BN31:BN34)</f>
        <v>0</v>
      </c>
      <c r="BO19" s="272">
        <f>SUM('15MIN'!BO31:BO34)</f>
        <v>0</v>
      </c>
      <c r="BP19" s="272">
        <f>SUM('15MIN'!BP31:BP34)</f>
        <v>0</v>
      </c>
      <c r="BQ19" s="272">
        <f>SUM('15MIN'!BQ31:BQ34)</f>
        <v>0</v>
      </c>
      <c r="BR19" s="272">
        <f>SUM('15MIN'!BR31:BR34)</f>
        <v>0</v>
      </c>
      <c r="BS19" s="277">
        <f>SUM('15MIN'!BS31:BS34)</f>
        <v>0</v>
      </c>
      <c r="BT19" s="275">
        <f t="shared" si="45"/>
        <v>0</v>
      </c>
      <c r="BV19" s="25">
        <f t="shared" si="46"/>
        <v>0.41666666666666674</v>
      </c>
      <c r="BW19" s="4">
        <f t="shared" si="47"/>
        <v>291</v>
      </c>
      <c r="BX19" s="4">
        <f t="shared" si="48"/>
        <v>12</v>
      </c>
      <c r="BY19" s="4">
        <f t="shared" si="49"/>
        <v>56</v>
      </c>
      <c r="BZ19" s="4">
        <f t="shared" si="50"/>
        <v>1</v>
      </c>
      <c r="CA19" s="4">
        <f t="shared" si="51"/>
        <v>13</v>
      </c>
      <c r="CB19" s="4">
        <f t="shared" si="52"/>
        <v>4</v>
      </c>
      <c r="CC19" s="4">
        <f t="shared" si="53"/>
        <v>2</v>
      </c>
      <c r="CD19" s="4">
        <f t="shared" si="54"/>
        <v>1</v>
      </c>
      <c r="CE19" s="4">
        <f t="shared" si="55"/>
        <v>0</v>
      </c>
      <c r="CF19" s="42">
        <f t="shared" si="56"/>
        <v>380</v>
      </c>
    </row>
    <row r="20" spans="2:84" x14ac:dyDescent="0.25">
      <c r="B20" s="25">
        <f t="shared" si="57"/>
        <v>0.45833333333333343</v>
      </c>
      <c r="C20" s="272">
        <f>SUM('15MIN'!C35:C38)</f>
        <v>3</v>
      </c>
      <c r="D20" s="272">
        <f>SUM('15MIN'!D35:D38)</f>
        <v>0</v>
      </c>
      <c r="E20" s="272">
        <f>SUM('15MIN'!E35:E38)</f>
        <v>0</v>
      </c>
      <c r="F20" s="272">
        <f>SUM('15MIN'!F35:F38)</f>
        <v>0</v>
      </c>
      <c r="G20" s="272">
        <f>SUM('15MIN'!G35:G38)</f>
        <v>0</v>
      </c>
      <c r="H20" s="272">
        <f>SUM('15MIN'!H35:H38)</f>
        <v>0</v>
      </c>
      <c r="I20" s="272">
        <f>SUM('15MIN'!I35:I38)</f>
        <v>0</v>
      </c>
      <c r="J20" s="272">
        <f>SUM('15MIN'!J35:J38)</f>
        <v>0</v>
      </c>
      <c r="K20" s="277">
        <f>SUM('15MIN'!K35:K38)</f>
        <v>0</v>
      </c>
      <c r="L20" s="275">
        <f t="shared" si="35"/>
        <v>3</v>
      </c>
      <c r="N20" s="25">
        <f t="shared" si="36"/>
        <v>0.45833333333333343</v>
      </c>
      <c r="O20" s="272">
        <f>SUM('15MIN'!O35:O38)</f>
        <v>139</v>
      </c>
      <c r="P20" s="272">
        <f>SUM('15MIN'!P35:P38)</f>
        <v>11</v>
      </c>
      <c r="Q20" s="272">
        <f>SUM('15MIN'!Q35:Q38)</f>
        <v>24</v>
      </c>
      <c r="R20" s="272">
        <f>SUM('15MIN'!R35:R38)</f>
        <v>1</v>
      </c>
      <c r="S20" s="272">
        <f>SUM('15MIN'!S35:S38)</f>
        <v>3</v>
      </c>
      <c r="T20" s="272">
        <f>SUM('15MIN'!T35:T38)</f>
        <v>2</v>
      </c>
      <c r="U20" s="272">
        <f>SUM('15MIN'!U35:U38)</f>
        <v>4</v>
      </c>
      <c r="V20" s="272">
        <f>SUM('15MIN'!V35:V38)</f>
        <v>0</v>
      </c>
      <c r="W20" s="277">
        <f>SUM('15MIN'!W35:W38)</f>
        <v>0</v>
      </c>
      <c r="X20" s="275">
        <f t="shared" si="37"/>
        <v>184</v>
      </c>
      <c r="Z20" s="25">
        <f t="shared" si="38"/>
        <v>0.45833333333333343</v>
      </c>
      <c r="AA20" s="272">
        <f>SUM('15MIN'!AA35:AA38)</f>
        <v>209</v>
      </c>
      <c r="AB20" s="272">
        <f>SUM('15MIN'!AB35:AB38)</f>
        <v>5</v>
      </c>
      <c r="AC20" s="272">
        <f>SUM('15MIN'!AC35:AC38)</f>
        <v>26</v>
      </c>
      <c r="AD20" s="272">
        <f>SUM('15MIN'!AD35:AD38)</f>
        <v>2</v>
      </c>
      <c r="AE20" s="272">
        <f>SUM('15MIN'!AE35:AE38)</f>
        <v>10</v>
      </c>
      <c r="AF20" s="272">
        <f>SUM('15MIN'!AF35:AF38)</f>
        <v>4</v>
      </c>
      <c r="AG20" s="272">
        <f>SUM('15MIN'!AG35:AG38)</f>
        <v>0</v>
      </c>
      <c r="AH20" s="272">
        <f>SUM('15MIN'!AH35:AH38)</f>
        <v>0</v>
      </c>
      <c r="AI20" s="277">
        <f>SUM('15MIN'!AI35:AI38)</f>
        <v>0</v>
      </c>
      <c r="AJ20" s="275">
        <f t="shared" si="39"/>
        <v>256</v>
      </c>
      <c r="AL20" s="25">
        <f t="shared" si="40"/>
        <v>0.45833333333333343</v>
      </c>
      <c r="AM20" s="272">
        <f>SUM('15MIN'!AM35:AM38)</f>
        <v>0</v>
      </c>
      <c r="AN20" s="272">
        <f>SUM('15MIN'!AN35:AN38)</f>
        <v>0</v>
      </c>
      <c r="AO20" s="272">
        <f>SUM('15MIN'!AO35:AO38)</f>
        <v>0</v>
      </c>
      <c r="AP20" s="272">
        <f>SUM('15MIN'!AP35:AP38)</f>
        <v>0</v>
      </c>
      <c r="AQ20" s="272">
        <f>SUM('15MIN'!AQ35:AQ38)</f>
        <v>0</v>
      </c>
      <c r="AR20" s="272">
        <f>SUM('15MIN'!AR35:AR38)</f>
        <v>0</v>
      </c>
      <c r="AS20" s="272">
        <f>SUM('15MIN'!AS35:AS38)</f>
        <v>0</v>
      </c>
      <c r="AT20" s="272">
        <f>SUM('15MIN'!AT35:AT38)</f>
        <v>0</v>
      </c>
      <c r="AU20" s="277">
        <f>SUM('15MIN'!AU35:AU38)</f>
        <v>0</v>
      </c>
      <c r="AV20" s="275">
        <f t="shared" si="41"/>
        <v>0</v>
      </c>
      <c r="AX20" s="25">
        <f t="shared" si="42"/>
        <v>0.45833333333333343</v>
      </c>
      <c r="AY20" s="272">
        <f>SUM('15MIN'!AY35:AY38)</f>
        <v>0</v>
      </c>
      <c r="AZ20" s="272">
        <f>SUM('15MIN'!AZ35:AZ38)</f>
        <v>0</v>
      </c>
      <c r="BA20" s="272">
        <f>SUM('15MIN'!BA35:BA38)</f>
        <v>0</v>
      </c>
      <c r="BB20" s="272">
        <f>SUM('15MIN'!BB35:BB38)</f>
        <v>0</v>
      </c>
      <c r="BC20" s="272">
        <f>SUM('15MIN'!BC35:BC38)</f>
        <v>0</v>
      </c>
      <c r="BD20" s="272">
        <f>SUM('15MIN'!BD35:BD38)</f>
        <v>0</v>
      </c>
      <c r="BE20" s="272">
        <f>SUM('15MIN'!BE35:BE38)</f>
        <v>0</v>
      </c>
      <c r="BF20" s="272">
        <f>SUM('15MIN'!BF35:BF38)</f>
        <v>0</v>
      </c>
      <c r="BG20" s="277">
        <f>SUM('15MIN'!BG35:BG38)</f>
        <v>0</v>
      </c>
      <c r="BH20" s="275">
        <f t="shared" si="43"/>
        <v>0</v>
      </c>
      <c r="BJ20" s="25">
        <f t="shared" si="44"/>
        <v>0.45833333333333343</v>
      </c>
      <c r="BK20" s="272">
        <f>SUM('15MIN'!BK35:BK38)</f>
        <v>0</v>
      </c>
      <c r="BL20" s="272">
        <f>SUM('15MIN'!BL35:BL38)</f>
        <v>0</v>
      </c>
      <c r="BM20" s="272">
        <f>SUM('15MIN'!BM35:BM38)</f>
        <v>0</v>
      </c>
      <c r="BN20" s="272">
        <f>SUM('15MIN'!BN35:BN38)</f>
        <v>0</v>
      </c>
      <c r="BO20" s="272">
        <f>SUM('15MIN'!BO35:BO38)</f>
        <v>0</v>
      </c>
      <c r="BP20" s="272">
        <f>SUM('15MIN'!BP35:BP38)</f>
        <v>0</v>
      </c>
      <c r="BQ20" s="272">
        <f>SUM('15MIN'!BQ35:BQ38)</f>
        <v>0</v>
      </c>
      <c r="BR20" s="272">
        <f>SUM('15MIN'!BR35:BR38)</f>
        <v>0</v>
      </c>
      <c r="BS20" s="277">
        <f>SUM('15MIN'!BS35:BS38)</f>
        <v>0</v>
      </c>
      <c r="BT20" s="275">
        <f t="shared" si="45"/>
        <v>0</v>
      </c>
      <c r="BV20" s="25">
        <f t="shared" si="46"/>
        <v>0.45833333333333343</v>
      </c>
      <c r="BW20" s="4">
        <f t="shared" si="47"/>
        <v>351</v>
      </c>
      <c r="BX20" s="4">
        <f t="shared" si="48"/>
        <v>16</v>
      </c>
      <c r="BY20" s="4">
        <f t="shared" si="49"/>
        <v>50</v>
      </c>
      <c r="BZ20" s="4">
        <f t="shared" si="50"/>
        <v>3</v>
      </c>
      <c r="CA20" s="4">
        <f t="shared" si="51"/>
        <v>13</v>
      </c>
      <c r="CB20" s="4">
        <f t="shared" si="52"/>
        <v>6</v>
      </c>
      <c r="CC20" s="4">
        <f t="shared" si="53"/>
        <v>4</v>
      </c>
      <c r="CD20" s="4">
        <f t="shared" si="54"/>
        <v>0</v>
      </c>
      <c r="CE20" s="4">
        <f t="shared" si="55"/>
        <v>0</v>
      </c>
      <c r="CF20" s="42">
        <f t="shared" si="56"/>
        <v>443</v>
      </c>
    </row>
    <row r="21" spans="2:84" x14ac:dyDescent="0.25">
      <c r="B21" s="25">
        <f t="shared" si="57"/>
        <v>0.50000000000000011</v>
      </c>
      <c r="C21" s="272">
        <f>SUM('15MIN'!C39:C42)</f>
        <v>0</v>
      </c>
      <c r="D21" s="272">
        <f>SUM('15MIN'!D39:D42)</f>
        <v>0</v>
      </c>
      <c r="E21" s="272">
        <f>SUM('15MIN'!E39:E42)</f>
        <v>0</v>
      </c>
      <c r="F21" s="272">
        <f>SUM('15MIN'!F39:F42)</f>
        <v>0</v>
      </c>
      <c r="G21" s="272">
        <f>SUM('15MIN'!G39:G42)</f>
        <v>0</v>
      </c>
      <c r="H21" s="272">
        <f>SUM('15MIN'!H39:H42)</f>
        <v>0</v>
      </c>
      <c r="I21" s="272">
        <f>SUM('15MIN'!I39:I42)</f>
        <v>0</v>
      </c>
      <c r="J21" s="272">
        <f>SUM('15MIN'!J39:J42)</f>
        <v>0</v>
      </c>
      <c r="K21" s="277">
        <f>SUM('15MIN'!K39:K42)</f>
        <v>0</v>
      </c>
      <c r="L21" s="275">
        <f t="shared" si="35"/>
        <v>0</v>
      </c>
      <c r="N21" s="25">
        <f t="shared" si="36"/>
        <v>0.50000000000000011</v>
      </c>
      <c r="O21" s="272">
        <f>SUM('15MIN'!O39:O42)</f>
        <v>134</v>
      </c>
      <c r="P21" s="272">
        <f>SUM('15MIN'!P39:P42)</f>
        <v>2</v>
      </c>
      <c r="Q21" s="272">
        <f>SUM('15MIN'!Q39:Q42)</f>
        <v>26</v>
      </c>
      <c r="R21" s="272">
        <f>SUM('15MIN'!R39:R42)</f>
        <v>3</v>
      </c>
      <c r="S21" s="272">
        <f>SUM('15MIN'!S39:S42)</f>
        <v>2</v>
      </c>
      <c r="T21" s="272">
        <f>SUM('15MIN'!T39:T42)</f>
        <v>0</v>
      </c>
      <c r="U21" s="272">
        <f>SUM('15MIN'!U39:U42)</f>
        <v>3</v>
      </c>
      <c r="V21" s="272">
        <f>SUM('15MIN'!V39:V42)</f>
        <v>0</v>
      </c>
      <c r="W21" s="277">
        <f>SUM('15MIN'!W39:W42)</f>
        <v>0</v>
      </c>
      <c r="X21" s="275">
        <f t="shared" si="37"/>
        <v>170</v>
      </c>
      <c r="Z21" s="25">
        <f t="shared" si="38"/>
        <v>0.50000000000000011</v>
      </c>
      <c r="AA21" s="272">
        <f>SUM('15MIN'!AA39:AA42)</f>
        <v>200</v>
      </c>
      <c r="AB21" s="272">
        <f>SUM('15MIN'!AB39:AB42)</f>
        <v>9</v>
      </c>
      <c r="AC21" s="272">
        <f>SUM('15MIN'!AC39:AC42)</f>
        <v>32</v>
      </c>
      <c r="AD21" s="272">
        <f>SUM('15MIN'!AD39:AD42)</f>
        <v>3</v>
      </c>
      <c r="AE21" s="272">
        <f>SUM('15MIN'!AE39:AE42)</f>
        <v>6</v>
      </c>
      <c r="AF21" s="272">
        <f>SUM('15MIN'!AF39:AF42)</f>
        <v>1</v>
      </c>
      <c r="AG21" s="272">
        <f>SUM('15MIN'!AG39:AG42)</f>
        <v>1</v>
      </c>
      <c r="AH21" s="272">
        <f>SUM('15MIN'!AH39:AH42)</f>
        <v>3</v>
      </c>
      <c r="AI21" s="277">
        <f>SUM('15MIN'!AI39:AI42)</f>
        <v>0</v>
      </c>
      <c r="AJ21" s="275">
        <f t="shared" si="39"/>
        <v>255</v>
      </c>
      <c r="AL21" s="25">
        <f t="shared" si="40"/>
        <v>0.50000000000000011</v>
      </c>
      <c r="AM21" s="272">
        <f>SUM('15MIN'!AM39:AM42)</f>
        <v>0</v>
      </c>
      <c r="AN21" s="272">
        <f>SUM('15MIN'!AN39:AN42)</f>
        <v>0</v>
      </c>
      <c r="AO21" s="272">
        <f>SUM('15MIN'!AO39:AO42)</f>
        <v>0</v>
      </c>
      <c r="AP21" s="272">
        <f>SUM('15MIN'!AP39:AP42)</f>
        <v>0</v>
      </c>
      <c r="AQ21" s="272">
        <f>SUM('15MIN'!AQ39:AQ42)</f>
        <v>0</v>
      </c>
      <c r="AR21" s="272">
        <f>SUM('15MIN'!AR39:AR42)</f>
        <v>0</v>
      </c>
      <c r="AS21" s="272">
        <f>SUM('15MIN'!AS39:AS42)</f>
        <v>0</v>
      </c>
      <c r="AT21" s="272">
        <f>SUM('15MIN'!AT39:AT42)</f>
        <v>0</v>
      </c>
      <c r="AU21" s="277">
        <f>SUM('15MIN'!AU39:AU42)</f>
        <v>0</v>
      </c>
      <c r="AV21" s="275">
        <f t="shared" si="41"/>
        <v>0</v>
      </c>
      <c r="AX21" s="25">
        <f t="shared" si="42"/>
        <v>0.50000000000000011</v>
      </c>
      <c r="AY21" s="272">
        <f>SUM('15MIN'!AY39:AY42)</f>
        <v>0</v>
      </c>
      <c r="AZ21" s="272">
        <f>SUM('15MIN'!AZ39:AZ42)</f>
        <v>0</v>
      </c>
      <c r="BA21" s="272">
        <f>SUM('15MIN'!BA39:BA42)</f>
        <v>0</v>
      </c>
      <c r="BB21" s="272">
        <f>SUM('15MIN'!BB39:BB42)</f>
        <v>0</v>
      </c>
      <c r="BC21" s="272">
        <f>SUM('15MIN'!BC39:BC42)</f>
        <v>0</v>
      </c>
      <c r="BD21" s="272">
        <f>SUM('15MIN'!BD39:BD42)</f>
        <v>0</v>
      </c>
      <c r="BE21" s="272">
        <f>SUM('15MIN'!BE39:BE42)</f>
        <v>0</v>
      </c>
      <c r="BF21" s="272">
        <f>SUM('15MIN'!BF39:BF42)</f>
        <v>0</v>
      </c>
      <c r="BG21" s="277">
        <f>SUM('15MIN'!BG39:BG42)</f>
        <v>0</v>
      </c>
      <c r="BH21" s="275">
        <f t="shared" si="43"/>
        <v>0</v>
      </c>
      <c r="BJ21" s="25">
        <f t="shared" si="44"/>
        <v>0.50000000000000011</v>
      </c>
      <c r="BK21" s="272">
        <f>SUM('15MIN'!BK39:BK42)</f>
        <v>0</v>
      </c>
      <c r="BL21" s="272">
        <f>SUM('15MIN'!BL39:BL42)</f>
        <v>0</v>
      </c>
      <c r="BM21" s="272">
        <f>SUM('15MIN'!BM39:BM42)</f>
        <v>0</v>
      </c>
      <c r="BN21" s="272">
        <f>SUM('15MIN'!BN39:BN42)</f>
        <v>0</v>
      </c>
      <c r="BO21" s="272">
        <f>SUM('15MIN'!BO39:BO42)</f>
        <v>0</v>
      </c>
      <c r="BP21" s="272">
        <f>SUM('15MIN'!BP39:BP42)</f>
        <v>0</v>
      </c>
      <c r="BQ21" s="272">
        <f>SUM('15MIN'!BQ39:BQ42)</f>
        <v>0</v>
      </c>
      <c r="BR21" s="272">
        <f>SUM('15MIN'!BR39:BR42)</f>
        <v>0</v>
      </c>
      <c r="BS21" s="277">
        <f>SUM('15MIN'!BS39:BS42)</f>
        <v>0</v>
      </c>
      <c r="BT21" s="275">
        <f t="shared" si="45"/>
        <v>0</v>
      </c>
      <c r="BV21" s="25">
        <f t="shared" si="46"/>
        <v>0.50000000000000011</v>
      </c>
      <c r="BW21" s="4">
        <f t="shared" si="47"/>
        <v>334</v>
      </c>
      <c r="BX21" s="4">
        <f t="shared" si="48"/>
        <v>11</v>
      </c>
      <c r="BY21" s="4">
        <f t="shared" si="49"/>
        <v>58</v>
      </c>
      <c r="BZ21" s="4">
        <f t="shared" si="50"/>
        <v>6</v>
      </c>
      <c r="CA21" s="4">
        <f t="shared" si="51"/>
        <v>8</v>
      </c>
      <c r="CB21" s="4">
        <f t="shared" si="52"/>
        <v>1</v>
      </c>
      <c r="CC21" s="4">
        <f t="shared" si="53"/>
        <v>4</v>
      </c>
      <c r="CD21" s="4">
        <f t="shared" si="54"/>
        <v>3</v>
      </c>
      <c r="CE21" s="4">
        <f t="shared" si="55"/>
        <v>0</v>
      </c>
      <c r="CF21" s="42">
        <f t="shared" si="56"/>
        <v>425</v>
      </c>
    </row>
    <row r="22" spans="2:84" x14ac:dyDescent="0.25">
      <c r="B22" s="25">
        <f t="shared" si="57"/>
        <v>0.54166666666666674</v>
      </c>
      <c r="C22" s="272">
        <f>SUM('15MIN'!C43:C46)</f>
        <v>4</v>
      </c>
      <c r="D22" s="272">
        <f>SUM('15MIN'!D43:D46)</f>
        <v>0</v>
      </c>
      <c r="E22" s="272">
        <f>SUM('15MIN'!E43:E46)</f>
        <v>0</v>
      </c>
      <c r="F22" s="272">
        <f>SUM('15MIN'!F43:F46)</f>
        <v>0</v>
      </c>
      <c r="G22" s="272">
        <f>SUM('15MIN'!G43:G46)</f>
        <v>0</v>
      </c>
      <c r="H22" s="272">
        <f>SUM('15MIN'!H43:H46)</f>
        <v>0</v>
      </c>
      <c r="I22" s="272">
        <f>SUM('15MIN'!I43:I46)</f>
        <v>0</v>
      </c>
      <c r="J22" s="272">
        <f>SUM('15MIN'!J43:J46)</f>
        <v>0</v>
      </c>
      <c r="K22" s="277">
        <f>SUM('15MIN'!K43:K46)</f>
        <v>0</v>
      </c>
      <c r="L22" s="275">
        <f t="shared" si="35"/>
        <v>4</v>
      </c>
      <c r="N22" s="25">
        <f t="shared" si="36"/>
        <v>0.54166666666666674</v>
      </c>
      <c r="O22" s="272">
        <f>SUM('15MIN'!O43:O46)</f>
        <v>129</v>
      </c>
      <c r="P22" s="272">
        <f>SUM('15MIN'!P43:P46)</f>
        <v>6</v>
      </c>
      <c r="Q22" s="272">
        <f>SUM('15MIN'!Q43:Q46)</f>
        <v>28</v>
      </c>
      <c r="R22" s="272">
        <f>SUM('15MIN'!R43:R46)</f>
        <v>3</v>
      </c>
      <c r="S22" s="272">
        <f>SUM('15MIN'!S43:S46)</f>
        <v>2</v>
      </c>
      <c r="T22" s="272">
        <f>SUM('15MIN'!T43:T46)</f>
        <v>0</v>
      </c>
      <c r="U22" s="272">
        <f>SUM('15MIN'!U43:U46)</f>
        <v>4</v>
      </c>
      <c r="V22" s="272">
        <f>SUM('15MIN'!V43:V46)</f>
        <v>1</v>
      </c>
      <c r="W22" s="277">
        <f>SUM('15MIN'!W43:W46)</f>
        <v>0</v>
      </c>
      <c r="X22" s="275">
        <f t="shared" si="37"/>
        <v>173</v>
      </c>
      <c r="Z22" s="25">
        <f t="shared" si="38"/>
        <v>0.54166666666666674</v>
      </c>
      <c r="AA22" s="272">
        <f>SUM('15MIN'!AA43:AA46)</f>
        <v>212</v>
      </c>
      <c r="AB22" s="272">
        <f>SUM('15MIN'!AB43:AB46)</f>
        <v>15</v>
      </c>
      <c r="AC22" s="272">
        <f>SUM('15MIN'!AC43:AC46)</f>
        <v>27</v>
      </c>
      <c r="AD22" s="272">
        <f>SUM('15MIN'!AD43:AD46)</f>
        <v>2</v>
      </c>
      <c r="AE22" s="272">
        <f>SUM('15MIN'!AE43:AE46)</f>
        <v>4</v>
      </c>
      <c r="AF22" s="272">
        <f>SUM('15MIN'!AF43:AF46)</f>
        <v>4</v>
      </c>
      <c r="AG22" s="272">
        <f>SUM('15MIN'!AG43:AG46)</f>
        <v>0</v>
      </c>
      <c r="AH22" s="272">
        <f>SUM('15MIN'!AH43:AH46)</f>
        <v>2</v>
      </c>
      <c r="AI22" s="277">
        <f>SUM('15MIN'!AI43:AI46)</f>
        <v>0</v>
      </c>
      <c r="AJ22" s="275">
        <f t="shared" si="39"/>
        <v>266</v>
      </c>
      <c r="AL22" s="25">
        <f t="shared" si="40"/>
        <v>0.54166666666666674</v>
      </c>
      <c r="AM22" s="272">
        <f>SUM('15MIN'!AM43:AM46)</f>
        <v>0</v>
      </c>
      <c r="AN22" s="272">
        <f>SUM('15MIN'!AN43:AN46)</f>
        <v>0</v>
      </c>
      <c r="AO22" s="272">
        <f>SUM('15MIN'!AO43:AO46)</f>
        <v>0</v>
      </c>
      <c r="AP22" s="272">
        <f>SUM('15MIN'!AP43:AP46)</f>
        <v>0</v>
      </c>
      <c r="AQ22" s="272">
        <f>SUM('15MIN'!AQ43:AQ46)</f>
        <v>0</v>
      </c>
      <c r="AR22" s="272">
        <f>SUM('15MIN'!AR43:AR46)</f>
        <v>0</v>
      </c>
      <c r="AS22" s="272">
        <f>SUM('15MIN'!AS43:AS46)</f>
        <v>0</v>
      </c>
      <c r="AT22" s="272">
        <f>SUM('15MIN'!AT43:AT46)</f>
        <v>0</v>
      </c>
      <c r="AU22" s="277">
        <f>SUM('15MIN'!AU43:AU46)</f>
        <v>0</v>
      </c>
      <c r="AV22" s="275">
        <f t="shared" si="41"/>
        <v>0</v>
      </c>
      <c r="AX22" s="25">
        <f t="shared" si="42"/>
        <v>0.54166666666666674</v>
      </c>
      <c r="AY22" s="272">
        <f>SUM('15MIN'!AY43:AY46)</f>
        <v>0</v>
      </c>
      <c r="AZ22" s="272">
        <f>SUM('15MIN'!AZ43:AZ46)</f>
        <v>0</v>
      </c>
      <c r="BA22" s="272">
        <f>SUM('15MIN'!BA43:BA46)</f>
        <v>0</v>
      </c>
      <c r="BB22" s="272">
        <f>SUM('15MIN'!BB43:BB46)</f>
        <v>0</v>
      </c>
      <c r="BC22" s="272">
        <f>SUM('15MIN'!BC43:BC46)</f>
        <v>0</v>
      </c>
      <c r="BD22" s="272">
        <f>SUM('15MIN'!BD43:BD46)</f>
        <v>0</v>
      </c>
      <c r="BE22" s="272">
        <f>SUM('15MIN'!BE43:BE46)</f>
        <v>0</v>
      </c>
      <c r="BF22" s="272">
        <f>SUM('15MIN'!BF43:BF46)</f>
        <v>0</v>
      </c>
      <c r="BG22" s="277">
        <f>SUM('15MIN'!BG43:BG46)</f>
        <v>0</v>
      </c>
      <c r="BH22" s="275">
        <f t="shared" si="43"/>
        <v>0</v>
      </c>
      <c r="BJ22" s="25">
        <f t="shared" si="44"/>
        <v>0.54166666666666674</v>
      </c>
      <c r="BK22" s="272">
        <f>SUM('15MIN'!BK43:BK46)</f>
        <v>0</v>
      </c>
      <c r="BL22" s="272">
        <f>SUM('15MIN'!BL43:BL46)</f>
        <v>0</v>
      </c>
      <c r="BM22" s="272">
        <f>SUM('15MIN'!BM43:BM46)</f>
        <v>0</v>
      </c>
      <c r="BN22" s="272">
        <f>SUM('15MIN'!BN43:BN46)</f>
        <v>0</v>
      </c>
      <c r="BO22" s="272">
        <f>SUM('15MIN'!BO43:BO46)</f>
        <v>0</v>
      </c>
      <c r="BP22" s="272">
        <f>SUM('15MIN'!BP43:BP46)</f>
        <v>0</v>
      </c>
      <c r="BQ22" s="272">
        <f>SUM('15MIN'!BQ43:BQ46)</f>
        <v>0</v>
      </c>
      <c r="BR22" s="272">
        <f>SUM('15MIN'!BR43:BR46)</f>
        <v>0</v>
      </c>
      <c r="BS22" s="277">
        <f>SUM('15MIN'!BS43:BS46)</f>
        <v>0</v>
      </c>
      <c r="BT22" s="275">
        <f t="shared" si="45"/>
        <v>0</v>
      </c>
      <c r="BV22" s="25">
        <f t="shared" si="46"/>
        <v>0.54166666666666674</v>
      </c>
      <c r="BW22" s="4">
        <f t="shared" si="47"/>
        <v>345</v>
      </c>
      <c r="BX22" s="4">
        <f t="shared" si="48"/>
        <v>21</v>
      </c>
      <c r="BY22" s="4">
        <f t="shared" si="49"/>
        <v>55</v>
      </c>
      <c r="BZ22" s="4">
        <f t="shared" si="50"/>
        <v>5</v>
      </c>
      <c r="CA22" s="4">
        <f t="shared" si="51"/>
        <v>6</v>
      </c>
      <c r="CB22" s="4">
        <f t="shared" si="52"/>
        <v>4</v>
      </c>
      <c r="CC22" s="4">
        <f t="shared" si="53"/>
        <v>4</v>
      </c>
      <c r="CD22" s="4">
        <f t="shared" si="54"/>
        <v>3</v>
      </c>
      <c r="CE22" s="4">
        <f t="shared" si="55"/>
        <v>0</v>
      </c>
      <c r="CF22" s="42">
        <f t="shared" si="56"/>
        <v>443</v>
      </c>
    </row>
    <row r="23" spans="2:84" x14ac:dyDescent="0.25">
      <c r="B23" s="25">
        <f t="shared" si="57"/>
        <v>0.58333333333333337</v>
      </c>
      <c r="C23" s="272">
        <f>SUM('15MIN'!C47:C50)</f>
        <v>4</v>
      </c>
      <c r="D23" s="272">
        <f>SUM('15MIN'!D47:D50)</f>
        <v>0</v>
      </c>
      <c r="E23" s="272">
        <f>SUM('15MIN'!E47:E50)</f>
        <v>1</v>
      </c>
      <c r="F23" s="272">
        <f>SUM('15MIN'!F47:F50)</f>
        <v>0</v>
      </c>
      <c r="G23" s="272">
        <f>SUM('15MIN'!G47:G50)</f>
        <v>0</v>
      </c>
      <c r="H23" s="272">
        <f>SUM('15MIN'!H47:H50)</f>
        <v>0</v>
      </c>
      <c r="I23" s="272">
        <f>SUM('15MIN'!I47:I50)</f>
        <v>0</v>
      </c>
      <c r="J23" s="272">
        <f>SUM('15MIN'!J47:J50)</f>
        <v>0</v>
      </c>
      <c r="K23" s="277">
        <f>SUM('15MIN'!K47:K50)</f>
        <v>0</v>
      </c>
      <c r="L23" s="275">
        <f t="shared" si="35"/>
        <v>5</v>
      </c>
      <c r="N23" s="25">
        <f t="shared" si="36"/>
        <v>0.58333333333333337</v>
      </c>
      <c r="O23" s="272">
        <f>SUM('15MIN'!O47:O50)</f>
        <v>160</v>
      </c>
      <c r="P23" s="272">
        <f>SUM('15MIN'!P47:P50)</f>
        <v>6</v>
      </c>
      <c r="Q23" s="272">
        <f>SUM('15MIN'!Q47:Q50)</f>
        <v>32</v>
      </c>
      <c r="R23" s="272">
        <f>SUM('15MIN'!R47:R50)</f>
        <v>2</v>
      </c>
      <c r="S23" s="272">
        <f>SUM('15MIN'!S47:S50)</f>
        <v>2</v>
      </c>
      <c r="T23" s="272">
        <f>SUM('15MIN'!T47:T50)</f>
        <v>2</v>
      </c>
      <c r="U23" s="272">
        <f>SUM('15MIN'!U47:U50)</f>
        <v>3</v>
      </c>
      <c r="V23" s="272">
        <f>SUM('15MIN'!V47:V50)</f>
        <v>1</v>
      </c>
      <c r="W23" s="277">
        <f>SUM('15MIN'!W47:W50)</f>
        <v>0</v>
      </c>
      <c r="X23" s="275">
        <f t="shared" si="37"/>
        <v>208</v>
      </c>
      <c r="Z23" s="25">
        <f t="shared" si="38"/>
        <v>0.58333333333333337</v>
      </c>
      <c r="AA23" s="272">
        <f>SUM('15MIN'!AA47:AA50)</f>
        <v>236</v>
      </c>
      <c r="AB23" s="272">
        <f>SUM('15MIN'!AB47:AB50)</f>
        <v>10</v>
      </c>
      <c r="AC23" s="272">
        <f>SUM('15MIN'!AC47:AC50)</f>
        <v>34</v>
      </c>
      <c r="AD23" s="272">
        <f>SUM('15MIN'!AD47:AD50)</f>
        <v>1</v>
      </c>
      <c r="AE23" s="272">
        <f>SUM('15MIN'!AE47:AE50)</f>
        <v>7</v>
      </c>
      <c r="AF23" s="272">
        <f>SUM('15MIN'!AF47:AF50)</f>
        <v>5</v>
      </c>
      <c r="AG23" s="272">
        <f>SUM('15MIN'!AG47:AG50)</f>
        <v>1</v>
      </c>
      <c r="AH23" s="272">
        <f>SUM('15MIN'!AH47:AH50)</f>
        <v>4</v>
      </c>
      <c r="AI23" s="277">
        <f>SUM('15MIN'!AI47:AI50)</f>
        <v>1</v>
      </c>
      <c r="AJ23" s="275">
        <f t="shared" si="39"/>
        <v>299</v>
      </c>
      <c r="AL23" s="25">
        <f t="shared" si="40"/>
        <v>0.58333333333333337</v>
      </c>
      <c r="AM23" s="272">
        <f>SUM('15MIN'!AM47:AM50)</f>
        <v>0</v>
      </c>
      <c r="AN23" s="272">
        <f>SUM('15MIN'!AN47:AN50)</f>
        <v>0</v>
      </c>
      <c r="AO23" s="272">
        <f>SUM('15MIN'!AO47:AO50)</f>
        <v>0</v>
      </c>
      <c r="AP23" s="272">
        <f>SUM('15MIN'!AP47:AP50)</f>
        <v>0</v>
      </c>
      <c r="AQ23" s="272">
        <f>SUM('15MIN'!AQ47:AQ50)</f>
        <v>0</v>
      </c>
      <c r="AR23" s="272">
        <f>SUM('15MIN'!AR47:AR50)</f>
        <v>0</v>
      </c>
      <c r="AS23" s="272">
        <f>SUM('15MIN'!AS47:AS50)</f>
        <v>0</v>
      </c>
      <c r="AT23" s="272">
        <f>SUM('15MIN'!AT47:AT50)</f>
        <v>0</v>
      </c>
      <c r="AU23" s="277">
        <f>SUM('15MIN'!AU47:AU50)</f>
        <v>0</v>
      </c>
      <c r="AV23" s="275">
        <f t="shared" si="41"/>
        <v>0</v>
      </c>
      <c r="AX23" s="25">
        <f t="shared" si="42"/>
        <v>0.58333333333333337</v>
      </c>
      <c r="AY23" s="272">
        <f>SUM('15MIN'!AY47:AY50)</f>
        <v>0</v>
      </c>
      <c r="AZ23" s="272">
        <f>SUM('15MIN'!AZ47:AZ50)</f>
        <v>0</v>
      </c>
      <c r="BA23" s="272">
        <f>SUM('15MIN'!BA47:BA50)</f>
        <v>0</v>
      </c>
      <c r="BB23" s="272">
        <f>SUM('15MIN'!BB47:BB50)</f>
        <v>0</v>
      </c>
      <c r="BC23" s="272">
        <f>SUM('15MIN'!BC47:BC50)</f>
        <v>0</v>
      </c>
      <c r="BD23" s="272">
        <f>SUM('15MIN'!BD47:BD50)</f>
        <v>0</v>
      </c>
      <c r="BE23" s="272">
        <f>SUM('15MIN'!BE47:BE50)</f>
        <v>0</v>
      </c>
      <c r="BF23" s="272">
        <f>SUM('15MIN'!BF47:BF50)</f>
        <v>0</v>
      </c>
      <c r="BG23" s="277">
        <f>SUM('15MIN'!BG47:BG50)</f>
        <v>0</v>
      </c>
      <c r="BH23" s="275">
        <f t="shared" si="43"/>
        <v>0</v>
      </c>
      <c r="BJ23" s="25">
        <f t="shared" si="44"/>
        <v>0.58333333333333337</v>
      </c>
      <c r="BK23" s="272">
        <f>SUM('15MIN'!BK47:BK50)</f>
        <v>0</v>
      </c>
      <c r="BL23" s="272">
        <f>SUM('15MIN'!BL47:BL50)</f>
        <v>0</v>
      </c>
      <c r="BM23" s="272">
        <f>SUM('15MIN'!BM47:BM50)</f>
        <v>0</v>
      </c>
      <c r="BN23" s="272">
        <f>SUM('15MIN'!BN47:BN50)</f>
        <v>0</v>
      </c>
      <c r="BO23" s="272">
        <f>SUM('15MIN'!BO47:BO50)</f>
        <v>0</v>
      </c>
      <c r="BP23" s="272">
        <f>SUM('15MIN'!BP47:BP50)</f>
        <v>0</v>
      </c>
      <c r="BQ23" s="272">
        <f>SUM('15MIN'!BQ47:BQ50)</f>
        <v>0</v>
      </c>
      <c r="BR23" s="272">
        <f>SUM('15MIN'!BR47:BR50)</f>
        <v>0</v>
      </c>
      <c r="BS23" s="277">
        <f>SUM('15MIN'!BS47:BS50)</f>
        <v>0</v>
      </c>
      <c r="BT23" s="275">
        <f t="shared" si="45"/>
        <v>0</v>
      </c>
      <c r="BV23" s="25">
        <f t="shared" si="46"/>
        <v>0.58333333333333337</v>
      </c>
      <c r="BW23" s="4">
        <f t="shared" si="47"/>
        <v>400</v>
      </c>
      <c r="BX23" s="4">
        <f t="shared" si="48"/>
        <v>16</v>
      </c>
      <c r="BY23" s="4">
        <f t="shared" si="49"/>
        <v>67</v>
      </c>
      <c r="BZ23" s="4">
        <f t="shared" si="50"/>
        <v>3</v>
      </c>
      <c r="CA23" s="4">
        <f t="shared" si="51"/>
        <v>9</v>
      </c>
      <c r="CB23" s="4">
        <f t="shared" si="52"/>
        <v>7</v>
      </c>
      <c r="CC23" s="4">
        <f t="shared" si="53"/>
        <v>4</v>
      </c>
      <c r="CD23" s="4">
        <f t="shared" si="54"/>
        <v>5</v>
      </c>
      <c r="CE23" s="4">
        <f t="shared" si="55"/>
        <v>1</v>
      </c>
      <c r="CF23" s="42">
        <f t="shared" si="56"/>
        <v>512</v>
      </c>
    </row>
    <row r="24" spans="2:84" x14ac:dyDescent="0.25">
      <c r="B24" s="25">
        <f t="shared" si="57"/>
        <v>0.625</v>
      </c>
      <c r="C24" s="272">
        <f>SUM('15MIN'!C51:C54)</f>
        <v>1</v>
      </c>
      <c r="D24" s="272">
        <f>SUM('15MIN'!D51:D54)</f>
        <v>0</v>
      </c>
      <c r="E24" s="272">
        <f>SUM('15MIN'!E51:E54)</f>
        <v>1</v>
      </c>
      <c r="F24" s="272">
        <f>SUM('15MIN'!F51:F54)</f>
        <v>0</v>
      </c>
      <c r="G24" s="272">
        <f>SUM('15MIN'!G51:G54)</f>
        <v>0</v>
      </c>
      <c r="H24" s="272">
        <f>SUM('15MIN'!H51:H54)</f>
        <v>0</v>
      </c>
      <c r="I24" s="272">
        <f>SUM('15MIN'!I51:I54)</f>
        <v>0</v>
      </c>
      <c r="J24" s="272">
        <f>SUM('15MIN'!J51:J54)</f>
        <v>0</v>
      </c>
      <c r="K24" s="277">
        <f>SUM('15MIN'!K51:K54)</f>
        <v>0</v>
      </c>
      <c r="L24" s="275">
        <f t="shared" si="35"/>
        <v>2</v>
      </c>
      <c r="N24" s="25">
        <f t="shared" si="36"/>
        <v>0.625</v>
      </c>
      <c r="O24" s="272">
        <f>SUM('15MIN'!O51:O54)</f>
        <v>204</v>
      </c>
      <c r="P24" s="272">
        <f>SUM('15MIN'!P51:P54)</f>
        <v>7</v>
      </c>
      <c r="Q24" s="272">
        <f>SUM('15MIN'!Q51:Q54)</f>
        <v>33</v>
      </c>
      <c r="R24" s="272">
        <f>SUM('15MIN'!R51:R54)</f>
        <v>4</v>
      </c>
      <c r="S24" s="272">
        <f>SUM('15MIN'!S51:S54)</f>
        <v>2</v>
      </c>
      <c r="T24" s="272">
        <f>SUM('15MIN'!T51:T54)</f>
        <v>0</v>
      </c>
      <c r="U24" s="272">
        <f>SUM('15MIN'!U51:U54)</f>
        <v>0</v>
      </c>
      <c r="V24" s="272">
        <f>SUM('15MIN'!V51:V54)</f>
        <v>0</v>
      </c>
      <c r="W24" s="277">
        <f>SUM('15MIN'!W51:W54)</f>
        <v>0</v>
      </c>
      <c r="X24" s="275">
        <f t="shared" si="37"/>
        <v>250</v>
      </c>
      <c r="Z24" s="25">
        <f t="shared" si="38"/>
        <v>0.625</v>
      </c>
      <c r="AA24" s="272">
        <f>SUM('15MIN'!AA51:AA54)</f>
        <v>324</v>
      </c>
      <c r="AB24" s="272">
        <f>SUM('15MIN'!AB51:AB54)</f>
        <v>18</v>
      </c>
      <c r="AC24" s="272">
        <f>SUM('15MIN'!AC51:AC54)</f>
        <v>37</v>
      </c>
      <c r="AD24" s="272">
        <f>SUM('15MIN'!AD51:AD54)</f>
        <v>2</v>
      </c>
      <c r="AE24" s="272">
        <f>SUM('15MIN'!AE51:AE54)</f>
        <v>5</v>
      </c>
      <c r="AF24" s="272">
        <f>SUM('15MIN'!AF51:AF54)</f>
        <v>3</v>
      </c>
      <c r="AG24" s="272">
        <f>SUM('15MIN'!AG51:AG54)</f>
        <v>1</v>
      </c>
      <c r="AH24" s="272">
        <f>SUM('15MIN'!AH51:AH54)</f>
        <v>1</v>
      </c>
      <c r="AI24" s="277">
        <f>SUM('15MIN'!AI51:AI54)</f>
        <v>0</v>
      </c>
      <c r="AJ24" s="275">
        <f t="shared" si="39"/>
        <v>391</v>
      </c>
      <c r="AL24" s="25">
        <f t="shared" si="40"/>
        <v>0.625</v>
      </c>
      <c r="AM24" s="272">
        <f>SUM('15MIN'!AM51:AM54)</f>
        <v>0</v>
      </c>
      <c r="AN24" s="272">
        <f>SUM('15MIN'!AN51:AN54)</f>
        <v>0</v>
      </c>
      <c r="AO24" s="272">
        <f>SUM('15MIN'!AO51:AO54)</f>
        <v>0</v>
      </c>
      <c r="AP24" s="272">
        <f>SUM('15MIN'!AP51:AP54)</f>
        <v>0</v>
      </c>
      <c r="AQ24" s="272">
        <f>SUM('15MIN'!AQ51:AQ54)</f>
        <v>0</v>
      </c>
      <c r="AR24" s="272">
        <f>SUM('15MIN'!AR51:AR54)</f>
        <v>0</v>
      </c>
      <c r="AS24" s="272">
        <f>SUM('15MIN'!AS51:AS54)</f>
        <v>0</v>
      </c>
      <c r="AT24" s="272">
        <f>SUM('15MIN'!AT51:AT54)</f>
        <v>0</v>
      </c>
      <c r="AU24" s="277">
        <f>SUM('15MIN'!AU51:AU54)</f>
        <v>0</v>
      </c>
      <c r="AV24" s="275">
        <f t="shared" si="41"/>
        <v>0</v>
      </c>
      <c r="AX24" s="25">
        <f t="shared" si="42"/>
        <v>0.625</v>
      </c>
      <c r="AY24" s="272">
        <f>SUM('15MIN'!AY51:AY54)</f>
        <v>0</v>
      </c>
      <c r="AZ24" s="272">
        <f>SUM('15MIN'!AZ51:AZ54)</f>
        <v>0</v>
      </c>
      <c r="BA24" s="272">
        <f>SUM('15MIN'!BA51:BA54)</f>
        <v>0</v>
      </c>
      <c r="BB24" s="272">
        <f>SUM('15MIN'!BB51:BB54)</f>
        <v>0</v>
      </c>
      <c r="BC24" s="272">
        <f>SUM('15MIN'!BC51:BC54)</f>
        <v>0</v>
      </c>
      <c r="BD24" s="272">
        <f>SUM('15MIN'!BD51:BD54)</f>
        <v>0</v>
      </c>
      <c r="BE24" s="272">
        <f>SUM('15MIN'!BE51:BE54)</f>
        <v>0</v>
      </c>
      <c r="BF24" s="272">
        <f>SUM('15MIN'!BF51:BF54)</f>
        <v>0</v>
      </c>
      <c r="BG24" s="277">
        <f>SUM('15MIN'!BG51:BG54)</f>
        <v>0</v>
      </c>
      <c r="BH24" s="275">
        <f t="shared" si="43"/>
        <v>0</v>
      </c>
      <c r="BJ24" s="25">
        <f t="shared" si="44"/>
        <v>0.625</v>
      </c>
      <c r="BK24" s="272">
        <f>SUM('15MIN'!BK51:BK54)</f>
        <v>0</v>
      </c>
      <c r="BL24" s="272">
        <f>SUM('15MIN'!BL51:BL54)</f>
        <v>0</v>
      </c>
      <c r="BM24" s="272">
        <f>SUM('15MIN'!BM51:BM54)</f>
        <v>0</v>
      </c>
      <c r="BN24" s="272">
        <f>SUM('15MIN'!BN51:BN54)</f>
        <v>0</v>
      </c>
      <c r="BO24" s="272">
        <f>SUM('15MIN'!BO51:BO54)</f>
        <v>0</v>
      </c>
      <c r="BP24" s="272">
        <f>SUM('15MIN'!BP51:BP54)</f>
        <v>0</v>
      </c>
      <c r="BQ24" s="272">
        <f>SUM('15MIN'!BQ51:BQ54)</f>
        <v>0</v>
      </c>
      <c r="BR24" s="272">
        <f>SUM('15MIN'!BR51:BR54)</f>
        <v>0</v>
      </c>
      <c r="BS24" s="277">
        <f>SUM('15MIN'!BS51:BS54)</f>
        <v>0</v>
      </c>
      <c r="BT24" s="275">
        <f t="shared" si="45"/>
        <v>0</v>
      </c>
      <c r="BV24" s="25">
        <f t="shared" si="46"/>
        <v>0.625</v>
      </c>
      <c r="BW24" s="4">
        <f t="shared" si="47"/>
        <v>529</v>
      </c>
      <c r="BX24" s="4">
        <f t="shared" si="48"/>
        <v>25</v>
      </c>
      <c r="BY24" s="4">
        <f t="shared" si="49"/>
        <v>71</v>
      </c>
      <c r="BZ24" s="4">
        <f t="shared" si="50"/>
        <v>6</v>
      </c>
      <c r="CA24" s="4">
        <f t="shared" si="51"/>
        <v>7</v>
      </c>
      <c r="CB24" s="4">
        <f t="shared" si="52"/>
        <v>3</v>
      </c>
      <c r="CC24" s="4">
        <f t="shared" si="53"/>
        <v>1</v>
      </c>
      <c r="CD24" s="4">
        <f t="shared" si="54"/>
        <v>1</v>
      </c>
      <c r="CE24" s="4">
        <f t="shared" si="55"/>
        <v>0</v>
      </c>
      <c r="CF24" s="42">
        <f t="shared" si="56"/>
        <v>643</v>
      </c>
    </row>
    <row r="25" spans="2:84" x14ac:dyDescent="0.25">
      <c r="B25" s="25">
        <f t="shared" si="57"/>
        <v>0.66666666666666663</v>
      </c>
      <c r="C25" s="272">
        <f>SUM('15MIN'!C55:C58)</f>
        <v>2</v>
      </c>
      <c r="D25" s="272">
        <f>SUM('15MIN'!D55:D58)</f>
        <v>0</v>
      </c>
      <c r="E25" s="272">
        <f>SUM('15MIN'!E55:E58)</f>
        <v>0</v>
      </c>
      <c r="F25" s="272">
        <f>SUM('15MIN'!F55:F58)</f>
        <v>0</v>
      </c>
      <c r="G25" s="272">
        <f>SUM('15MIN'!G55:G58)</f>
        <v>0</v>
      </c>
      <c r="H25" s="272">
        <f>SUM('15MIN'!H55:H58)</f>
        <v>0</v>
      </c>
      <c r="I25" s="272">
        <f>SUM('15MIN'!I55:I58)</f>
        <v>0</v>
      </c>
      <c r="J25" s="272">
        <f>SUM('15MIN'!J55:J58)</f>
        <v>0</v>
      </c>
      <c r="K25" s="277">
        <f>SUM('15MIN'!K55:K58)</f>
        <v>0</v>
      </c>
      <c r="L25" s="275">
        <f t="shared" si="35"/>
        <v>2</v>
      </c>
      <c r="N25" s="25">
        <f t="shared" si="36"/>
        <v>0.66666666666666663</v>
      </c>
      <c r="O25" s="272">
        <f>SUM('15MIN'!O55:O58)</f>
        <v>223</v>
      </c>
      <c r="P25" s="272">
        <f>SUM('15MIN'!P55:P58)</f>
        <v>26</v>
      </c>
      <c r="Q25" s="272">
        <f>SUM('15MIN'!Q55:Q58)</f>
        <v>30</v>
      </c>
      <c r="R25" s="272">
        <f>SUM('15MIN'!R55:R58)</f>
        <v>1</v>
      </c>
      <c r="S25" s="272">
        <f>SUM('15MIN'!S55:S58)</f>
        <v>1</v>
      </c>
      <c r="T25" s="272">
        <f>SUM('15MIN'!T55:T58)</f>
        <v>0</v>
      </c>
      <c r="U25" s="272">
        <f>SUM('15MIN'!U55:U58)</f>
        <v>4</v>
      </c>
      <c r="V25" s="272">
        <f>SUM('15MIN'!V55:V58)</f>
        <v>3</v>
      </c>
      <c r="W25" s="277">
        <f>SUM('15MIN'!W55:W58)</f>
        <v>0</v>
      </c>
      <c r="X25" s="275">
        <f t="shared" si="37"/>
        <v>288</v>
      </c>
      <c r="Z25" s="25">
        <f t="shared" si="38"/>
        <v>0.66666666666666663</v>
      </c>
      <c r="AA25" s="272">
        <f>SUM('15MIN'!AA55:AA58)</f>
        <v>357</v>
      </c>
      <c r="AB25" s="272">
        <f>SUM('15MIN'!AB55:AB58)</f>
        <v>24</v>
      </c>
      <c r="AC25" s="272">
        <f>SUM('15MIN'!AC55:AC58)</f>
        <v>40</v>
      </c>
      <c r="AD25" s="272">
        <f>SUM('15MIN'!AD55:AD58)</f>
        <v>0</v>
      </c>
      <c r="AE25" s="272">
        <f>SUM('15MIN'!AE55:AE58)</f>
        <v>7</v>
      </c>
      <c r="AF25" s="272">
        <f>SUM('15MIN'!AF55:AF58)</f>
        <v>4</v>
      </c>
      <c r="AG25" s="272">
        <f>SUM('15MIN'!AG55:AG58)</f>
        <v>1</v>
      </c>
      <c r="AH25" s="272">
        <f>SUM('15MIN'!AH55:AH58)</f>
        <v>0</v>
      </c>
      <c r="AI25" s="277">
        <f>SUM('15MIN'!AI55:AI58)</f>
        <v>0</v>
      </c>
      <c r="AJ25" s="275">
        <f t="shared" si="39"/>
        <v>433</v>
      </c>
      <c r="AL25" s="25">
        <f t="shared" si="40"/>
        <v>0.66666666666666663</v>
      </c>
      <c r="AM25" s="272">
        <f>SUM('15MIN'!AM55:AM58)</f>
        <v>0</v>
      </c>
      <c r="AN25" s="272">
        <f>SUM('15MIN'!AN55:AN58)</f>
        <v>0</v>
      </c>
      <c r="AO25" s="272">
        <f>SUM('15MIN'!AO55:AO58)</f>
        <v>0</v>
      </c>
      <c r="AP25" s="272">
        <f>SUM('15MIN'!AP55:AP58)</f>
        <v>0</v>
      </c>
      <c r="AQ25" s="272">
        <f>SUM('15MIN'!AQ55:AQ58)</f>
        <v>0</v>
      </c>
      <c r="AR25" s="272">
        <f>SUM('15MIN'!AR55:AR58)</f>
        <v>0</v>
      </c>
      <c r="AS25" s="272">
        <f>SUM('15MIN'!AS55:AS58)</f>
        <v>0</v>
      </c>
      <c r="AT25" s="272">
        <f>SUM('15MIN'!AT55:AT58)</f>
        <v>0</v>
      </c>
      <c r="AU25" s="277">
        <f>SUM('15MIN'!AU55:AU58)</f>
        <v>0</v>
      </c>
      <c r="AV25" s="275">
        <f t="shared" si="41"/>
        <v>0</v>
      </c>
      <c r="AX25" s="25">
        <f t="shared" si="42"/>
        <v>0.66666666666666663</v>
      </c>
      <c r="AY25" s="272">
        <f>SUM('15MIN'!AY55:AY58)</f>
        <v>0</v>
      </c>
      <c r="AZ25" s="272">
        <f>SUM('15MIN'!AZ55:AZ58)</f>
        <v>0</v>
      </c>
      <c r="BA25" s="272">
        <f>SUM('15MIN'!BA55:BA58)</f>
        <v>0</v>
      </c>
      <c r="BB25" s="272">
        <f>SUM('15MIN'!BB55:BB58)</f>
        <v>0</v>
      </c>
      <c r="BC25" s="272">
        <f>SUM('15MIN'!BC55:BC58)</f>
        <v>0</v>
      </c>
      <c r="BD25" s="272">
        <f>SUM('15MIN'!BD55:BD58)</f>
        <v>0</v>
      </c>
      <c r="BE25" s="272">
        <f>SUM('15MIN'!BE55:BE58)</f>
        <v>0</v>
      </c>
      <c r="BF25" s="272">
        <f>SUM('15MIN'!BF55:BF58)</f>
        <v>0</v>
      </c>
      <c r="BG25" s="277">
        <f>SUM('15MIN'!BG55:BG58)</f>
        <v>0</v>
      </c>
      <c r="BH25" s="275">
        <f t="shared" si="43"/>
        <v>0</v>
      </c>
      <c r="BJ25" s="25">
        <f t="shared" si="44"/>
        <v>0.66666666666666663</v>
      </c>
      <c r="BK25" s="272">
        <f>SUM('15MIN'!BK55:BK58)</f>
        <v>0</v>
      </c>
      <c r="BL25" s="272">
        <f>SUM('15MIN'!BL55:BL58)</f>
        <v>0</v>
      </c>
      <c r="BM25" s="272">
        <f>SUM('15MIN'!BM55:BM58)</f>
        <v>0</v>
      </c>
      <c r="BN25" s="272">
        <f>SUM('15MIN'!BN55:BN58)</f>
        <v>0</v>
      </c>
      <c r="BO25" s="272">
        <f>SUM('15MIN'!BO55:BO58)</f>
        <v>0</v>
      </c>
      <c r="BP25" s="272">
        <f>SUM('15MIN'!BP55:BP58)</f>
        <v>0</v>
      </c>
      <c r="BQ25" s="272">
        <f>SUM('15MIN'!BQ55:BQ58)</f>
        <v>0</v>
      </c>
      <c r="BR25" s="272">
        <f>SUM('15MIN'!BR55:BR58)</f>
        <v>0</v>
      </c>
      <c r="BS25" s="277">
        <f>SUM('15MIN'!BS55:BS58)</f>
        <v>0</v>
      </c>
      <c r="BT25" s="275">
        <f t="shared" si="45"/>
        <v>0</v>
      </c>
      <c r="BV25" s="25">
        <f t="shared" si="46"/>
        <v>0.66666666666666663</v>
      </c>
      <c r="BW25" s="4">
        <f t="shared" si="47"/>
        <v>582</v>
      </c>
      <c r="BX25" s="4">
        <f t="shared" si="48"/>
        <v>50</v>
      </c>
      <c r="BY25" s="4">
        <f t="shared" si="49"/>
        <v>70</v>
      </c>
      <c r="BZ25" s="4">
        <f t="shared" si="50"/>
        <v>1</v>
      </c>
      <c r="CA25" s="4">
        <f t="shared" si="51"/>
        <v>8</v>
      </c>
      <c r="CB25" s="4">
        <f t="shared" si="52"/>
        <v>4</v>
      </c>
      <c r="CC25" s="4">
        <f t="shared" si="53"/>
        <v>5</v>
      </c>
      <c r="CD25" s="4">
        <f t="shared" si="54"/>
        <v>3</v>
      </c>
      <c r="CE25" s="4">
        <f t="shared" si="55"/>
        <v>0</v>
      </c>
      <c r="CF25" s="42">
        <f t="shared" si="56"/>
        <v>723</v>
      </c>
    </row>
    <row r="26" spans="2:84" x14ac:dyDescent="0.25">
      <c r="B26" s="25">
        <f t="shared" si="57"/>
        <v>0.70833333333333326</v>
      </c>
      <c r="C26" s="272">
        <f>SUM('15MIN'!C59:C62)</f>
        <v>0</v>
      </c>
      <c r="D26" s="272">
        <f>SUM('15MIN'!D59:D62)</f>
        <v>0</v>
      </c>
      <c r="E26" s="272">
        <f>SUM('15MIN'!E59:E62)</f>
        <v>0</v>
      </c>
      <c r="F26" s="272">
        <f>SUM('15MIN'!F59:F62)</f>
        <v>0</v>
      </c>
      <c r="G26" s="272">
        <f>SUM('15MIN'!G59:G62)</f>
        <v>0</v>
      </c>
      <c r="H26" s="272">
        <f>SUM('15MIN'!H59:H62)</f>
        <v>0</v>
      </c>
      <c r="I26" s="272">
        <f>SUM('15MIN'!I59:I62)</f>
        <v>0</v>
      </c>
      <c r="J26" s="272">
        <f>SUM('15MIN'!J59:J62)</f>
        <v>0</v>
      </c>
      <c r="K26" s="277">
        <f>SUM('15MIN'!K59:K62)</f>
        <v>0</v>
      </c>
      <c r="L26" s="275">
        <f t="shared" si="35"/>
        <v>0</v>
      </c>
      <c r="N26" s="25">
        <f t="shared" si="36"/>
        <v>0.70833333333333326</v>
      </c>
      <c r="O26" s="272">
        <f>SUM('15MIN'!O59:O62)</f>
        <v>299</v>
      </c>
      <c r="P26" s="272">
        <f>SUM('15MIN'!P59:P62)</f>
        <v>15</v>
      </c>
      <c r="Q26" s="272">
        <f>SUM('15MIN'!Q59:Q62)</f>
        <v>17</v>
      </c>
      <c r="R26" s="272">
        <f>SUM('15MIN'!R59:R62)</f>
        <v>2</v>
      </c>
      <c r="S26" s="272">
        <f>SUM('15MIN'!S59:S62)</f>
        <v>0</v>
      </c>
      <c r="T26" s="272">
        <f>SUM('15MIN'!T59:T62)</f>
        <v>0</v>
      </c>
      <c r="U26" s="272">
        <f>SUM('15MIN'!U59:U62)</f>
        <v>2</v>
      </c>
      <c r="V26" s="272">
        <f>SUM('15MIN'!V59:V62)</f>
        <v>1</v>
      </c>
      <c r="W26" s="277">
        <f>SUM('15MIN'!W59:W62)</f>
        <v>0</v>
      </c>
      <c r="X26" s="275">
        <f t="shared" si="37"/>
        <v>336</v>
      </c>
      <c r="Z26" s="25">
        <f t="shared" si="38"/>
        <v>0.70833333333333326</v>
      </c>
      <c r="AA26" s="272">
        <f>SUM('15MIN'!AA59:AA62)</f>
        <v>408</v>
      </c>
      <c r="AB26" s="272">
        <f>SUM('15MIN'!AB59:AB62)</f>
        <v>18</v>
      </c>
      <c r="AC26" s="272">
        <f>SUM('15MIN'!AC59:AC62)</f>
        <v>26</v>
      </c>
      <c r="AD26" s="272">
        <f>SUM('15MIN'!AD59:AD62)</f>
        <v>0</v>
      </c>
      <c r="AE26" s="272">
        <f>SUM('15MIN'!AE59:AE62)</f>
        <v>2</v>
      </c>
      <c r="AF26" s="272">
        <f>SUM('15MIN'!AF59:AF62)</f>
        <v>1</v>
      </c>
      <c r="AG26" s="272">
        <f>SUM('15MIN'!AG59:AG62)</f>
        <v>1</v>
      </c>
      <c r="AH26" s="272">
        <f>SUM('15MIN'!AH59:AH62)</f>
        <v>2</v>
      </c>
      <c r="AI26" s="277">
        <f>SUM('15MIN'!AI59:AI62)</f>
        <v>1</v>
      </c>
      <c r="AJ26" s="275">
        <f t="shared" si="39"/>
        <v>459</v>
      </c>
      <c r="AL26" s="25">
        <f t="shared" si="40"/>
        <v>0.70833333333333326</v>
      </c>
      <c r="AM26" s="272">
        <f>SUM('15MIN'!AM59:AM62)</f>
        <v>0</v>
      </c>
      <c r="AN26" s="272">
        <f>SUM('15MIN'!AN59:AN62)</f>
        <v>0</v>
      </c>
      <c r="AO26" s="272">
        <f>SUM('15MIN'!AO59:AO62)</f>
        <v>0</v>
      </c>
      <c r="AP26" s="272">
        <f>SUM('15MIN'!AP59:AP62)</f>
        <v>0</v>
      </c>
      <c r="AQ26" s="272">
        <f>SUM('15MIN'!AQ59:AQ62)</f>
        <v>0</v>
      </c>
      <c r="AR26" s="272">
        <f>SUM('15MIN'!AR59:AR62)</f>
        <v>0</v>
      </c>
      <c r="AS26" s="272">
        <f>SUM('15MIN'!AS59:AS62)</f>
        <v>0</v>
      </c>
      <c r="AT26" s="272">
        <f>SUM('15MIN'!AT59:AT62)</f>
        <v>0</v>
      </c>
      <c r="AU26" s="277">
        <f>SUM('15MIN'!AU59:AU62)</f>
        <v>0</v>
      </c>
      <c r="AV26" s="275">
        <f t="shared" si="41"/>
        <v>0</v>
      </c>
      <c r="AX26" s="25">
        <f t="shared" si="42"/>
        <v>0.70833333333333326</v>
      </c>
      <c r="AY26" s="272">
        <f>SUM('15MIN'!AY59:AY62)</f>
        <v>0</v>
      </c>
      <c r="AZ26" s="272">
        <f>SUM('15MIN'!AZ59:AZ62)</f>
        <v>0</v>
      </c>
      <c r="BA26" s="272">
        <f>SUM('15MIN'!BA59:BA62)</f>
        <v>0</v>
      </c>
      <c r="BB26" s="272">
        <f>SUM('15MIN'!BB59:BB62)</f>
        <v>0</v>
      </c>
      <c r="BC26" s="272">
        <f>SUM('15MIN'!BC59:BC62)</f>
        <v>0</v>
      </c>
      <c r="BD26" s="272">
        <f>SUM('15MIN'!BD59:BD62)</f>
        <v>0</v>
      </c>
      <c r="BE26" s="272">
        <f>SUM('15MIN'!BE59:BE62)</f>
        <v>0</v>
      </c>
      <c r="BF26" s="272">
        <f>SUM('15MIN'!BF59:BF62)</f>
        <v>0</v>
      </c>
      <c r="BG26" s="277">
        <f>SUM('15MIN'!BG59:BG62)</f>
        <v>0</v>
      </c>
      <c r="BH26" s="275">
        <f t="shared" si="43"/>
        <v>0</v>
      </c>
      <c r="BJ26" s="25">
        <f t="shared" si="44"/>
        <v>0.70833333333333326</v>
      </c>
      <c r="BK26" s="272">
        <f>SUM('15MIN'!BK59:BK62)</f>
        <v>0</v>
      </c>
      <c r="BL26" s="272">
        <f>SUM('15MIN'!BL59:BL62)</f>
        <v>0</v>
      </c>
      <c r="BM26" s="272">
        <f>SUM('15MIN'!BM59:BM62)</f>
        <v>0</v>
      </c>
      <c r="BN26" s="272">
        <f>SUM('15MIN'!BN59:BN62)</f>
        <v>0</v>
      </c>
      <c r="BO26" s="272">
        <f>SUM('15MIN'!BO59:BO62)</f>
        <v>0</v>
      </c>
      <c r="BP26" s="272">
        <f>SUM('15MIN'!BP59:BP62)</f>
        <v>0</v>
      </c>
      <c r="BQ26" s="272">
        <f>SUM('15MIN'!BQ59:BQ62)</f>
        <v>0</v>
      </c>
      <c r="BR26" s="272">
        <f>SUM('15MIN'!BR59:BR62)</f>
        <v>0</v>
      </c>
      <c r="BS26" s="277">
        <f>SUM('15MIN'!BS59:BS62)</f>
        <v>0</v>
      </c>
      <c r="BT26" s="275">
        <f t="shared" si="45"/>
        <v>0</v>
      </c>
      <c r="BV26" s="25">
        <f t="shared" si="46"/>
        <v>0.70833333333333326</v>
      </c>
      <c r="BW26" s="4">
        <f t="shared" si="47"/>
        <v>707</v>
      </c>
      <c r="BX26" s="4">
        <f t="shared" si="48"/>
        <v>33</v>
      </c>
      <c r="BY26" s="4">
        <f t="shared" si="49"/>
        <v>43</v>
      </c>
      <c r="BZ26" s="4">
        <f t="shared" si="50"/>
        <v>2</v>
      </c>
      <c r="CA26" s="4">
        <f t="shared" si="51"/>
        <v>2</v>
      </c>
      <c r="CB26" s="4">
        <f t="shared" si="52"/>
        <v>1</v>
      </c>
      <c r="CC26" s="4">
        <f t="shared" si="53"/>
        <v>3</v>
      </c>
      <c r="CD26" s="4">
        <f t="shared" si="54"/>
        <v>3</v>
      </c>
      <c r="CE26" s="4">
        <f t="shared" si="55"/>
        <v>1</v>
      </c>
      <c r="CF26" s="42">
        <f t="shared" si="56"/>
        <v>795</v>
      </c>
    </row>
    <row r="27" spans="2:84" x14ac:dyDescent="0.25">
      <c r="B27" s="25">
        <f t="shared" si="57"/>
        <v>0.74999999999999989</v>
      </c>
      <c r="C27" s="274">
        <f>SUM('15MIN'!C63:C66)</f>
        <v>0</v>
      </c>
      <c r="D27" s="274">
        <f>SUM('15MIN'!D63:D66)</f>
        <v>0</v>
      </c>
      <c r="E27" s="274">
        <f>SUM('15MIN'!E63:E66)</f>
        <v>0</v>
      </c>
      <c r="F27" s="274">
        <f>SUM('15MIN'!F63:F66)</f>
        <v>0</v>
      </c>
      <c r="G27" s="274">
        <f>SUM('15MIN'!G63:G66)</f>
        <v>0</v>
      </c>
      <c r="H27" s="274">
        <f>SUM('15MIN'!H63:H66)</f>
        <v>0</v>
      </c>
      <c r="I27" s="274">
        <f>SUM('15MIN'!I63:I66)</f>
        <v>0</v>
      </c>
      <c r="J27" s="274">
        <f>SUM('15MIN'!J63:J66)</f>
        <v>0</v>
      </c>
      <c r="K27" s="278">
        <f>SUM('15MIN'!K63:K66)</f>
        <v>0</v>
      </c>
      <c r="L27" s="275">
        <f t="shared" si="35"/>
        <v>0</v>
      </c>
      <c r="N27" s="25">
        <f t="shared" si="36"/>
        <v>0.74999999999999989</v>
      </c>
      <c r="O27" s="274">
        <f>SUM('15MIN'!O63:O66)</f>
        <v>189</v>
      </c>
      <c r="P27" s="274">
        <f>SUM('15MIN'!P63:P66)</f>
        <v>3</v>
      </c>
      <c r="Q27" s="274">
        <f>SUM('15MIN'!Q63:Q66)</f>
        <v>19</v>
      </c>
      <c r="R27" s="274">
        <f>SUM('15MIN'!R63:R66)</f>
        <v>0</v>
      </c>
      <c r="S27" s="274">
        <f>SUM('15MIN'!S63:S66)</f>
        <v>1</v>
      </c>
      <c r="T27" s="274">
        <f>SUM('15MIN'!T63:T66)</f>
        <v>0</v>
      </c>
      <c r="U27" s="274">
        <f>SUM('15MIN'!U63:U66)</f>
        <v>3</v>
      </c>
      <c r="V27" s="274">
        <f>SUM('15MIN'!V63:V66)</f>
        <v>1</v>
      </c>
      <c r="W27" s="278">
        <f>SUM('15MIN'!W63:W66)</f>
        <v>1</v>
      </c>
      <c r="X27" s="275">
        <f t="shared" si="37"/>
        <v>217</v>
      </c>
      <c r="Z27" s="25">
        <f t="shared" si="38"/>
        <v>0.74999999999999989</v>
      </c>
      <c r="AA27" s="274">
        <f>SUM('15MIN'!AA63:AA66)</f>
        <v>329</v>
      </c>
      <c r="AB27" s="274">
        <f>SUM('15MIN'!AB63:AB66)</f>
        <v>8</v>
      </c>
      <c r="AC27" s="274">
        <f>SUM('15MIN'!AC63:AC66)</f>
        <v>16</v>
      </c>
      <c r="AD27" s="274">
        <f>SUM('15MIN'!AD63:AD66)</f>
        <v>0</v>
      </c>
      <c r="AE27" s="274">
        <f>SUM('15MIN'!AE63:AE66)</f>
        <v>1</v>
      </c>
      <c r="AF27" s="274">
        <f>SUM('15MIN'!AF63:AF66)</f>
        <v>0</v>
      </c>
      <c r="AG27" s="274">
        <f>SUM('15MIN'!AG63:AG66)</f>
        <v>1</v>
      </c>
      <c r="AH27" s="274">
        <f>SUM('15MIN'!AH63:AH66)</f>
        <v>1</v>
      </c>
      <c r="AI27" s="278">
        <f>SUM('15MIN'!AI63:AI66)</f>
        <v>1</v>
      </c>
      <c r="AJ27" s="275">
        <f t="shared" si="39"/>
        <v>357</v>
      </c>
      <c r="AL27" s="25">
        <f t="shared" si="40"/>
        <v>0.74999999999999989</v>
      </c>
      <c r="AM27" s="274">
        <f>SUM('15MIN'!AM63:AM66)</f>
        <v>0</v>
      </c>
      <c r="AN27" s="274">
        <f>SUM('15MIN'!AN63:AN66)</f>
        <v>0</v>
      </c>
      <c r="AO27" s="274">
        <f>SUM('15MIN'!AO63:AO66)</f>
        <v>0</v>
      </c>
      <c r="AP27" s="274">
        <f>SUM('15MIN'!AP63:AP66)</f>
        <v>0</v>
      </c>
      <c r="AQ27" s="274">
        <f>SUM('15MIN'!AQ63:AQ66)</f>
        <v>0</v>
      </c>
      <c r="AR27" s="274">
        <f>SUM('15MIN'!AR63:AR66)</f>
        <v>0</v>
      </c>
      <c r="AS27" s="274">
        <f>SUM('15MIN'!AS63:AS66)</f>
        <v>0</v>
      </c>
      <c r="AT27" s="274">
        <f>SUM('15MIN'!AT63:AT66)</f>
        <v>0</v>
      </c>
      <c r="AU27" s="278">
        <f>SUM('15MIN'!AU63:AU66)</f>
        <v>0</v>
      </c>
      <c r="AV27" s="275">
        <f t="shared" si="41"/>
        <v>0</v>
      </c>
      <c r="AX27" s="25">
        <f t="shared" si="42"/>
        <v>0.74999999999999989</v>
      </c>
      <c r="AY27" s="274">
        <f>SUM('15MIN'!AY63:AY66)</f>
        <v>0</v>
      </c>
      <c r="AZ27" s="274">
        <f>SUM('15MIN'!AZ63:AZ66)</f>
        <v>0</v>
      </c>
      <c r="BA27" s="274">
        <f>SUM('15MIN'!BA63:BA66)</f>
        <v>0</v>
      </c>
      <c r="BB27" s="274">
        <f>SUM('15MIN'!BB63:BB66)</f>
        <v>0</v>
      </c>
      <c r="BC27" s="274">
        <f>SUM('15MIN'!BC63:BC66)</f>
        <v>0</v>
      </c>
      <c r="BD27" s="274">
        <f>SUM('15MIN'!BD63:BD66)</f>
        <v>0</v>
      </c>
      <c r="BE27" s="274">
        <f>SUM('15MIN'!BE63:BE66)</f>
        <v>0</v>
      </c>
      <c r="BF27" s="274">
        <f>SUM('15MIN'!BF63:BF66)</f>
        <v>0</v>
      </c>
      <c r="BG27" s="278">
        <f>SUM('15MIN'!BG63:BG66)</f>
        <v>0</v>
      </c>
      <c r="BH27" s="275">
        <f t="shared" si="43"/>
        <v>0</v>
      </c>
      <c r="BJ27" s="25">
        <f t="shared" si="44"/>
        <v>0.74999999999999989</v>
      </c>
      <c r="BK27" s="274">
        <f>SUM('15MIN'!BK63:BK66)</f>
        <v>0</v>
      </c>
      <c r="BL27" s="274">
        <f>SUM('15MIN'!BL63:BL66)</f>
        <v>0</v>
      </c>
      <c r="BM27" s="274">
        <f>SUM('15MIN'!BM63:BM66)</f>
        <v>0</v>
      </c>
      <c r="BN27" s="274">
        <f>SUM('15MIN'!BN63:BN66)</f>
        <v>0</v>
      </c>
      <c r="BO27" s="274">
        <f>SUM('15MIN'!BO63:BO66)</f>
        <v>0</v>
      </c>
      <c r="BP27" s="274">
        <f>SUM('15MIN'!BP63:BP66)</f>
        <v>0</v>
      </c>
      <c r="BQ27" s="274">
        <f>SUM('15MIN'!BQ63:BQ66)</f>
        <v>0</v>
      </c>
      <c r="BR27" s="274">
        <f>SUM('15MIN'!BR63:BR66)</f>
        <v>0</v>
      </c>
      <c r="BS27" s="278">
        <f>SUM('15MIN'!BS63:BS66)</f>
        <v>0</v>
      </c>
      <c r="BT27" s="275">
        <f t="shared" si="45"/>
        <v>0</v>
      </c>
      <c r="BV27" s="25">
        <f t="shared" si="46"/>
        <v>0.74999999999999989</v>
      </c>
      <c r="BW27" s="4">
        <f t="shared" si="47"/>
        <v>518</v>
      </c>
      <c r="BX27" s="4">
        <f t="shared" si="48"/>
        <v>11</v>
      </c>
      <c r="BY27" s="4">
        <f t="shared" si="49"/>
        <v>35</v>
      </c>
      <c r="BZ27" s="4">
        <f t="shared" si="50"/>
        <v>0</v>
      </c>
      <c r="CA27" s="4">
        <f t="shared" si="51"/>
        <v>2</v>
      </c>
      <c r="CB27" s="4">
        <f t="shared" si="52"/>
        <v>0</v>
      </c>
      <c r="CC27" s="4">
        <f t="shared" si="53"/>
        <v>4</v>
      </c>
      <c r="CD27" s="4">
        <f t="shared" si="54"/>
        <v>2</v>
      </c>
      <c r="CE27" s="4">
        <f t="shared" si="55"/>
        <v>2</v>
      </c>
      <c r="CF27" s="42">
        <f t="shared" si="56"/>
        <v>574</v>
      </c>
    </row>
    <row r="28" spans="2:84" x14ac:dyDescent="0.25">
      <c r="B28" s="26" t="s">
        <v>19</v>
      </c>
      <c r="C28" s="275">
        <f t="shared" ref="C28:L28" si="58">SUM(C15:C27)</f>
        <v>18</v>
      </c>
      <c r="D28" s="275">
        <f t="shared" si="58"/>
        <v>0</v>
      </c>
      <c r="E28" s="275">
        <f t="shared" si="58"/>
        <v>2</v>
      </c>
      <c r="F28" s="275">
        <f t="shared" si="58"/>
        <v>0</v>
      </c>
      <c r="G28" s="275">
        <f t="shared" si="58"/>
        <v>0</v>
      </c>
      <c r="H28" s="275">
        <f t="shared" si="58"/>
        <v>0</v>
      </c>
      <c r="I28" s="275">
        <f t="shared" si="58"/>
        <v>0</v>
      </c>
      <c r="J28" s="275">
        <f t="shared" si="58"/>
        <v>0</v>
      </c>
      <c r="K28" s="275">
        <f t="shared" si="58"/>
        <v>0</v>
      </c>
      <c r="L28" s="276">
        <f t="shared" si="58"/>
        <v>20</v>
      </c>
      <c r="N28" s="26" t="s">
        <v>19</v>
      </c>
      <c r="O28" s="275">
        <f t="shared" ref="O28:X28" si="59">SUM(O15:O27)</f>
        <v>2145</v>
      </c>
      <c r="P28" s="275">
        <f t="shared" si="59"/>
        <v>105</v>
      </c>
      <c r="Q28" s="275">
        <f t="shared" si="59"/>
        <v>301</v>
      </c>
      <c r="R28" s="275">
        <f t="shared" si="59"/>
        <v>23</v>
      </c>
      <c r="S28" s="275">
        <f t="shared" si="59"/>
        <v>30</v>
      </c>
      <c r="T28" s="275">
        <f t="shared" si="59"/>
        <v>9</v>
      </c>
      <c r="U28" s="275">
        <f t="shared" si="59"/>
        <v>35</v>
      </c>
      <c r="V28" s="275">
        <f t="shared" si="59"/>
        <v>9</v>
      </c>
      <c r="W28" s="275">
        <f t="shared" si="59"/>
        <v>3</v>
      </c>
      <c r="X28" s="276">
        <f t="shared" si="59"/>
        <v>2660</v>
      </c>
      <c r="Z28" s="26" t="s">
        <v>19</v>
      </c>
      <c r="AA28" s="275">
        <f t="shared" ref="AA28:AJ28" si="60">SUM(AA15:AA27)</f>
        <v>3177</v>
      </c>
      <c r="AB28" s="275">
        <f t="shared" si="60"/>
        <v>170</v>
      </c>
      <c r="AC28" s="275">
        <f t="shared" si="60"/>
        <v>379</v>
      </c>
      <c r="AD28" s="275">
        <f t="shared" si="60"/>
        <v>14</v>
      </c>
      <c r="AE28" s="275">
        <f t="shared" si="60"/>
        <v>76</v>
      </c>
      <c r="AF28" s="275">
        <f t="shared" si="60"/>
        <v>40</v>
      </c>
      <c r="AG28" s="275">
        <f t="shared" si="60"/>
        <v>12</v>
      </c>
      <c r="AH28" s="275">
        <f t="shared" si="60"/>
        <v>17</v>
      </c>
      <c r="AI28" s="275">
        <f t="shared" si="60"/>
        <v>4</v>
      </c>
      <c r="AJ28" s="276">
        <f t="shared" si="60"/>
        <v>3889</v>
      </c>
      <c r="AL28" s="26" t="s">
        <v>19</v>
      </c>
      <c r="AM28" s="275">
        <f t="shared" ref="AM28:AV28" si="61">SUM(AM15:AM27)</f>
        <v>0</v>
      </c>
      <c r="AN28" s="275">
        <f t="shared" si="61"/>
        <v>0</v>
      </c>
      <c r="AO28" s="275">
        <f t="shared" si="61"/>
        <v>0</v>
      </c>
      <c r="AP28" s="275">
        <f t="shared" si="61"/>
        <v>0</v>
      </c>
      <c r="AQ28" s="275">
        <f t="shared" si="61"/>
        <v>0</v>
      </c>
      <c r="AR28" s="275">
        <f t="shared" si="61"/>
        <v>0</v>
      </c>
      <c r="AS28" s="275">
        <f t="shared" si="61"/>
        <v>0</v>
      </c>
      <c r="AT28" s="275">
        <f t="shared" si="61"/>
        <v>0</v>
      </c>
      <c r="AU28" s="275">
        <f t="shared" si="61"/>
        <v>0</v>
      </c>
      <c r="AV28" s="276">
        <f t="shared" si="61"/>
        <v>0</v>
      </c>
      <c r="AX28" s="26" t="s">
        <v>19</v>
      </c>
      <c r="AY28" s="275">
        <f t="shared" ref="AY28:BH28" si="62">SUM(AY15:AY27)</f>
        <v>0</v>
      </c>
      <c r="AZ28" s="275">
        <f t="shared" si="62"/>
        <v>0</v>
      </c>
      <c r="BA28" s="275">
        <f t="shared" si="62"/>
        <v>0</v>
      </c>
      <c r="BB28" s="275">
        <f t="shared" si="62"/>
        <v>0</v>
      </c>
      <c r="BC28" s="275">
        <f t="shared" si="62"/>
        <v>0</v>
      </c>
      <c r="BD28" s="275">
        <f t="shared" si="62"/>
        <v>0</v>
      </c>
      <c r="BE28" s="275">
        <f t="shared" si="62"/>
        <v>0</v>
      </c>
      <c r="BF28" s="275">
        <f t="shared" si="62"/>
        <v>0</v>
      </c>
      <c r="BG28" s="275">
        <f t="shared" si="62"/>
        <v>0</v>
      </c>
      <c r="BH28" s="276">
        <f t="shared" si="62"/>
        <v>0</v>
      </c>
      <c r="BJ28" s="26" t="s">
        <v>19</v>
      </c>
      <c r="BK28" s="275">
        <f t="shared" ref="BK28:BT28" si="63">SUM(BK15:BK27)</f>
        <v>0</v>
      </c>
      <c r="BL28" s="275">
        <f t="shared" si="63"/>
        <v>0</v>
      </c>
      <c r="BM28" s="275">
        <f t="shared" si="63"/>
        <v>0</v>
      </c>
      <c r="BN28" s="275">
        <f t="shared" si="63"/>
        <v>0</v>
      </c>
      <c r="BO28" s="275">
        <f t="shared" si="63"/>
        <v>0</v>
      </c>
      <c r="BP28" s="275">
        <f t="shared" si="63"/>
        <v>0</v>
      </c>
      <c r="BQ28" s="275">
        <f t="shared" si="63"/>
        <v>0</v>
      </c>
      <c r="BR28" s="275">
        <f t="shared" si="63"/>
        <v>0</v>
      </c>
      <c r="BS28" s="275">
        <f t="shared" si="63"/>
        <v>0</v>
      </c>
      <c r="BT28" s="276">
        <f t="shared" si="63"/>
        <v>0</v>
      </c>
      <c r="BV28" s="26" t="s">
        <v>19</v>
      </c>
      <c r="BW28" s="42">
        <f t="shared" ref="BW28:CF28" si="64">SUM(BW15:BW27)</f>
        <v>5340</v>
      </c>
      <c r="BX28" s="42">
        <f t="shared" si="64"/>
        <v>275</v>
      </c>
      <c r="BY28" s="42">
        <f t="shared" si="64"/>
        <v>682</v>
      </c>
      <c r="BZ28" s="42">
        <f t="shared" si="64"/>
        <v>37</v>
      </c>
      <c r="CA28" s="42">
        <f t="shared" si="64"/>
        <v>106</v>
      </c>
      <c r="CB28" s="42">
        <f t="shared" si="64"/>
        <v>49</v>
      </c>
      <c r="CC28" s="42">
        <f t="shared" si="64"/>
        <v>47</v>
      </c>
      <c r="CD28" s="42">
        <f t="shared" si="64"/>
        <v>26</v>
      </c>
      <c r="CE28" s="42">
        <f t="shared" si="64"/>
        <v>7</v>
      </c>
      <c r="CF28" s="13">
        <f t="shared" si="64"/>
        <v>6569</v>
      </c>
    </row>
    <row r="29" spans="2:84" x14ac:dyDescent="0.25">
      <c r="B29" s="3"/>
    </row>
    <row r="30" spans="2:84" x14ac:dyDescent="0.25">
      <c r="B30" s="3"/>
    </row>
    <row r="32" spans="2:84" ht="31.5" x14ac:dyDescent="0.5">
      <c r="C32" s="31" t="str">
        <f>'15MIN'!C71:L71</f>
        <v>ORIGIN: B1137 The Street (northeast)</v>
      </c>
      <c r="D32" s="32"/>
      <c r="E32" s="32"/>
      <c r="F32" s="32"/>
      <c r="G32" s="32"/>
      <c r="H32" s="32"/>
      <c r="I32" s="32"/>
      <c r="J32" s="33"/>
      <c r="K32" s="33"/>
      <c r="L32" s="33"/>
      <c r="BW32" s="34"/>
      <c r="BX32" s="35"/>
      <c r="BY32" s="35"/>
      <c r="BZ32" s="35"/>
      <c r="CA32" s="35"/>
      <c r="CB32" s="35"/>
      <c r="CC32" s="35"/>
    </row>
    <row r="33" spans="2:84" ht="15" customHeight="1" x14ac:dyDescent="0.4">
      <c r="C33" s="113"/>
      <c r="D33" s="113"/>
      <c r="E33" s="113"/>
      <c r="F33" s="113"/>
      <c r="G33" s="113"/>
      <c r="H33" s="113"/>
      <c r="I33" s="113"/>
      <c r="J33" s="113"/>
      <c r="K33" s="113"/>
      <c r="L33" s="113"/>
    </row>
    <row r="34" spans="2:84" s="21" customFormat="1" ht="26.25" x14ac:dyDescent="0.4">
      <c r="B34" s="20"/>
      <c r="C34" s="256" t="str">
        <f>'15MIN'!C73</f>
        <v>B↙</v>
      </c>
      <c r="D34" s="271" t="str">
        <f>'15MIN'!D73</f>
        <v>to</v>
      </c>
      <c r="E34" s="254" t="str">
        <f>'15MIN'!E73</f>
        <v>A←</v>
      </c>
      <c r="F34" s="143"/>
      <c r="G34" s="143"/>
      <c r="H34" s="143"/>
      <c r="I34" s="143"/>
      <c r="J34" s="143"/>
      <c r="K34" s="143"/>
      <c r="L34" s="143"/>
      <c r="O34" s="256" t="str">
        <f>'15MIN'!O73</f>
        <v>B↙</v>
      </c>
      <c r="P34" s="271" t="str">
        <f>'15MIN'!P73</f>
        <v>to</v>
      </c>
      <c r="Q34" s="255" t="str">
        <f>'15MIN'!Q73</f>
        <v>B↗</v>
      </c>
      <c r="R34" s="143"/>
      <c r="S34" s="143"/>
      <c r="T34" s="143"/>
      <c r="U34" s="143"/>
      <c r="V34" s="143"/>
      <c r="W34" s="143"/>
      <c r="X34" s="143"/>
      <c r="Z34" s="20"/>
      <c r="AA34" s="256" t="str">
        <f>'15MIN'!AA73</f>
        <v>B↙</v>
      </c>
      <c r="AB34" s="271" t="str">
        <f>'15MIN'!AB73</f>
        <v>to</v>
      </c>
      <c r="AC34" s="258" t="str">
        <f>'15MIN'!AC73</f>
        <v>C↓</v>
      </c>
      <c r="AD34" s="143"/>
      <c r="AE34" s="143"/>
      <c r="AF34" s="143"/>
      <c r="AG34" s="143"/>
      <c r="AH34" s="143"/>
      <c r="AI34" s="143"/>
      <c r="AJ34" s="143"/>
      <c r="AL34" s="20"/>
      <c r="AM34" s="256" t="str">
        <f>'15MIN'!AM73</f>
        <v>B↙</v>
      </c>
      <c r="AN34" s="271" t="str">
        <f>'15MIN'!AN73</f>
        <v>to</v>
      </c>
      <c r="AO34" s="262" t="str">
        <f>'15MIN'!AO73</f>
        <v>D</v>
      </c>
      <c r="AP34" s="143"/>
      <c r="AQ34" s="143"/>
      <c r="AR34" s="143"/>
      <c r="AS34" s="143"/>
      <c r="AT34" s="143"/>
      <c r="AU34" s="143"/>
      <c r="AV34" s="143"/>
      <c r="AX34" s="20"/>
      <c r="AY34" s="256" t="str">
        <f>'15MIN'!AY73</f>
        <v>B↙</v>
      </c>
      <c r="AZ34" s="271" t="str">
        <f>'15MIN'!AZ73</f>
        <v>to</v>
      </c>
      <c r="BA34" s="264" t="str">
        <f>'15MIN'!BA73</f>
        <v>E</v>
      </c>
      <c r="BB34" s="143"/>
      <c r="BC34" s="143"/>
      <c r="BD34" s="143"/>
      <c r="BE34" s="143"/>
      <c r="BF34" s="143"/>
      <c r="BG34" s="143"/>
      <c r="BH34" s="143"/>
      <c r="BJ34" s="20"/>
      <c r="BK34" s="256" t="str">
        <f>'15MIN'!BK73</f>
        <v>B↙</v>
      </c>
      <c r="BL34" s="271" t="str">
        <f>'15MIN'!BL73</f>
        <v>to</v>
      </c>
      <c r="BM34" s="267" t="str">
        <f>'15MIN'!BM73</f>
        <v>F</v>
      </c>
      <c r="BN34" s="143"/>
      <c r="BO34" s="143"/>
      <c r="BP34" s="143"/>
      <c r="BQ34" s="143"/>
      <c r="BR34" s="143"/>
      <c r="BS34" s="143"/>
      <c r="BT34" s="143"/>
      <c r="BV34" s="22"/>
      <c r="BW34" s="255" t="str">
        <f>'15MIN'!BW73:CF73</f>
        <v>ENTERING FROM B↙</v>
      </c>
      <c r="BX34" s="217"/>
      <c r="BY34" s="217"/>
      <c r="BZ34" s="217"/>
      <c r="CA34" s="217"/>
      <c r="CB34" s="217"/>
      <c r="CC34" s="217"/>
      <c r="CD34" s="217"/>
      <c r="CE34" s="217"/>
      <c r="CF34" s="217"/>
    </row>
    <row r="35" spans="2:84" s="12" customFormat="1" ht="15.75" x14ac:dyDescent="0.25">
      <c r="B35" s="30"/>
      <c r="C35" s="224" t="str">
        <f>'15MIN'!C74:L74</f>
        <v>B1137 The Street to B1137 The Street</v>
      </c>
      <c r="D35" s="224"/>
      <c r="E35" s="224"/>
      <c r="F35" s="224"/>
      <c r="G35" s="224"/>
      <c r="H35" s="224"/>
      <c r="I35" s="224"/>
      <c r="J35" s="224"/>
      <c r="K35" s="224"/>
      <c r="L35" s="224"/>
      <c r="O35" s="224" t="str">
        <f>'15MIN'!O74:X74</f>
        <v>B1137 The Street to B1137 The Street</v>
      </c>
      <c r="P35" s="224"/>
      <c r="Q35" s="224"/>
      <c r="R35" s="224"/>
      <c r="S35" s="224"/>
      <c r="T35" s="224"/>
      <c r="U35" s="224"/>
      <c r="V35" s="224"/>
      <c r="W35" s="224"/>
      <c r="X35" s="224"/>
      <c r="Z35" s="30"/>
      <c r="AA35" s="224" t="str">
        <f>'15MIN'!AA74:AJ74</f>
        <v>B1137 The Street to B1019 Maldon Rd</v>
      </c>
      <c r="AB35" s="224"/>
      <c r="AC35" s="224"/>
      <c r="AD35" s="224"/>
      <c r="AE35" s="224"/>
      <c r="AF35" s="224"/>
      <c r="AG35" s="224"/>
      <c r="AH35" s="224"/>
      <c r="AI35" s="224"/>
      <c r="AJ35" s="224"/>
      <c r="AL35" s="30"/>
      <c r="AM35" s="224" t="str">
        <f>'15MIN'!AM74:AV74</f>
        <v/>
      </c>
      <c r="AN35" s="224"/>
      <c r="AO35" s="224"/>
      <c r="AP35" s="224"/>
      <c r="AQ35" s="224"/>
      <c r="AR35" s="224"/>
      <c r="AS35" s="224"/>
      <c r="AT35" s="224"/>
      <c r="AU35" s="224"/>
      <c r="AV35" s="224"/>
      <c r="AX35" s="30"/>
      <c r="AY35" s="224" t="str">
        <f>'15MIN'!AY74:BH74</f>
        <v/>
      </c>
      <c r="AZ35" s="224"/>
      <c r="BA35" s="224"/>
      <c r="BB35" s="224"/>
      <c r="BC35" s="224"/>
      <c r="BD35" s="224"/>
      <c r="BE35" s="224"/>
      <c r="BF35" s="224"/>
      <c r="BG35" s="224"/>
      <c r="BH35" s="224"/>
      <c r="BJ35" s="30"/>
      <c r="BK35" s="224" t="str">
        <f>'15MIN'!BK74:BT74</f>
        <v/>
      </c>
      <c r="BL35" s="224"/>
      <c r="BM35" s="224"/>
      <c r="BN35" s="224"/>
      <c r="BO35" s="224"/>
      <c r="BP35" s="224"/>
      <c r="BQ35" s="224"/>
      <c r="BR35" s="224"/>
      <c r="BS35" s="224"/>
      <c r="BT35" s="224"/>
      <c r="BV35" s="225"/>
      <c r="BW35" s="218" t="str">
        <f>config!C15</f>
        <v>B1137 The Street</v>
      </c>
      <c r="BX35" s="226"/>
      <c r="BY35" s="226"/>
      <c r="BZ35" s="226"/>
      <c r="CA35" s="226"/>
      <c r="CB35" s="226"/>
      <c r="CC35" s="226"/>
      <c r="CD35" s="226"/>
      <c r="CE35" s="226"/>
      <c r="CF35" s="226"/>
    </row>
    <row r="36" spans="2:84" x14ac:dyDescent="0.25">
      <c r="BB36" s="2"/>
      <c r="BN36" s="2"/>
      <c r="BZ36" s="2"/>
    </row>
    <row r="37" spans="2:84" s="1" customFormat="1" ht="50.1" customHeight="1" x14ac:dyDescent="0.25">
      <c r="B37" s="2"/>
      <c r="C37" s="273" t="str">
        <f t="shared" ref="C37:K37" si="65">C14</f>
        <v>CAR</v>
      </c>
      <c r="D37" s="273" t="str">
        <f t="shared" si="65"/>
        <v>LGV1</v>
      </c>
      <c r="E37" s="273" t="str">
        <f t="shared" si="65"/>
        <v>LGV2</v>
      </c>
      <c r="F37" s="273" t="str">
        <f t="shared" si="65"/>
        <v>MGV</v>
      </c>
      <c r="G37" s="273" t="str">
        <f t="shared" si="65"/>
        <v>HGV1</v>
      </c>
      <c r="H37" s="273" t="str">
        <f t="shared" si="65"/>
        <v>HGV2</v>
      </c>
      <c r="I37" s="273" t="str">
        <f t="shared" si="65"/>
        <v>PSV</v>
      </c>
      <c r="J37" s="273" t="str">
        <f t="shared" si="65"/>
        <v>MB</v>
      </c>
      <c r="K37" s="273" t="str">
        <f t="shared" si="65"/>
        <v>CYC</v>
      </c>
      <c r="L37" s="140"/>
      <c r="N37" s="2"/>
      <c r="O37" s="273" t="str">
        <f t="shared" ref="O37:W37" si="66">O14</f>
        <v>CAR</v>
      </c>
      <c r="P37" s="273" t="str">
        <f t="shared" si="66"/>
        <v>LGV1</v>
      </c>
      <c r="Q37" s="273" t="str">
        <f t="shared" si="66"/>
        <v>LGV2</v>
      </c>
      <c r="R37" s="273" t="str">
        <f t="shared" si="66"/>
        <v>MGV</v>
      </c>
      <c r="S37" s="273" t="str">
        <f t="shared" si="66"/>
        <v>HGV1</v>
      </c>
      <c r="T37" s="273" t="str">
        <f t="shared" si="66"/>
        <v>HGV2</v>
      </c>
      <c r="U37" s="273" t="str">
        <f t="shared" si="66"/>
        <v>PSV</v>
      </c>
      <c r="V37" s="273" t="str">
        <f t="shared" si="66"/>
        <v>MB</v>
      </c>
      <c r="W37" s="273" t="str">
        <f t="shared" si="66"/>
        <v>CYC</v>
      </c>
      <c r="X37" s="140"/>
      <c r="Z37" s="2"/>
      <c r="AA37" s="273" t="str">
        <f t="shared" ref="AA37:AI37" si="67">AA14</f>
        <v>CAR</v>
      </c>
      <c r="AB37" s="273" t="str">
        <f t="shared" si="67"/>
        <v>LGV1</v>
      </c>
      <c r="AC37" s="273" t="str">
        <f t="shared" si="67"/>
        <v>LGV2</v>
      </c>
      <c r="AD37" s="273" t="str">
        <f t="shared" si="67"/>
        <v>MGV</v>
      </c>
      <c r="AE37" s="273" t="str">
        <f t="shared" si="67"/>
        <v>HGV1</v>
      </c>
      <c r="AF37" s="273" t="str">
        <f t="shared" si="67"/>
        <v>HGV2</v>
      </c>
      <c r="AG37" s="273" t="str">
        <f t="shared" si="67"/>
        <v>PSV</v>
      </c>
      <c r="AH37" s="273" t="str">
        <f t="shared" si="67"/>
        <v>MB</v>
      </c>
      <c r="AI37" s="273" t="str">
        <f t="shared" si="67"/>
        <v>CYC</v>
      </c>
      <c r="AJ37" s="140"/>
      <c r="AL37" s="2"/>
      <c r="AM37" s="273" t="str">
        <f t="shared" ref="AM37:AU37" si="68">AM14</f>
        <v>CAR</v>
      </c>
      <c r="AN37" s="273" t="str">
        <f t="shared" si="68"/>
        <v>LGV1</v>
      </c>
      <c r="AO37" s="273" t="str">
        <f t="shared" si="68"/>
        <v>LGV2</v>
      </c>
      <c r="AP37" s="273" t="str">
        <f t="shared" si="68"/>
        <v>MGV</v>
      </c>
      <c r="AQ37" s="273" t="str">
        <f t="shared" si="68"/>
        <v>HGV1</v>
      </c>
      <c r="AR37" s="273" t="str">
        <f t="shared" si="68"/>
        <v>HGV2</v>
      </c>
      <c r="AS37" s="273" t="str">
        <f t="shared" si="68"/>
        <v>PSV</v>
      </c>
      <c r="AT37" s="273" t="str">
        <f t="shared" si="68"/>
        <v>MB</v>
      </c>
      <c r="AU37" s="273" t="str">
        <f t="shared" si="68"/>
        <v>CYC</v>
      </c>
      <c r="AV37" s="140"/>
      <c r="AX37" s="2"/>
      <c r="AY37" s="273" t="str">
        <f t="shared" ref="AY37:BG37" si="69">AY14</f>
        <v>CAR</v>
      </c>
      <c r="AZ37" s="273" t="str">
        <f t="shared" si="69"/>
        <v>LGV1</v>
      </c>
      <c r="BA37" s="273" t="str">
        <f t="shared" si="69"/>
        <v>LGV2</v>
      </c>
      <c r="BB37" s="273" t="str">
        <f t="shared" si="69"/>
        <v>MGV</v>
      </c>
      <c r="BC37" s="273" t="str">
        <f t="shared" si="69"/>
        <v>HGV1</v>
      </c>
      <c r="BD37" s="273" t="str">
        <f t="shared" si="69"/>
        <v>HGV2</v>
      </c>
      <c r="BE37" s="273" t="str">
        <f t="shared" si="69"/>
        <v>PSV</v>
      </c>
      <c r="BF37" s="273" t="str">
        <f t="shared" si="69"/>
        <v>MB</v>
      </c>
      <c r="BG37" s="273" t="str">
        <f t="shared" si="69"/>
        <v>CYC</v>
      </c>
      <c r="BH37" s="140"/>
      <c r="BJ37" s="2"/>
      <c r="BK37" s="273" t="str">
        <f t="shared" ref="BK37:BS37" si="70">BK14</f>
        <v>CAR</v>
      </c>
      <c r="BL37" s="273" t="str">
        <f t="shared" si="70"/>
        <v>LGV1</v>
      </c>
      <c r="BM37" s="273" t="str">
        <f t="shared" si="70"/>
        <v>LGV2</v>
      </c>
      <c r="BN37" s="273" t="str">
        <f t="shared" si="70"/>
        <v>MGV</v>
      </c>
      <c r="BO37" s="273" t="str">
        <f t="shared" si="70"/>
        <v>HGV1</v>
      </c>
      <c r="BP37" s="273" t="str">
        <f t="shared" si="70"/>
        <v>HGV2</v>
      </c>
      <c r="BQ37" s="273" t="str">
        <f t="shared" si="70"/>
        <v>PSV</v>
      </c>
      <c r="BR37" s="273" t="str">
        <f t="shared" si="70"/>
        <v>MB</v>
      </c>
      <c r="BS37" s="273" t="str">
        <f t="shared" si="70"/>
        <v>CYC</v>
      </c>
      <c r="BT37" s="140"/>
      <c r="BV37" s="2"/>
      <c r="BW37" s="136" t="str">
        <f>BK37</f>
        <v>CAR</v>
      </c>
      <c r="BX37" s="136" t="str">
        <f t="shared" ref="BX37" si="71">BL37</f>
        <v>LGV1</v>
      </c>
      <c r="BY37" s="136" t="str">
        <f t="shared" ref="BY37" si="72">BM37</f>
        <v>LGV2</v>
      </c>
      <c r="BZ37" s="136" t="str">
        <f t="shared" ref="BZ37" si="73">BN37</f>
        <v>MGV</v>
      </c>
      <c r="CA37" s="136" t="str">
        <f t="shared" ref="CA37" si="74">BO37</f>
        <v>HGV1</v>
      </c>
      <c r="CB37" s="136" t="str">
        <f t="shared" ref="CB37" si="75">BP37</f>
        <v>HGV2</v>
      </c>
      <c r="CC37" s="136" t="str">
        <f t="shared" ref="CC37" si="76">BQ37</f>
        <v>PSV</v>
      </c>
      <c r="CD37" s="136" t="str">
        <f t="shared" ref="CD37" si="77">BR37</f>
        <v>MB</v>
      </c>
      <c r="CE37" s="136" t="str">
        <f t="shared" ref="CE37" si="78">BS37</f>
        <v>CYC</v>
      </c>
      <c r="CF37" s="141"/>
    </row>
    <row r="38" spans="2:84" x14ac:dyDescent="0.25">
      <c r="B38" s="25">
        <f t="shared" ref="B38:B50" si="79">B15</f>
        <v>0.25</v>
      </c>
      <c r="C38" s="272">
        <f>SUM('15MIN'!C77:C80)</f>
        <v>138</v>
      </c>
      <c r="D38" s="272">
        <f>SUM('15MIN'!D77:D80)</f>
        <v>5</v>
      </c>
      <c r="E38" s="272">
        <f>SUM('15MIN'!E77:E80)</f>
        <v>25</v>
      </c>
      <c r="F38" s="272">
        <f>SUM('15MIN'!F77:F80)</f>
        <v>1</v>
      </c>
      <c r="G38" s="272">
        <f>SUM('15MIN'!G77:G80)</f>
        <v>3</v>
      </c>
      <c r="H38" s="272">
        <f>SUM('15MIN'!H77:H80)</f>
        <v>1</v>
      </c>
      <c r="I38" s="272">
        <f>SUM('15MIN'!I77:I80)</f>
        <v>3</v>
      </c>
      <c r="J38" s="272">
        <f>SUM('15MIN'!J77:J80)</f>
        <v>2</v>
      </c>
      <c r="K38" s="277">
        <f>SUM('15MIN'!K77:K80)</f>
        <v>1</v>
      </c>
      <c r="L38" s="275">
        <f>SUM(C38:K38)</f>
        <v>179</v>
      </c>
      <c r="N38" s="25">
        <f>B38</f>
        <v>0.25</v>
      </c>
      <c r="O38" s="272">
        <f>SUM('15MIN'!O77:O80)</f>
        <v>0</v>
      </c>
      <c r="P38" s="272">
        <f>SUM('15MIN'!P77:P80)</f>
        <v>0</v>
      </c>
      <c r="Q38" s="272">
        <f>SUM('15MIN'!Q77:Q80)</f>
        <v>0</v>
      </c>
      <c r="R38" s="272">
        <f>SUM('15MIN'!R77:R80)</f>
        <v>0</v>
      </c>
      <c r="S38" s="272">
        <f>SUM('15MIN'!S77:S80)</f>
        <v>0</v>
      </c>
      <c r="T38" s="272">
        <f>SUM('15MIN'!T77:T80)</f>
        <v>0</v>
      </c>
      <c r="U38" s="272">
        <f>SUM('15MIN'!U77:U80)</f>
        <v>0</v>
      </c>
      <c r="V38" s="272">
        <f>SUM('15MIN'!V77:V80)</f>
        <v>0</v>
      </c>
      <c r="W38" s="277">
        <f>SUM('15MIN'!W77:W80)</f>
        <v>0</v>
      </c>
      <c r="X38" s="275">
        <f>SUM(O38:W38)</f>
        <v>0</v>
      </c>
      <c r="Z38" s="25">
        <f>N38</f>
        <v>0.25</v>
      </c>
      <c r="AA38" s="272">
        <f>SUM('15MIN'!AA77:AA80)</f>
        <v>36</v>
      </c>
      <c r="AB38" s="272">
        <f>SUM('15MIN'!AB77:AB80)</f>
        <v>6</v>
      </c>
      <c r="AC38" s="272">
        <f>SUM('15MIN'!AC77:AC80)</f>
        <v>11</v>
      </c>
      <c r="AD38" s="272">
        <f>SUM('15MIN'!AD77:AD80)</f>
        <v>0</v>
      </c>
      <c r="AE38" s="272">
        <f>SUM('15MIN'!AE77:AE80)</f>
        <v>6</v>
      </c>
      <c r="AF38" s="272">
        <f>SUM('15MIN'!AF77:AF80)</f>
        <v>2</v>
      </c>
      <c r="AG38" s="272">
        <f>SUM('15MIN'!AG77:AG80)</f>
        <v>2</v>
      </c>
      <c r="AH38" s="272">
        <f>SUM('15MIN'!AH77:AH80)</f>
        <v>0</v>
      </c>
      <c r="AI38" s="277">
        <f>SUM('15MIN'!AI77:AI80)</f>
        <v>0</v>
      </c>
      <c r="AJ38" s="275">
        <f>SUM(AA38:AI38)</f>
        <v>63</v>
      </c>
      <c r="AL38" s="25">
        <f>Z38</f>
        <v>0.25</v>
      </c>
      <c r="AM38" s="272">
        <f>SUM('15MIN'!AM77:AM80)</f>
        <v>0</v>
      </c>
      <c r="AN38" s="272">
        <f>SUM('15MIN'!AN77:AN80)</f>
        <v>0</v>
      </c>
      <c r="AO38" s="272">
        <f>SUM('15MIN'!AO77:AO80)</f>
        <v>0</v>
      </c>
      <c r="AP38" s="272">
        <f>SUM('15MIN'!AP77:AP80)</f>
        <v>0</v>
      </c>
      <c r="AQ38" s="272">
        <f>SUM('15MIN'!AQ77:AQ80)</f>
        <v>0</v>
      </c>
      <c r="AR38" s="272">
        <f>SUM('15MIN'!AR77:AR80)</f>
        <v>0</v>
      </c>
      <c r="AS38" s="272">
        <f>SUM('15MIN'!AS77:AS80)</f>
        <v>0</v>
      </c>
      <c r="AT38" s="272">
        <f>SUM('15MIN'!AT77:AT80)</f>
        <v>0</v>
      </c>
      <c r="AU38" s="277">
        <f>SUM('15MIN'!AU77:AU80)</f>
        <v>0</v>
      </c>
      <c r="AV38" s="275">
        <f>SUM(AM38:AU38)</f>
        <v>0</v>
      </c>
      <c r="AX38" s="25">
        <f>AL38</f>
        <v>0.25</v>
      </c>
      <c r="AY38" s="272">
        <f>SUM('15MIN'!AY77:AY80)</f>
        <v>0</v>
      </c>
      <c r="AZ38" s="272">
        <f>SUM('15MIN'!AZ77:AZ80)</f>
        <v>0</v>
      </c>
      <c r="BA38" s="272">
        <f>SUM('15MIN'!BA77:BA80)</f>
        <v>0</v>
      </c>
      <c r="BB38" s="272">
        <f>SUM('15MIN'!BB77:BB80)</f>
        <v>0</v>
      </c>
      <c r="BC38" s="272">
        <f>SUM('15MIN'!BC77:BC80)</f>
        <v>0</v>
      </c>
      <c r="BD38" s="272">
        <f>SUM('15MIN'!BD77:BD80)</f>
        <v>0</v>
      </c>
      <c r="BE38" s="272">
        <f>SUM('15MIN'!BE77:BE80)</f>
        <v>0</v>
      </c>
      <c r="BF38" s="272">
        <f>SUM('15MIN'!BF77:BF80)</f>
        <v>0</v>
      </c>
      <c r="BG38" s="277">
        <f>SUM('15MIN'!BG77:BG80)</f>
        <v>0</v>
      </c>
      <c r="BH38" s="275">
        <f>SUM(AY38:BG38)</f>
        <v>0</v>
      </c>
      <c r="BJ38" s="25">
        <f>AX38</f>
        <v>0.25</v>
      </c>
      <c r="BK38" s="272">
        <f>SUM('15MIN'!BK77:BK80)</f>
        <v>0</v>
      </c>
      <c r="BL38" s="272">
        <f>SUM('15MIN'!BL77:BL80)</f>
        <v>0</v>
      </c>
      <c r="BM38" s="272">
        <f>SUM('15MIN'!BM77:BM80)</f>
        <v>0</v>
      </c>
      <c r="BN38" s="272">
        <f>SUM('15MIN'!BN77:BN80)</f>
        <v>0</v>
      </c>
      <c r="BO38" s="272">
        <f>SUM('15MIN'!BO77:BO80)</f>
        <v>0</v>
      </c>
      <c r="BP38" s="272">
        <f>SUM('15MIN'!BP77:BP80)</f>
        <v>0</v>
      </c>
      <c r="BQ38" s="272">
        <f>SUM('15MIN'!BQ77:BQ80)</f>
        <v>0</v>
      </c>
      <c r="BR38" s="272">
        <f>SUM('15MIN'!BR77:BR80)</f>
        <v>0</v>
      </c>
      <c r="BS38" s="277">
        <f>SUM('15MIN'!BS77:BS80)</f>
        <v>0</v>
      </c>
      <c r="BT38" s="275">
        <f>SUM(BK38:BS38)</f>
        <v>0</v>
      </c>
      <c r="BV38" s="25">
        <f>BJ38</f>
        <v>0.25</v>
      </c>
      <c r="BW38" s="4">
        <f>SUM(C38,O38,AA38,AM38,AY38,BK38)</f>
        <v>174</v>
      </c>
      <c r="BX38" s="4">
        <f t="shared" ref="BX38:BX50" si="80">SUM(D38,P38,AB38,AN38,AZ38,BL38)</f>
        <v>11</v>
      </c>
      <c r="BY38" s="4">
        <f t="shared" ref="BY38:BY50" si="81">SUM(E38,Q38,AC38,AO38,BA38,BM38)</f>
        <v>36</v>
      </c>
      <c r="BZ38" s="4">
        <f t="shared" ref="BZ38:BZ50" si="82">SUM(F38,R38,AD38,AP38,BB38,BN38)</f>
        <v>1</v>
      </c>
      <c r="CA38" s="4">
        <f t="shared" ref="CA38:CA50" si="83">SUM(G38,S38,AE38,AQ38,BC38,BO38)</f>
        <v>9</v>
      </c>
      <c r="CB38" s="4">
        <f t="shared" ref="CB38:CB50" si="84">SUM(H38,T38,AF38,AR38,BD38,BP38)</f>
        <v>3</v>
      </c>
      <c r="CC38" s="4">
        <f t="shared" ref="CC38:CC50" si="85">SUM(I38,U38,AG38,AS38,BE38,BQ38)</f>
        <v>5</v>
      </c>
      <c r="CD38" s="4">
        <f t="shared" ref="CD38:CD50" si="86">SUM(J38,V38,AH38,AT38,BF38,BR38)</f>
        <v>2</v>
      </c>
      <c r="CE38" s="4">
        <f t="shared" ref="CE38:CE50" si="87">SUM(K38,W38,AI38,AU38,BG38,BS38)</f>
        <v>1</v>
      </c>
      <c r="CF38" s="42">
        <f>IF(BW38&lt;&gt;"",SUM(BW38:CE38),"")</f>
        <v>242</v>
      </c>
    </row>
    <row r="39" spans="2:84" x14ac:dyDescent="0.25">
      <c r="B39" s="25">
        <f t="shared" si="79"/>
        <v>0.29166666666666669</v>
      </c>
      <c r="C39" s="272">
        <f>SUM('15MIN'!C81:C84)</f>
        <v>275</v>
      </c>
      <c r="D39" s="272">
        <f>SUM('15MIN'!D81:D84)</f>
        <v>16</v>
      </c>
      <c r="E39" s="272">
        <f>SUM('15MIN'!E81:E84)</f>
        <v>31</v>
      </c>
      <c r="F39" s="272">
        <f>SUM('15MIN'!F81:F84)</f>
        <v>5</v>
      </c>
      <c r="G39" s="272">
        <f>SUM('15MIN'!G81:G84)</f>
        <v>5</v>
      </c>
      <c r="H39" s="272">
        <f>SUM('15MIN'!H81:H84)</f>
        <v>1</v>
      </c>
      <c r="I39" s="272">
        <f>SUM('15MIN'!I81:I84)</f>
        <v>4</v>
      </c>
      <c r="J39" s="272">
        <f>SUM('15MIN'!J81:J84)</f>
        <v>3</v>
      </c>
      <c r="K39" s="277">
        <f>SUM('15MIN'!K81:K84)</f>
        <v>0</v>
      </c>
      <c r="L39" s="275">
        <f t="shared" ref="L39:L50" si="88">SUM(C39:K39)</f>
        <v>340</v>
      </c>
      <c r="N39" s="25">
        <f t="shared" ref="N39:N50" si="89">B39</f>
        <v>0.29166666666666669</v>
      </c>
      <c r="O39" s="272">
        <f>SUM('15MIN'!O81:O84)</f>
        <v>0</v>
      </c>
      <c r="P39" s="272">
        <f>SUM('15MIN'!P81:P84)</f>
        <v>0</v>
      </c>
      <c r="Q39" s="272">
        <f>SUM('15MIN'!Q81:Q84)</f>
        <v>0</v>
      </c>
      <c r="R39" s="272">
        <f>SUM('15MIN'!R81:R84)</f>
        <v>0</v>
      </c>
      <c r="S39" s="272">
        <f>SUM('15MIN'!S81:S84)</f>
        <v>0</v>
      </c>
      <c r="T39" s="272">
        <f>SUM('15MIN'!T81:T84)</f>
        <v>0</v>
      </c>
      <c r="U39" s="272">
        <f>SUM('15MIN'!U81:U84)</f>
        <v>0</v>
      </c>
      <c r="V39" s="272">
        <f>SUM('15MIN'!V81:V84)</f>
        <v>0</v>
      </c>
      <c r="W39" s="277">
        <f>SUM('15MIN'!W81:W84)</f>
        <v>0</v>
      </c>
      <c r="X39" s="275">
        <f t="shared" ref="X39:X50" si="90">SUM(O39:W39)</f>
        <v>0</v>
      </c>
      <c r="Z39" s="25">
        <f t="shared" ref="Z39:Z50" si="91">N39</f>
        <v>0.29166666666666669</v>
      </c>
      <c r="AA39" s="272">
        <f>SUM('15MIN'!AA81:AA84)</f>
        <v>102</v>
      </c>
      <c r="AB39" s="272">
        <f>SUM('15MIN'!AB81:AB84)</f>
        <v>20</v>
      </c>
      <c r="AC39" s="272">
        <f>SUM('15MIN'!AC81:AC84)</f>
        <v>26</v>
      </c>
      <c r="AD39" s="272">
        <f>SUM('15MIN'!AD81:AD84)</f>
        <v>1</v>
      </c>
      <c r="AE39" s="272">
        <f>SUM('15MIN'!AE81:AE84)</f>
        <v>6</v>
      </c>
      <c r="AF39" s="272">
        <f>SUM('15MIN'!AF81:AF84)</f>
        <v>9</v>
      </c>
      <c r="AG39" s="272">
        <f>SUM('15MIN'!AG81:AG84)</f>
        <v>1</v>
      </c>
      <c r="AH39" s="272">
        <f>SUM('15MIN'!AH81:AH84)</f>
        <v>0</v>
      </c>
      <c r="AI39" s="277">
        <f>SUM('15MIN'!AI81:AI84)</f>
        <v>0</v>
      </c>
      <c r="AJ39" s="275">
        <f t="shared" ref="AJ39:AJ50" si="92">SUM(AA39:AI39)</f>
        <v>165</v>
      </c>
      <c r="AL39" s="25">
        <f t="shared" ref="AL39:AL50" si="93">Z39</f>
        <v>0.29166666666666669</v>
      </c>
      <c r="AM39" s="272">
        <f>SUM('15MIN'!AM81:AM84)</f>
        <v>0</v>
      </c>
      <c r="AN39" s="272">
        <f>SUM('15MIN'!AN81:AN84)</f>
        <v>0</v>
      </c>
      <c r="AO39" s="272">
        <f>SUM('15MIN'!AO81:AO84)</f>
        <v>0</v>
      </c>
      <c r="AP39" s="272">
        <f>SUM('15MIN'!AP81:AP84)</f>
        <v>0</v>
      </c>
      <c r="AQ39" s="272">
        <f>SUM('15MIN'!AQ81:AQ84)</f>
        <v>0</v>
      </c>
      <c r="AR39" s="272">
        <f>SUM('15MIN'!AR81:AR84)</f>
        <v>0</v>
      </c>
      <c r="AS39" s="272">
        <f>SUM('15MIN'!AS81:AS84)</f>
        <v>0</v>
      </c>
      <c r="AT39" s="272">
        <f>SUM('15MIN'!AT81:AT84)</f>
        <v>0</v>
      </c>
      <c r="AU39" s="277">
        <f>SUM('15MIN'!AU81:AU84)</f>
        <v>0</v>
      </c>
      <c r="AV39" s="275">
        <f t="shared" ref="AV39:AV50" si="94">SUM(AM39:AU39)</f>
        <v>0</v>
      </c>
      <c r="AX39" s="25">
        <f t="shared" ref="AX39:AX50" si="95">AL39</f>
        <v>0.29166666666666669</v>
      </c>
      <c r="AY39" s="272">
        <f>SUM('15MIN'!AY81:AY84)</f>
        <v>0</v>
      </c>
      <c r="AZ39" s="272">
        <f>SUM('15MIN'!AZ81:AZ84)</f>
        <v>0</v>
      </c>
      <c r="BA39" s="272">
        <f>SUM('15MIN'!BA81:BA84)</f>
        <v>0</v>
      </c>
      <c r="BB39" s="272">
        <f>SUM('15MIN'!BB81:BB84)</f>
        <v>0</v>
      </c>
      <c r="BC39" s="272">
        <f>SUM('15MIN'!BC81:BC84)</f>
        <v>0</v>
      </c>
      <c r="BD39" s="272">
        <f>SUM('15MIN'!BD81:BD84)</f>
        <v>0</v>
      </c>
      <c r="BE39" s="272">
        <f>SUM('15MIN'!BE81:BE84)</f>
        <v>0</v>
      </c>
      <c r="BF39" s="272">
        <f>SUM('15MIN'!BF81:BF84)</f>
        <v>0</v>
      </c>
      <c r="BG39" s="277">
        <f>SUM('15MIN'!BG81:BG84)</f>
        <v>0</v>
      </c>
      <c r="BH39" s="275">
        <f t="shared" ref="BH39:BH50" si="96">SUM(AY39:BG39)</f>
        <v>0</v>
      </c>
      <c r="BJ39" s="25">
        <f t="shared" ref="BJ39:BJ50" si="97">AX39</f>
        <v>0.29166666666666669</v>
      </c>
      <c r="BK39" s="272">
        <f>SUM('15MIN'!BK81:BK84)</f>
        <v>0</v>
      </c>
      <c r="BL39" s="272">
        <f>SUM('15MIN'!BL81:BL84)</f>
        <v>0</v>
      </c>
      <c r="BM39" s="272">
        <f>SUM('15MIN'!BM81:BM84)</f>
        <v>0</v>
      </c>
      <c r="BN39" s="272">
        <f>SUM('15MIN'!BN81:BN84)</f>
        <v>0</v>
      </c>
      <c r="BO39" s="272">
        <f>SUM('15MIN'!BO81:BO84)</f>
        <v>0</v>
      </c>
      <c r="BP39" s="272">
        <f>SUM('15MIN'!BP81:BP84)</f>
        <v>0</v>
      </c>
      <c r="BQ39" s="272">
        <f>SUM('15MIN'!BQ81:BQ84)</f>
        <v>0</v>
      </c>
      <c r="BR39" s="272">
        <f>SUM('15MIN'!BR81:BR84)</f>
        <v>0</v>
      </c>
      <c r="BS39" s="277">
        <f>SUM('15MIN'!BS81:BS84)</f>
        <v>0</v>
      </c>
      <c r="BT39" s="275">
        <f t="shared" ref="BT39:BT50" si="98">SUM(BK39:BS39)</f>
        <v>0</v>
      </c>
      <c r="BV39" s="25">
        <f t="shared" ref="BV39:BV50" si="99">BJ39</f>
        <v>0.29166666666666669</v>
      </c>
      <c r="BW39" s="4">
        <f t="shared" ref="BW39:BW50" si="100">SUM(C39,O39,AA39,AM39,AY39,BK39)</f>
        <v>377</v>
      </c>
      <c r="BX39" s="4">
        <f t="shared" si="80"/>
        <v>36</v>
      </c>
      <c r="BY39" s="4">
        <f t="shared" si="81"/>
        <v>57</v>
      </c>
      <c r="BZ39" s="4">
        <f t="shared" si="82"/>
        <v>6</v>
      </c>
      <c r="CA39" s="4">
        <f t="shared" si="83"/>
        <v>11</v>
      </c>
      <c r="CB39" s="4">
        <f t="shared" si="84"/>
        <v>10</v>
      </c>
      <c r="CC39" s="4">
        <f t="shared" si="85"/>
        <v>5</v>
      </c>
      <c r="CD39" s="4">
        <f t="shared" si="86"/>
        <v>3</v>
      </c>
      <c r="CE39" s="4">
        <f t="shared" si="87"/>
        <v>0</v>
      </c>
      <c r="CF39" s="42">
        <f t="shared" ref="CF39:CF50" si="101">IF(BW39&lt;&gt;"",SUM(BW39:CE39),"")</f>
        <v>505</v>
      </c>
    </row>
    <row r="40" spans="2:84" x14ac:dyDescent="0.25">
      <c r="B40" s="25">
        <f t="shared" si="79"/>
        <v>0.33333333333333337</v>
      </c>
      <c r="C40" s="272">
        <f>SUM('15MIN'!C85:C88)</f>
        <v>298</v>
      </c>
      <c r="D40" s="272">
        <f>SUM('15MIN'!D85:D88)</f>
        <v>13</v>
      </c>
      <c r="E40" s="272">
        <f>SUM('15MIN'!E85:E88)</f>
        <v>43</v>
      </c>
      <c r="F40" s="272">
        <f>SUM('15MIN'!F85:F88)</f>
        <v>0</v>
      </c>
      <c r="G40" s="272">
        <f>SUM('15MIN'!G85:G88)</f>
        <v>6</v>
      </c>
      <c r="H40" s="272">
        <f>SUM('15MIN'!H85:H88)</f>
        <v>0</v>
      </c>
      <c r="I40" s="272">
        <f>SUM('15MIN'!I85:I88)</f>
        <v>2</v>
      </c>
      <c r="J40" s="272">
        <f>SUM('15MIN'!J85:J88)</f>
        <v>2</v>
      </c>
      <c r="K40" s="277">
        <f>SUM('15MIN'!K85:K88)</f>
        <v>2</v>
      </c>
      <c r="L40" s="275">
        <f t="shared" si="88"/>
        <v>366</v>
      </c>
      <c r="N40" s="25">
        <f t="shared" si="89"/>
        <v>0.33333333333333337</v>
      </c>
      <c r="O40" s="272">
        <f>SUM('15MIN'!O85:O88)</f>
        <v>0</v>
      </c>
      <c r="P40" s="272">
        <f>SUM('15MIN'!P85:P88)</f>
        <v>0</v>
      </c>
      <c r="Q40" s="272">
        <f>SUM('15MIN'!Q85:Q88)</f>
        <v>0</v>
      </c>
      <c r="R40" s="272">
        <f>SUM('15MIN'!R85:R88)</f>
        <v>0</v>
      </c>
      <c r="S40" s="272">
        <f>SUM('15MIN'!S85:S88)</f>
        <v>0</v>
      </c>
      <c r="T40" s="272">
        <f>SUM('15MIN'!T85:T88)</f>
        <v>0</v>
      </c>
      <c r="U40" s="272">
        <f>SUM('15MIN'!U85:U88)</f>
        <v>0</v>
      </c>
      <c r="V40" s="272">
        <f>SUM('15MIN'!V85:V88)</f>
        <v>0</v>
      </c>
      <c r="W40" s="277">
        <f>SUM('15MIN'!W85:W88)</f>
        <v>0</v>
      </c>
      <c r="X40" s="275">
        <f t="shared" si="90"/>
        <v>0</v>
      </c>
      <c r="Z40" s="25">
        <f t="shared" si="91"/>
        <v>0.33333333333333337</v>
      </c>
      <c r="AA40" s="272">
        <f>SUM('15MIN'!AA85:AA88)</f>
        <v>151</v>
      </c>
      <c r="AB40" s="272">
        <f>SUM('15MIN'!AB85:AB88)</f>
        <v>9</v>
      </c>
      <c r="AC40" s="272">
        <f>SUM('15MIN'!AC85:AC88)</f>
        <v>20</v>
      </c>
      <c r="AD40" s="272">
        <f>SUM('15MIN'!AD85:AD88)</f>
        <v>2</v>
      </c>
      <c r="AE40" s="272">
        <f>SUM('15MIN'!AE85:AE88)</f>
        <v>4</v>
      </c>
      <c r="AF40" s="272">
        <f>SUM('15MIN'!AF85:AF88)</f>
        <v>11</v>
      </c>
      <c r="AG40" s="272">
        <f>SUM('15MIN'!AG85:AG88)</f>
        <v>0</v>
      </c>
      <c r="AH40" s="272">
        <f>SUM('15MIN'!AH85:AH88)</f>
        <v>2</v>
      </c>
      <c r="AI40" s="277">
        <f>SUM('15MIN'!AI85:AI88)</f>
        <v>0</v>
      </c>
      <c r="AJ40" s="275">
        <f t="shared" si="92"/>
        <v>199</v>
      </c>
      <c r="AL40" s="25">
        <f t="shared" si="93"/>
        <v>0.33333333333333337</v>
      </c>
      <c r="AM40" s="272">
        <f>SUM('15MIN'!AM85:AM88)</f>
        <v>0</v>
      </c>
      <c r="AN40" s="272">
        <f>SUM('15MIN'!AN85:AN88)</f>
        <v>0</v>
      </c>
      <c r="AO40" s="272">
        <f>SUM('15MIN'!AO85:AO88)</f>
        <v>0</v>
      </c>
      <c r="AP40" s="272">
        <f>SUM('15MIN'!AP85:AP88)</f>
        <v>0</v>
      </c>
      <c r="AQ40" s="272">
        <f>SUM('15MIN'!AQ85:AQ88)</f>
        <v>0</v>
      </c>
      <c r="AR40" s="272">
        <f>SUM('15MIN'!AR85:AR88)</f>
        <v>0</v>
      </c>
      <c r="AS40" s="272">
        <f>SUM('15MIN'!AS85:AS88)</f>
        <v>0</v>
      </c>
      <c r="AT40" s="272">
        <f>SUM('15MIN'!AT85:AT88)</f>
        <v>0</v>
      </c>
      <c r="AU40" s="277">
        <f>SUM('15MIN'!AU85:AU88)</f>
        <v>0</v>
      </c>
      <c r="AV40" s="275">
        <f t="shared" si="94"/>
        <v>0</v>
      </c>
      <c r="AX40" s="25">
        <f t="shared" si="95"/>
        <v>0.33333333333333337</v>
      </c>
      <c r="AY40" s="272">
        <f>SUM('15MIN'!AY85:AY88)</f>
        <v>0</v>
      </c>
      <c r="AZ40" s="272">
        <f>SUM('15MIN'!AZ85:AZ88)</f>
        <v>0</v>
      </c>
      <c r="BA40" s="272">
        <f>SUM('15MIN'!BA85:BA88)</f>
        <v>0</v>
      </c>
      <c r="BB40" s="272">
        <f>SUM('15MIN'!BB85:BB88)</f>
        <v>0</v>
      </c>
      <c r="BC40" s="272">
        <f>SUM('15MIN'!BC85:BC88)</f>
        <v>0</v>
      </c>
      <c r="BD40" s="272">
        <f>SUM('15MIN'!BD85:BD88)</f>
        <v>0</v>
      </c>
      <c r="BE40" s="272">
        <f>SUM('15MIN'!BE85:BE88)</f>
        <v>0</v>
      </c>
      <c r="BF40" s="272">
        <f>SUM('15MIN'!BF85:BF88)</f>
        <v>0</v>
      </c>
      <c r="BG40" s="277">
        <f>SUM('15MIN'!BG85:BG88)</f>
        <v>0</v>
      </c>
      <c r="BH40" s="275">
        <f t="shared" si="96"/>
        <v>0</v>
      </c>
      <c r="BJ40" s="25">
        <f t="shared" si="97"/>
        <v>0.33333333333333337</v>
      </c>
      <c r="BK40" s="272">
        <f>SUM('15MIN'!BK85:BK88)</f>
        <v>0</v>
      </c>
      <c r="BL40" s="272">
        <f>SUM('15MIN'!BL85:BL88)</f>
        <v>0</v>
      </c>
      <c r="BM40" s="272">
        <f>SUM('15MIN'!BM85:BM88)</f>
        <v>0</v>
      </c>
      <c r="BN40" s="272">
        <f>SUM('15MIN'!BN85:BN88)</f>
        <v>0</v>
      </c>
      <c r="BO40" s="272">
        <f>SUM('15MIN'!BO85:BO88)</f>
        <v>0</v>
      </c>
      <c r="BP40" s="272">
        <f>SUM('15MIN'!BP85:BP88)</f>
        <v>0</v>
      </c>
      <c r="BQ40" s="272">
        <f>SUM('15MIN'!BQ85:BQ88)</f>
        <v>0</v>
      </c>
      <c r="BR40" s="272">
        <f>SUM('15MIN'!BR85:BR88)</f>
        <v>0</v>
      </c>
      <c r="BS40" s="277">
        <f>SUM('15MIN'!BS85:BS88)</f>
        <v>0</v>
      </c>
      <c r="BT40" s="275">
        <f t="shared" si="98"/>
        <v>0</v>
      </c>
      <c r="BV40" s="25">
        <f t="shared" si="99"/>
        <v>0.33333333333333337</v>
      </c>
      <c r="BW40" s="4">
        <f t="shared" si="100"/>
        <v>449</v>
      </c>
      <c r="BX40" s="4">
        <f t="shared" si="80"/>
        <v>22</v>
      </c>
      <c r="BY40" s="4">
        <f t="shared" si="81"/>
        <v>63</v>
      </c>
      <c r="BZ40" s="4">
        <f t="shared" si="82"/>
        <v>2</v>
      </c>
      <c r="CA40" s="4">
        <f t="shared" si="83"/>
        <v>10</v>
      </c>
      <c r="CB40" s="4">
        <f t="shared" si="84"/>
        <v>11</v>
      </c>
      <c r="CC40" s="4">
        <f t="shared" si="85"/>
        <v>2</v>
      </c>
      <c r="CD40" s="4">
        <f t="shared" si="86"/>
        <v>4</v>
      </c>
      <c r="CE40" s="4">
        <f t="shared" si="87"/>
        <v>2</v>
      </c>
      <c r="CF40" s="42">
        <f t="shared" si="101"/>
        <v>565</v>
      </c>
    </row>
    <row r="41" spans="2:84" x14ac:dyDescent="0.25">
      <c r="B41" s="25">
        <f t="shared" si="79"/>
        <v>0.37500000000000006</v>
      </c>
      <c r="C41" s="272">
        <f>SUM('15MIN'!C89:C92)</f>
        <v>184</v>
      </c>
      <c r="D41" s="272">
        <f>SUM('15MIN'!D89:D92)</f>
        <v>7</v>
      </c>
      <c r="E41" s="272">
        <f>SUM('15MIN'!E89:E92)</f>
        <v>32</v>
      </c>
      <c r="F41" s="272">
        <f>SUM('15MIN'!F89:F92)</f>
        <v>2</v>
      </c>
      <c r="G41" s="272">
        <f>SUM('15MIN'!G89:G92)</f>
        <v>2</v>
      </c>
      <c r="H41" s="272">
        <f>SUM('15MIN'!H89:H92)</f>
        <v>3</v>
      </c>
      <c r="I41" s="272">
        <f>SUM('15MIN'!I89:I92)</f>
        <v>2</v>
      </c>
      <c r="J41" s="272">
        <f>SUM('15MIN'!J89:J92)</f>
        <v>1</v>
      </c>
      <c r="K41" s="277">
        <f>SUM('15MIN'!K89:K92)</f>
        <v>1</v>
      </c>
      <c r="L41" s="275">
        <f t="shared" si="88"/>
        <v>234</v>
      </c>
      <c r="N41" s="25">
        <f t="shared" si="89"/>
        <v>0.37500000000000006</v>
      </c>
      <c r="O41" s="272">
        <f>SUM('15MIN'!O89:O92)</f>
        <v>0</v>
      </c>
      <c r="P41" s="272">
        <f>SUM('15MIN'!P89:P92)</f>
        <v>0</v>
      </c>
      <c r="Q41" s="272">
        <f>SUM('15MIN'!Q89:Q92)</f>
        <v>0</v>
      </c>
      <c r="R41" s="272">
        <f>SUM('15MIN'!R89:R92)</f>
        <v>0</v>
      </c>
      <c r="S41" s="272">
        <f>SUM('15MIN'!S89:S92)</f>
        <v>0</v>
      </c>
      <c r="T41" s="272">
        <f>SUM('15MIN'!T89:T92)</f>
        <v>0</v>
      </c>
      <c r="U41" s="272">
        <f>SUM('15MIN'!U89:U92)</f>
        <v>0</v>
      </c>
      <c r="V41" s="272">
        <f>SUM('15MIN'!V89:V92)</f>
        <v>0</v>
      </c>
      <c r="W41" s="277">
        <f>SUM('15MIN'!W89:W92)</f>
        <v>0</v>
      </c>
      <c r="X41" s="275">
        <f t="shared" si="90"/>
        <v>0</v>
      </c>
      <c r="Z41" s="25">
        <f t="shared" si="91"/>
        <v>0.37500000000000006</v>
      </c>
      <c r="AA41" s="272">
        <f>SUM('15MIN'!AA89:AA92)</f>
        <v>91</v>
      </c>
      <c r="AB41" s="272">
        <f>SUM('15MIN'!AB89:AB92)</f>
        <v>2</v>
      </c>
      <c r="AC41" s="272">
        <f>SUM('15MIN'!AC89:AC92)</f>
        <v>23</v>
      </c>
      <c r="AD41" s="272">
        <f>SUM('15MIN'!AD89:AD92)</f>
        <v>1</v>
      </c>
      <c r="AE41" s="272">
        <f>SUM('15MIN'!AE89:AE92)</f>
        <v>10</v>
      </c>
      <c r="AF41" s="272">
        <f>SUM('15MIN'!AF89:AF92)</f>
        <v>4</v>
      </c>
      <c r="AG41" s="272">
        <f>SUM('15MIN'!AG89:AG92)</f>
        <v>1</v>
      </c>
      <c r="AH41" s="272">
        <f>SUM('15MIN'!AH89:AH92)</f>
        <v>1</v>
      </c>
      <c r="AI41" s="277">
        <f>SUM('15MIN'!AI89:AI92)</f>
        <v>0</v>
      </c>
      <c r="AJ41" s="275">
        <f t="shared" si="92"/>
        <v>133</v>
      </c>
      <c r="AL41" s="25">
        <f t="shared" si="93"/>
        <v>0.37500000000000006</v>
      </c>
      <c r="AM41" s="272">
        <f>SUM('15MIN'!AM89:AM92)</f>
        <v>0</v>
      </c>
      <c r="AN41" s="272">
        <f>SUM('15MIN'!AN89:AN92)</f>
        <v>0</v>
      </c>
      <c r="AO41" s="272">
        <f>SUM('15MIN'!AO89:AO92)</f>
        <v>0</v>
      </c>
      <c r="AP41" s="272">
        <f>SUM('15MIN'!AP89:AP92)</f>
        <v>0</v>
      </c>
      <c r="AQ41" s="272">
        <f>SUM('15MIN'!AQ89:AQ92)</f>
        <v>0</v>
      </c>
      <c r="AR41" s="272">
        <f>SUM('15MIN'!AR89:AR92)</f>
        <v>0</v>
      </c>
      <c r="AS41" s="272">
        <f>SUM('15MIN'!AS89:AS92)</f>
        <v>0</v>
      </c>
      <c r="AT41" s="272">
        <f>SUM('15MIN'!AT89:AT92)</f>
        <v>0</v>
      </c>
      <c r="AU41" s="277">
        <f>SUM('15MIN'!AU89:AU92)</f>
        <v>0</v>
      </c>
      <c r="AV41" s="275">
        <f t="shared" si="94"/>
        <v>0</v>
      </c>
      <c r="AX41" s="25">
        <f t="shared" si="95"/>
        <v>0.37500000000000006</v>
      </c>
      <c r="AY41" s="272">
        <f>SUM('15MIN'!AY89:AY92)</f>
        <v>0</v>
      </c>
      <c r="AZ41" s="272">
        <f>SUM('15MIN'!AZ89:AZ92)</f>
        <v>0</v>
      </c>
      <c r="BA41" s="272">
        <f>SUM('15MIN'!BA89:BA92)</f>
        <v>0</v>
      </c>
      <c r="BB41" s="272">
        <f>SUM('15MIN'!BB89:BB92)</f>
        <v>0</v>
      </c>
      <c r="BC41" s="272">
        <f>SUM('15MIN'!BC89:BC92)</f>
        <v>0</v>
      </c>
      <c r="BD41" s="272">
        <f>SUM('15MIN'!BD89:BD92)</f>
        <v>0</v>
      </c>
      <c r="BE41" s="272">
        <f>SUM('15MIN'!BE89:BE92)</f>
        <v>0</v>
      </c>
      <c r="BF41" s="272">
        <f>SUM('15MIN'!BF89:BF92)</f>
        <v>0</v>
      </c>
      <c r="BG41" s="277">
        <f>SUM('15MIN'!BG89:BG92)</f>
        <v>0</v>
      </c>
      <c r="BH41" s="275">
        <f t="shared" si="96"/>
        <v>0</v>
      </c>
      <c r="BJ41" s="25">
        <f t="shared" si="97"/>
        <v>0.37500000000000006</v>
      </c>
      <c r="BK41" s="272">
        <f>SUM('15MIN'!BK89:BK92)</f>
        <v>0</v>
      </c>
      <c r="BL41" s="272">
        <f>SUM('15MIN'!BL89:BL92)</f>
        <v>0</v>
      </c>
      <c r="BM41" s="272">
        <f>SUM('15MIN'!BM89:BM92)</f>
        <v>0</v>
      </c>
      <c r="BN41" s="272">
        <f>SUM('15MIN'!BN89:BN92)</f>
        <v>0</v>
      </c>
      <c r="BO41" s="272">
        <f>SUM('15MIN'!BO89:BO92)</f>
        <v>0</v>
      </c>
      <c r="BP41" s="272">
        <f>SUM('15MIN'!BP89:BP92)</f>
        <v>0</v>
      </c>
      <c r="BQ41" s="272">
        <f>SUM('15MIN'!BQ89:BQ92)</f>
        <v>0</v>
      </c>
      <c r="BR41" s="272">
        <f>SUM('15MIN'!BR89:BR92)</f>
        <v>0</v>
      </c>
      <c r="BS41" s="277">
        <f>SUM('15MIN'!BS89:BS92)</f>
        <v>0</v>
      </c>
      <c r="BT41" s="275">
        <f t="shared" si="98"/>
        <v>0</v>
      </c>
      <c r="BV41" s="25">
        <f t="shared" si="99"/>
        <v>0.37500000000000006</v>
      </c>
      <c r="BW41" s="4">
        <f t="shared" si="100"/>
        <v>275</v>
      </c>
      <c r="BX41" s="4">
        <f t="shared" si="80"/>
        <v>9</v>
      </c>
      <c r="BY41" s="4">
        <f t="shared" si="81"/>
        <v>55</v>
      </c>
      <c r="BZ41" s="4">
        <f t="shared" si="82"/>
        <v>3</v>
      </c>
      <c r="CA41" s="4">
        <f t="shared" si="83"/>
        <v>12</v>
      </c>
      <c r="CB41" s="4">
        <f t="shared" si="84"/>
        <v>7</v>
      </c>
      <c r="CC41" s="4">
        <f t="shared" si="85"/>
        <v>3</v>
      </c>
      <c r="CD41" s="4">
        <f t="shared" si="86"/>
        <v>2</v>
      </c>
      <c r="CE41" s="4">
        <f t="shared" si="87"/>
        <v>1</v>
      </c>
      <c r="CF41" s="42">
        <f t="shared" si="101"/>
        <v>367</v>
      </c>
    </row>
    <row r="42" spans="2:84" x14ac:dyDescent="0.25">
      <c r="B42" s="25">
        <f t="shared" si="79"/>
        <v>0.41666666666666674</v>
      </c>
      <c r="C42" s="272">
        <f>SUM('15MIN'!C93:C96)</f>
        <v>142</v>
      </c>
      <c r="D42" s="272">
        <f>SUM('15MIN'!D93:D96)</f>
        <v>5</v>
      </c>
      <c r="E42" s="272">
        <f>SUM('15MIN'!E93:E96)</f>
        <v>17</v>
      </c>
      <c r="F42" s="272">
        <f>SUM('15MIN'!F93:F96)</f>
        <v>1</v>
      </c>
      <c r="G42" s="272">
        <f>SUM('15MIN'!G93:G96)</f>
        <v>4</v>
      </c>
      <c r="H42" s="272">
        <f>SUM('15MIN'!H93:H96)</f>
        <v>3</v>
      </c>
      <c r="I42" s="272">
        <f>SUM('15MIN'!I93:I96)</f>
        <v>2</v>
      </c>
      <c r="J42" s="272">
        <f>SUM('15MIN'!J93:J96)</f>
        <v>4</v>
      </c>
      <c r="K42" s="277">
        <f>SUM('15MIN'!K93:K96)</f>
        <v>0</v>
      </c>
      <c r="L42" s="275">
        <f t="shared" si="88"/>
        <v>178</v>
      </c>
      <c r="N42" s="25">
        <f t="shared" si="89"/>
        <v>0.41666666666666674</v>
      </c>
      <c r="O42" s="272">
        <f>SUM('15MIN'!O93:O96)</f>
        <v>0</v>
      </c>
      <c r="P42" s="272">
        <f>SUM('15MIN'!P93:P96)</f>
        <v>0</v>
      </c>
      <c r="Q42" s="272">
        <f>SUM('15MIN'!Q93:Q96)</f>
        <v>0</v>
      </c>
      <c r="R42" s="272">
        <f>SUM('15MIN'!R93:R96)</f>
        <v>0</v>
      </c>
      <c r="S42" s="272">
        <f>SUM('15MIN'!S93:S96)</f>
        <v>0</v>
      </c>
      <c r="T42" s="272">
        <f>SUM('15MIN'!T93:T96)</f>
        <v>0</v>
      </c>
      <c r="U42" s="272">
        <f>SUM('15MIN'!U93:U96)</f>
        <v>0</v>
      </c>
      <c r="V42" s="272">
        <f>SUM('15MIN'!V93:V96)</f>
        <v>0</v>
      </c>
      <c r="W42" s="277">
        <f>SUM('15MIN'!W93:W96)</f>
        <v>0</v>
      </c>
      <c r="X42" s="275">
        <f t="shared" si="90"/>
        <v>0</v>
      </c>
      <c r="Z42" s="25">
        <f t="shared" si="91"/>
        <v>0.41666666666666674</v>
      </c>
      <c r="AA42" s="272">
        <f>SUM('15MIN'!AA93:AA96)</f>
        <v>103</v>
      </c>
      <c r="AB42" s="272">
        <f>SUM('15MIN'!AB93:AB96)</f>
        <v>10</v>
      </c>
      <c r="AC42" s="272">
        <f>SUM('15MIN'!AC93:AC96)</f>
        <v>19</v>
      </c>
      <c r="AD42" s="272">
        <f>SUM('15MIN'!AD93:AD96)</f>
        <v>2</v>
      </c>
      <c r="AE42" s="272">
        <f>SUM('15MIN'!AE93:AE96)</f>
        <v>7</v>
      </c>
      <c r="AF42" s="272">
        <f>SUM('15MIN'!AF93:AF96)</f>
        <v>8</v>
      </c>
      <c r="AG42" s="272">
        <f>SUM('15MIN'!AG93:AG96)</f>
        <v>0</v>
      </c>
      <c r="AH42" s="272">
        <f>SUM('15MIN'!AH93:AH96)</f>
        <v>2</v>
      </c>
      <c r="AI42" s="277">
        <f>SUM('15MIN'!AI93:AI96)</f>
        <v>0</v>
      </c>
      <c r="AJ42" s="275">
        <f t="shared" si="92"/>
        <v>151</v>
      </c>
      <c r="AL42" s="25">
        <f t="shared" si="93"/>
        <v>0.41666666666666674</v>
      </c>
      <c r="AM42" s="272">
        <f>SUM('15MIN'!AM93:AM96)</f>
        <v>0</v>
      </c>
      <c r="AN42" s="272">
        <f>SUM('15MIN'!AN93:AN96)</f>
        <v>0</v>
      </c>
      <c r="AO42" s="272">
        <f>SUM('15MIN'!AO93:AO96)</f>
        <v>0</v>
      </c>
      <c r="AP42" s="272">
        <f>SUM('15MIN'!AP93:AP96)</f>
        <v>0</v>
      </c>
      <c r="AQ42" s="272">
        <f>SUM('15MIN'!AQ93:AQ96)</f>
        <v>0</v>
      </c>
      <c r="AR42" s="272">
        <f>SUM('15MIN'!AR93:AR96)</f>
        <v>0</v>
      </c>
      <c r="AS42" s="272">
        <f>SUM('15MIN'!AS93:AS96)</f>
        <v>0</v>
      </c>
      <c r="AT42" s="272">
        <f>SUM('15MIN'!AT93:AT96)</f>
        <v>0</v>
      </c>
      <c r="AU42" s="277">
        <f>SUM('15MIN'!AU93:AU96)</f>
        <v>0</v>
      </c>
      <c r="AV42" s="275">
        <f t="shared" si="94"/>
        <v>0</v>
      </c>
      <c r="AX42" s="25">
        <f t="shared" si="95"/>
        <v>0.41666666666666674</v>
      </c>
      <c r="AY42" s="272">
        <f>SUM('15MIN'!AY93:AY96)</f>
        <v>0</v>
      </c>
      <c r="AZ42" s="272">
        <f>SUM('15MIN'!AZ93:AZ96)</f>
        <v>0</v>
      </c>
      <c r="BA42" s="272">
        <f>SUM('15MIN'!BA93:BA96)</f>
        <v>0</v>
      </c>
      <c r="BB42" s="272">
        <f>SUM('15MIN'!BB93:BB96)</f>
        <v>0</v>
      </c>
      <c r="BC42" s="272">
        <f>SUM('15MIN'!BC93:BC96)</f>
        <v>0</v>
      </c>
      <c r="BD42" s="272">
        <f>SUM('15MIN'!BD93:BD96)</f>
        <v>0</v>
      </c>
      <c r="BE42" s="272">
        <f>SUM('15MIN'!BE93:BE96)</f>
        <v>0</v>
      </c>
      <c r="BF42" s="272">
        <f>SUM('15MIN'!BF93:BF96)</f>
        <v>0</v>
      </c>
      <c r="BG42" s="277">
        <f>SUM('15MIN'!BG93:BG96)</f>
        <v>0</v>
      </c>
      <c r="BH42" s="275">
        <f t="shared" si="96"/>
        <v>0</v>
      </c>
      <c r="BJ42" s="25">
        <f t="shared" si="97"/>
        <v>0.41666666666666674</v>
      </c>
      <c r="BK42" s="272">
        <f>SUM('15MIN'!BK93:BK96)</f>
        <v>0</v>
      </c>
      <c r="BL42" s="272">
        <f>SUM('15MIN'!BL93:BL96)</f>
        <v>0</v>
      </c>
      <c r="BM42" s="272">
        <f>SUM('15MIN'!BM93:BM96)</f>
        <v>0</v>
      </c>
      <c r="BN42" s="272">
        <f>SUM('15MIN'!BN93:BN96)</f>
        <v>0</v>
      </c>
      <c r="BO42" s="272">
        <f>SUM('15MIN'!BO93:BO96)</f>
        <v>0</v>
      </c>
      <c r="BP42" s="272">
        <f>SUM('15MIN'!BP93:BP96)</f>
        <v>0</v>
      </c>
      <c r="BQ42" s="272">
        <f>SUM('15MIN'!BQ93:BQ96)</f>
        <v>0</v>
      </c>
      <c r="BR42" s="272">
        <f>SUM('15MIN'!BR93:BR96)</f>
        <v>0</v>
      </c>
      <c r="BS42" s="277">
        <f>SUM('15MIN'!BS93:BS96)</f>
        <v>0</v>
      </c>
      <c r="BT42" s="275">
        <f t="shared" si="98"/>
        <v>0</v>
      </c>
      <c r="BV42" s="25">
        <f t="shared" si="99"/>
        <v>0.41666666666666674</v>
      </c>
      <c r="BW42" s="4">
        <f t="shared" si="100"/>
        <v>245</v>
      </c>
      <c r="BX42" s="4">
        <f t="shared" si="80"/>
        <v>15</v>
      </c>
      <c r="BY42" s="4">
        <f t="shared" si="81"/>
        <v>36</v>
      </c>
      <c r="BZ42" s="4">
        <f t="shared" si="82"/>
        <v>3</v>
      </c>
      <c r="CA42" s="4">
        <f t="shared" si="83"/>
        <v>11</v>
      </c>
      <c r="CB42" s="4">
        <f t="shared" si="84"/>
        <v>11</v>
      </c>
      <c r="CC42" s="4">
        <f t="shared" si="85"/>
        <v>2</v>
      </c>
      <c r="CD42" s="4">
        <f t="shared" si="86"/>
        <v>6</v>
      </c>
      <c r="CE42" s="4">
        <f t="shared" si="87"/>
        <v>0</v>
      </c>
      <c r="CF42" s="42">
        <f t="shared" si="101"/>
        <v>329</v>
      </c>
    </row>
    <row r="43" spans="2:84" x14ac:dyDescent="0.25">
      <c r="B43" s="25">
        <f t="shared" si="79"/>
        <v>0.45833333333333343</v>
      </c>
      <c r="C43" s="272">
        <f>SUM('15MIN'!C97:C100)</f>
        <v>172</v>
      </c>
      <c r="D43" s="272">
        <f>SUM('15MIN'!D97:D100)</f>
        <v>3</v>
      </c>
      <c r="E43" s="272">
        <f>SUM('15MIN'!E97:E100)</f>
        <v>19</v>
      </c>
      <c r="F43" s="272">
        <f>SUM('15MIN'!F97:F100)</f>
        <v>3</v>
      </c>
      <c r="G43" s="272">
        <f>SUM('15MIN'!G97:G100)</f>
        <v>6</v>
      </c>
      <c r="H43" s="272">
        <f>SUM('15MIN'!H97:H100)</f>
        <v>3</v>
      </c>
      <c r="I43" s="272">
        <f>SUM('15MIN'!I97:I100)</f>
        <v>3</v>
      </c>
      <c r="J43" s="272">
        <f>SUM('15MIN'!J97:J100)</f>
        <v>2</v>
      </c>
      <c r="K43" s="277">
        <f>SUM('15MIN'!K97:K100)</f>
        <v>0</v>
      </c>
      <c r="L43" s="275">
        <f t="shared" si="88"/>
        <v>211</v>
      </c>
      <c r="N43" s="25">
        <f t="shared" si="89"/>
        <v>0.45833333333333343</v>
      </c>
      <c r="O43" s="272">
        <f>SUM('15MIN'!O97:O100)</f>
        <v>0</v>
      </c>
      <c r="P43" s="272">
        <f>SUM('15MIN'!P97:P100)</f>
        <v>0</v>
      </c>
      <c r="Q43" s="272">
        <f>SUM('15MIN'!Q97:Q100)</f>
        <v>0</v>
      </c>
      <c r="R43" s="272">
        <f>SUM('15MIN'!R97:R100)</f>
        <v>0</v>
      </c>
      <c r="S43" s="272">
        <f>SUM('15MIN'!S97:S100)</f>
        <v>0</v>
      </c>
      <c r="T43" s="272">
        <f>SUM('15MIN'!T97:T100)</f>
        <v>0</v>
      </c>
      <c r="U43" s="272">
        <f>SUM('15MIN'!U97:U100)</f>
        <v>0</v>
      </c>
      <c r="V43" s="272">
        <f>SUM('15MIN'!V97:V100)</f>
        <v>0</v>
      </c>
      <c r="W43" s="277">
        <f>SUM('15MIN'!W97:W100)</f>
        <v>0</v>
      </c>
      <c r="X43" s="275">
        <f t="shared" si="90"/>
        <v>0</v>
      </c>
      <c r="Z43" s="25">
        <f t="shared" si="91"/>
        <v>0.45833333333333343</v>
      </c>
      <c r="AA43" s="272">
        <f>SUM('15MIN'!AA97:AA100)</f>
        <v>89</v>
      </c>
      <c r="AB43" s="272">
        <f>SUM('15MIN'!AB97:AB100)</f>
        <v>4</v>
      </c>
      <c r="AC43" s="272">
        <f>SUM('15MIN'!AC97:AC100)</f>
        <v>15</v>
      </c>
      <c r="AD43" s="272">
        <f>SUM('15MIN'!AD97:AD100)</f>
        <v>1</v>
      </c>
      <c r="AE43" s="272">
        <f>SUM('15MIN'!AE97:AE100)</f>
        <v>2</v>
      </c>
      <c r="AF43" s="272">
        <f>SUM('15MIN'!AF97:AF100)</f>
        <v>5</v>
      </c>
      <c r="AG43" s="272">
        <f>SUM('15MIN'!AG97:AG100)</f>
        <v>0</v>
      </c>
      <c r="AH43" s="272">
        <f>SUM('15MIN'!AH97:AH100)</f>
        <v>1</v>
      </c>
      <c r="AI43" s="277">
        <f>SUM('15MIN'!AI97:AI100)</f>
        <v>0</v>
      </c>
      <c r="AJ43" s="275">
        <f t="shared" si="92"/>
        <v>117</v>
      </c>
      <c r="AL43" s="25">
        <f t="shared" si="93"/>
        <v>0.45833333333333343</v>
      </c>
      <c r="AM43" s="272">
        <f>SUM('15MIN'!AM97:AM100)</f>
        <v>0</v>
      </c>
      <c r="AN43" s="272">
        <f>SUM('15MIN'!AN97:AN100)</f>
        <v>0</v>
      </c>
      <c r="AO43" s="272">
        <f>SUM('15MIN'!AO97:AO100)</f>
        <v>0</v>
      </c>
      <c r="AP43" s="272">
        <f>SUM('15MIN'!AP97:AP100)</f>
        <v>0</v>
      </c>
      <c r="AQ43" s="272">
        <f>SUM('15MIN'!AQ97:AQ100)</f>
        <v>0</v>
      </c>
      <c r="AR43" s="272">
        <f>SUM('15MIN'!AR97:AR100)</f>
        <v>0</v>
      </c>
      <c r="AS43" s="272">
        <f>SUM('15MIN'!AS97:AS100)</f>
        <v>0</v>
      </c>
      <c r="AT43" s="272">
        <f>SUM('15MIN'!AT97:AT100)</f>
        <v>0</v>
      </c>
      <c r="AU43" s="277">
        <f>SUM('15MIN'!AU97:AU100)</f>
        <v>0</v>
      </c>
      <c r="AV43" s="275">
        <f t="shared" si="94"/>
        <v>0</v>
      </c>
      <c r="AX43" s="25">
        <f t="shared" si="95"/>
        <v>0.45833333333333343</v>
      </c>
      <c r="AY43" s="272">
        <f>SUM('15MIN'!AY97:AY100)</f>
        <v>0</v>
      </c>
      <c r="AZ43" s="272">
        <f>SUM('15MIN'!AZ97:AZ100)</f>
        <v>0</v>
      </c>
      <c r="BA43" s="272">
        <f>SUM('15MIN'!BA97:BA100)</f>
        <v>0</v>
      </c>
      <c r="BB43" s="272">
        <f>SUM('15MIN'!BB97:BB100)</f>
        <v>0</v>
      </c>
      <c r="BC43" s="272">
        <f>SUM('15MIN'!BC97:BC100)</f>
        <v>0</v>
      </c>
      <c r="BD43" s="272">
        <f>SUM('15MIN'!BD97:BD100)</f>
        <v>0</v>
      </c>
      <c r="BE43" s="272">
        <f>SUM('15MIN'!BE97:BE100)</f>
        <v>0</v>
      </c>
      <c r="BF43" s="272">
        <f>SUM('15MIN'!BF97:BF100)</f>
        <v>0</v>
      </c>
      <c r="BG43" s="277">
        <f>SUM('15MIN'!BG97:BG100)</f>
        <v>0</v>
      </c>
      <c r="BH43" s="275">
        <f t="shared" si="96"/>
        <v>0</v>
      </c>
      <c r="BJ43" s="25">
        <f t="shared" si="97"/>
        <v>0.45833333333333343</v>
      </c>
      <c r="BK43" s="272">
        <f>SUM('15MIN'!BK97:BK100)</f>
        <v>0</v>
      </c>
      <c r="BL43" s="272">
        <f>SUM('15MIN'!BL97:BL100)</f>
        <v>0</v>
      </c>
      <c r="BM43" s="272">
        <f>SUM('15MIN'!BM97:BM100)</f>
        <v>0</v>
      </c>
      <c r="BN43" s="272">
        <f>SUM('15MIN'!BN97:BN100)</f>
        <v>0</v>
      </c>
      <c r="BO43" s="272">
        <f>SUM('15MIN'!BO97:BO100)</f>
        <v>0</v>
      </c>
      <c r="BP43" s="272">
        <f>SUM('15MIN'!BP97:BP100)</f>
        <v>0</v>
      </c>
      <c r="BQ43" s="272">
        <f>SUM('15MIN'!BQ97:BQ100)</f>
        <v>0</v>
      </c>
      <c r="BR43" s="272">
        <f>SUM('15MIN'!BR97:BR100)</f>
        <v>0</v>
      </c>
      <c r="BS43" s="277">
        <f>SUM('15MIN'!BS97:BS100)</f>
        <v>0</v>
      </c>
      <c r="BT43" s="275">
        <f t="shared" si="98"/>
        <v>0</v>
      </c>
      <c r="BV43" s="25">
        <f t="shared" si="99"/>
        <v>0.45833333333333343</v>
      </c>
      <c r="BW43" s="4">
        <f t="shared" si="100"/>
        <v>261</v>
      </c>
      <c r="BX43" s="4">
        <f t="shared" si="80"/>
        <v>7</v>
      </c>
      <c r="BY43" s="4">
        <f t="shared" si="81"/>
        <v>34</v>
      </c>
      <c r="BZ43" s="4">
        <f t="shared" si="82"/>
        <v>4</v>
      </c>
      <c r="CA43" s="4">
        <f t="shared" si="83"/>
        <v>8</v>
      </c>
      <c r="CB43" s="4">
        <f t="shared" si="84"/>
        <v>8</v>
      </c>
      <c r="CC43" s="4">
        <f t="shared" si="85"/>
        <v>3</v>
      </c>
      <c r="CD43" s="4">
        <f t="shared" si="86"/>
        <v>3</v>
      </c>
      <c r="CE43" s="4">
        <f t="shared" si="87"/>
        <v>0</v>
      </c>
      <c r="CF43" s="42">
        <f t="shared" si="101"/>
        <v>328</v>
      </c>
    </row>
    <row r="44" spans="2:84" x14ac:dyDescent="0.25">
      <c r="B44" s="25">
        <f t="shared" si="79"/>
        <v>0.50000000000000011</v>
      </c>
      <c r="C44" s="272">
        <f>SUM('15MIN'!C101:C104)</f>
        <v>172</v>
      </c>
      <c r="D44" s="272">
        <f>SUM('15MIN'!D101:D104)</f>
        <v>9</v>
      </c>
      <c r="E44" s="272">
        <f>SUM('15MIN'!E101:E104)</f>
        <v>22</v>
      </c>
      <c r="F44" s="272">
        <f>SUM('15MIN'!F101:F104)</f>
        <v>2</v>
      </c>
      <c r="G44" s="272">
        <f>SUM('15MIN'!G101:G104)</f>
        <v>5</v>
      </c>
      <c r="H44" s="272">
        <f>SUM('15MIN'!H101:H104)</f>
        <v>4</v>
      </c>
      <c r="I44" s="272">
        <f>SUM('15MIN'!I101:I104)</f>
        <v>4</v>
      </c>
      <c r="J44" s="272">
        <f>SUM('15MIN'!J101:J104)</f>
        <v>0</v>
      </c>
      <c r="K44" s="277">
        <f>SUM('15MIN'!K101:K104)</f>
        <v>2</v>
      </c>
      <c r="L44" s="275">
        <f t="shared" si="88"/>
        <v>220</v>
      </c>
      <c r="N44" s="25">
        <f t="shared" si="89"/>
        <v>0.50000000000000011</v>
      </c>
      <c r="O44" s="272">
        <f>SUM('15MIN'!O101:O104)</f>
        <v>0</v>
      </c>
      <c r="P44" s="272">
        <f>SUM('15MIN'!P101:P104)</f>
        <v>0</v>
      </c>
      <c r="Q44" s="272">
        <f>SUM('15MIN'!Q101:Q104)</f>
        <v>0</v>
      </c>
      <c r="R44" s="272">
        <f>SUM('15MIN'!R101:R104)</f>
        <v>0</v>
      </c>
      <c r="S44" s="272">
        <f>SUM('15MIN'!S101:S104)</f>
        <v>0</v>
      </c>
      <c r="T44" s="272">
        <f>SUM('15MIN'!T101:T104)</f>
        <v>0</v>
      </c>
      <c r="U44" s="272">
        <f>SUM('15MIN'!U101:U104)</f>
        <v>0</v>
      </c>
      <c r="V44" s="272">
        <f>SUM('15MIN'!V101:V104)</f>
        <v>0</v>
      </c>
      <c r="W44" s="277">
        <f>SUM('15MIN'!W101:W104)</f>
        <v>0</v>
      </c>
      <c r="X44" s="275">
        <f t="shared" si="90"/>
        <v>0</v>
      </c>
      <c r="Z44" s="25">
        <f t="shared" si="91"/>
        <v>0.50000000000000011</v>
      </c>
      <c r="AA44" s="272">
        <f>SUM('15MIN'!AA101:AA104)</f>
        <v>95</v>
      </c>
      <c r="AB44" s="272">
        <f>SUM('15MIN'!AB101:AB104)</f>
        <v>9</v>
      </c>
      <c r="AC44" s="272">
        <f>SUM('15MIN'!AC101:AC104)</f>
        <v>17</v>
      </c>
      <c r="AD44" s="272">
        <f>SUM('15MIN'!AD101:AD104)</f>
        <v>1</v>
      </c>
      <c r="AE44" s="272">
        <f>SUM('15MIN'!AE101:AE104)</f>
        <v>9</v>
      </c>
      <c r="AF44" s="272">
        <f>SUM('15MIN'!AF101:AF104)</f>
        <v>12</v>
      </c>
      <c r="AG44" s="272">
        <f>SUM('15MIN'!AG101:AG104)</f>
        <v>0</v>
      </c>
      <c r="AH44" s="272">
        <f>SUM('15MIN'!AH101:AH104)</f>
        <v>2</v>
      </c>
      <c r="AI44" s="277">
        <f>SUM('15MIN'!AI101:AI104)</f>
        <v>0</v>
      </c>
      <c r="AJ44" s="275">
        <f t="shared" si="92"/>
        <v>145</v>
      </c>
      <c r="AL44" s="25">
        <f t="shared" si="93"/>
        <v>0.50000000000000011</v>
      </c>
      <c r="AM44" s="272">
        <f>SUM('15MIN'!AM101:AM104)</f>
        <v>0</v>
      </c>
      <c r="AN44" s="272">
        <f>SUM('15MIN'!AN101:AN104)</f>
        <v>0</v>
      </c>
      <c r="AO44" s="272">
        <f>SUM('15MIN'!AO101:AO104)</f>
        <v>0</v>
      </c>
      <c r="AP44" s="272">
        <f>SUM('15MIN'!AP101:AP104)</f>
        <v>0</v>
      </c>
      <c r="AQ44" s="272">
        <f>SUM('15MIN'!AQ101:AQ104)</f>
        <v>0</v>
      </c>
      <c r="AR44" s="272">
        <f>SUM('15MIN'!AR101:AR104)</f>
        <v>0</v>
      </c>
      <c r="AS44" s="272">
        <f>SUM('15MIN'!AS101:AS104)</f>
        <v>0</v>
      </c>
      <c r="AT44" s="272">
        <f>SUM('15MIN'!AT101:AT104)</f>
        <v>0</v>
      </c>
      <c r="AU44" s="277">
        <f>SUM('15MIN'!AU101:AU104)</f>
        <v>0</v>
      </c>
      <c r="AV44" s="275">
        <f t="shared" si="94"/>
        <v>0</v>
      </c>
      <c r="AX44" s="25">
        <f t="shared" si="95"/>
        <v>0.50000000000000011</v>
      </c>
      <c r="AY44" s="272">
        <f>SUM('15MIN'!AY101:AY104)</f>
        <v>0</v>
      </c>
      <c r="AZ44" s="272">
        <f>SUM('15MIN'!AZ101:AZ104)</f>
        <v>0</v>
      </c>
      <c r="BA44" s="272">
        <f>SUM('15MIN'!BA101:BA104)</f>
        <v>0</v>
      </c>
      <c r="BB44" s="272">
        <f>SUM('15MIN'!BB101:BB104)</f>
        <v>0</v>
      </c>
      <c r="BC44" s="272">
        <f>SUM('15MIN'!BC101:BC104)</f>
        <v>0</v>
      </c>
      <c r="BD44" s="272">
        <f>SUM('15MIN'!BD101:BD104)</f>
        <v>0</v>
      </c>
      <c r="BE44" s="272">
        <f>SUM('15MIN'!BE101:BE104)</f>
        <v>0</v>
      </c>
      <c r="BF44" s="272">
        <f>SUM('15MIN'!BF101:BF104)</f>
        <v>0</v>
      </c>
      <c r="BG44" s="277">
        <f>SUM('15MIN'!BG101:BG104)</f>
        <v>0</v>
      </c>
      <c r="BH44" s="275">
        <f t="shared" si="96"/>
        <v>0</v>
      </c>
      <c r="BJ44" s="25">
        <f t="shared" si="97"/>
        <v>0.50000000000000011</v>
      </c>
      <c r="BK44" s="272">
        <f>SUM('15MIN'!BK101:BK104)</f>
        <v>0</v>
      </c>
      <c r="BL44" s="272">
        <f>SUM('15MIN'!BL101:BL104)</f>
        <v>0</v>
      </c>
      <c r="BM44" s="272">
        <f>SUM('15MIN'!BM101:BM104)</f>
        <v>0</v>
      </c>
      <c r="BN44" s="272">
        <f>SUM('15MIN'!BN101:BN104)</f>
        <v>0</v>
      </c>
      <c r="BO44" s="272">
        <f>SUM('15MIN'!BO101:BO104)</f>
        <v>0</v>
      </c>
      <c r="BP44" s="272">
        <f>SUM('15MIN'!BP101:BP104)</f>
        <v>0</v>
      </c>
      <c r="BQ44" s="272">
        <f>SUM('15MIN'!BQ101:BQ104)</f>
        <v>0</v>
      </c>
      <c r="BR44" s="272">
        <f>SUM('15MIN'!BR101:BR104)</f>
        <v>0</v>
      </c>
      <c r="BS44" s="277">
        <f>SUM('15MIN'!BS101:BS104)</f>
        <v>0</v>
      </c>
      <c r="BT44" s="275">
        <f t="shared" si="98"/>
        <v>0</v>
      </c>
      <c r="BV44" s="25">
        <f t="shared" si="99"/>
        <v>0.50000000000000011</v>
      </c>
      <c r="BW44" s="4">
        <f t="shared" si="100"/>
        <v>267</v>
      </c>
      <c r="BX44" s="4">
        <f t="shared" si="80"/>
        <v>18</v>
      </c>
      <c r="BY44" s="4">
        <f t="shared" si="81"/>
        <v>39</v>
      </c>
      <c r="BZ44" s="4">
        <f t="shared" si="82"/>
        <v>3</v>
      </c>
      <c r="CA44" s="4">
        <f t="shared" si="83"/>
        <v>14</v>
      </c>
      <c r="CB44" s="4">
        <f t="shared" si="84"/>
        <v>16</v>
      </c>
      <c r="CC44" s="4">
        <f t="shared" si="85"/>
        <v>4</v>
      </c>
      <c r="CD44" s="4">
        <f t="shared" si="86"/>
        <v>2</v>
      </c>
      <c r="CE44" s="4">
        <f t="shared" si="87"/>
        <v>2</v>
      </c>
      <c r="CF44" s="42">
        <f t="shared" si="101"/>
        <v>365</v>
      </c>
    </row>
    <row r="45" spans="2:84" x14ac:dyDescent="0.25">
      <c r="B45" s="25">
        <f t="shared" si="79"/>
        <v>0.54166666666666674</v>
      </c>
      <c r="C45" s="272">
        <f>SUM('15MIN'!C105:C108)</f>
        <v>147</v>
      </c>
      <c r="D45" s="272">
        <f>SUM('15MIN'!D105:D108)</f>
        <v>12</v>
      </c>
      <c r="E45" s="272">
        <f>SUM('15MIN'!E105:E108)</f>
        <v>22</v>
      </c>
      <c r="F45" s="272">
        <f>SUM('15MIN'!F105:F108)</f>
        <v>2</v>
      </c>
      <c r="G45" s="272">
        <f>SUM('15MIN'!G105:G108)</f>
        <v>4</v>
      </c>
      <c r="H45" s="272">
        <f>SUM('15MIN'!H105:H108)</f>
        <v>2</v>
      </c>
      <c r="I45" s="272">
        <f>SUM('15MIN'!I105:I108)</f>
        <v>2</v>
      </c>
      <c r="J45" s="272">
        <f>SUM('15MIN'!J105:J108)</f>
        <v>0</v>
      </c>
      <c r="K45" s="277">
        <f>SUM('15MIN'!K105:K108)</f>
        <v>1</v>
      </c>
      <c r="L45" s="275">
        <f t="shared" si="88"/>
        <v>192</v>
      </c>
      <c r="N45" s="25">
        <f t="shared" si="89"/>
        <v>0.54166666666666674</v>
      </c>
      <c r="O45" s="272">
        <f>SUM('15MIN'!O105:O108)</f>
        <v>0</v>
      </c>
      <c r="P45" s="272">
        <f>SUM('15MIN'!P105:P108)</f>
        <v>0</v>
      </c>
      <c r="Q45" s="272">
        <f>SUM('15MIN'!Q105:Q108)</f>
        <v>0</v>
      </c>
      <c r="R45" s="272">
        <f>SUM('15MIN'!R105:R108)</f>
        <v>0</v>
      </c>
      <c r="S45" s="272">
        <f>SUM('15MIN'!S105:S108)</f>
        <v>0</v>
      </c>
      <c r="T45" s="272">
        <f>SUM('15MIN'!T105:T108)</f>
        <v>0</v>
      </c>
      <c r="U45" s="272">
        <f>SUM('15MIN'!U105:U108)</f>
        <v>0</v>
      </c>
      <c r="V45" s="272">
        <f>SUM('15MIN'!V105:V108)</f>
        <v>0</v>
      </c>
      <c r="W45" s="277">
        <f>SUM('15MIN'!W105:W108)</f>
        <v>0</v>
      </c>
      <c r="X45" s="275">
        <f t="shared" si="90"/>
        <v>0</v>
      </c>
      <c r="Z45" s="25">
        <f t="shared" si="91"/>
        <v>0.54166666666666674</v>
      </c>
      <c r="AA45" s="272">
        <f>SUM('15MIN'!AA105:AA108)</f>
        <v>83</v>
      </c>
      <c r="AB45" s="272">
        <f>SUM('15MIN'!AB105:AB108)</f>
        <v>3</v>
      </c>
      <c r="AC45" s="272">
        <f>SUM('15MIN'!AC105:AC108)</f>
        <v>21</v>
      </c>
      <c r="AD45" s="272">
        <f>SUM('15MIN'!AD105:AD108)</f>
        <v>0</v>
      </c>
      <c r="AE45" s="272">
        <f>SUM('15MIN'!AE105:AE108)</f>
        <v>7</v>
      </c>
      <c r="AF45" s="272">
        <f>SUM('15MIN'!AF105:AF108)</f>
        <v>9</v>
      </c>
      <c r="AG45" s="272">
        <f>SUM('15MIN'!AG105:AG108)</f>
        <v>0</v>
      </c>
      <c r="AH45" s="272">
        <f>SUM('15MIN'!AH105:AH108)</f>
        <v>1</v>
      </c>
      <c r="AI45" s="277">
        <f>SUM('15MIN'!AI105:AI108)</f>
        <v>0</v>
      </c>
      <c r="AJ45" s="275">
        <f t="shared" si="92"/>
        <v>124</v>
      </c>
      <c r="AL45" s="25">
        <f t="shared" si="93"/>
        <v>0.54166666666666674</v>
      </c>
      <c r="AM45" s="272">
        <f>SUM('15MIN'!AM105:AM108)</f>
        <v>0</v>
      </c>
      <c r="AN45" s="272">
        <f>SUM('15MIN'!AN105:AN108)</f>
        <v>0</v>
      </c>
      <c r="AO45" s="272">
        <f>SUM('15MIN'!AO105:AO108)</f>
        <v>0</v>
      </c>
      <c r="AP45" s="272">
        <f>SUM('15MIN'!AP105:AP108)</f>
        <v>0</v>
      </c>
      <c r="AQ45" s="272">
        <f>SUM('15MIN'!AQ105:AQ108)</f>
        <v>0</v>
      </c>
      <c r="AR45" s="272">
        <f>SUM('15MIN'!AR105:AR108)</f>
        <v>0</v>
      </c>
      <c r="AS45" s="272">
        <f>SUM('15MIN'!AS105:AS108)</f>
        <v>0</v>
      </c>
      <c r="AT45" s="272">
        <f>SUM('15MIN'!AT105:AT108)</f>
        <v>0</v>
      </c>
      <c r="AU45" s="277">
        <f>SUM('15MIN'!AU105:AU108)</f>
        <v>0</v>
      </c>
      <c r="AV45" s="275">
        <f t="shared" si="94"/>
        <v>0</v>
      </c>
      <c r="AX45" s="25">
        <f t="shared" si="95"/>
        <v>0.54166666666666674</v>
      </c>
      <c r="AY45" s="272">
        <f>SUM('15MIN'!AY105:AY108)</f>
        <v>0</v>
      </c>
      <c r="AZ45" s="272">
        <f>SUM('15MIN'!AZ105:AZ108)</f>
        <v>0</v>
      </c>
      <c r="BA45" s="272">
        <f>SUM('15MIN'!BA105:BA108)</f>
        <v>0</v>
      </c>
      <c r="BB45" s="272">
        <f>SUM('15MIN'!BB105:BB108)</f>
        <v>0</v>
      </c>
      <c r="BC45" s="272">
        <f>SUM('15MIN'!BC105:BC108)</f>
        <v>0</v>
      </c>
      <c r="BD45" s="272">
        <f>SUM('15MIN'!BD105:BD108)</f>
        <v>0</v>
      </c>
      <c r="BE45" s="272">
        <f>SUM('15MIN'!BE105:BE108)</f>
        <v>0</v>
      </c>
      <c r="BF45" s="272">
        <f>SUM('15MIN'!BF105:BF108)</f>
        <v>0</v>
      </c>
      <c r="BG45" s="277">
        <f>SUM('15MIN'!BG105:BG108)</f>
        <v>0</v>
      </c>
      <c r="BH45" s="275">
        <f t="shared" si="96"/>
        <v>0</v>
      </c>
      <c r="BJ45" s="25">
        <f t="shared" si="97"/>
        <v>0.54166666666666674</v>
      </c>
      <c r="BK45" s="272">
        <f>SUM('15MIN'!BK105:BK108)</f>
        <v>0</v>
      </c>
      <c r="BL45" s="272">
        <f>SUM('15MIN'!BL105:BL108)</f>
        <v>0</v>
      </c>
      <c r="BM45" s="272">
        <f>SUM('15MIN'!BM105:BM108)</f>
        <v>0</v>
      </c>
      <c r="BN45" s="272">
        <f>SUM('15MIN'!BN105:BN108)</f>
        <v>0</v>
      </c>
      <c r="BO45" s="272">
        <f>SUM('15MIN'!BO105:BO108)</f>
        <v>0</v>
      </c>
      <c r="BP45" s="272">
        <f>SUM('15MIN'!BP105:BP108)</f>
        <v>0</v>
      </c>
      <c r="BQ45" s="272">
        <f>SUM('15MIN'!BQ105:BQ108)</f>
        <v>0</v>
      </c>
      <c r="BR45" s="272">
        <f>SUM('15MIN'!BR105:BR108)</f>
        <v>0</v>
      </c>
      <c r="BS45" s="277">
        <f>SUM('15MIN'!BS105:BS108)</f>
        <v>0</v>
      </c>
      <c r="BT45" s="275">
        <f t="shared" si="98"/>
        <v>0</v>
      </c>
      <c r="BV45" s="25">
        <f t="shared" si="99"/>
        <v>0.54166666666666674</v>
      </c>
      <c r="BW45" s="4">
        <f t="shared" si="100"/>
        <v>230</v>
      </c>
      <c r="BX45" s="4">
        <f t="shared" si="80"/>
        <v>15</v>
      </c>
      <c r="BY45" s="4">
        <f t="shared" si="81"/>
        <v>43</v>
      </c>
      <c r="BZ45" s="4">
        <f t="shared" si="82"/>
        <v>2</v>
      </c>
      <c r="CA45" s="4">
        <f t="shared" si="83"/>
        <v>11</v>
      </c>
      <c r="CB45" s="4">
        <f t="shared" si="84"/>
        <v>11</v>
      </c>
      <c r="CC45" s="4">
        <f t="shared" si="85"/>
        <v>2</v>
      </c>
      <c r="CD45" s="4">
        <f t="shared" si="86"/>
        <v>1</v>
      </c>
      <c r="CE45" s="4">
        <f t="shared" si="87"/>
        <v>1</v>
      </c>
      <c r="CF45" s="42">
        <f t="shared" si="101"/>
        <v>316</v>
      </c>
    </row>
    <row r="46" spans="2:84" x14ac:dyDescent="0.25">
      <c r="B46" s="25">
        <f t="shared" si="79"/>
        <v>0.58333333333333337</v>
      </c>
      <c r="C46" s="272">
        <f>SUM('15MIN'!C109:C112)</f>
        <v>154</v>
      </c>
      <c r="D46" s="272">
        <f>SUM('15MIN'!D109:D112)</f>
        <v>8</v>
      </c>
      <c r="E46" s="272">
        <f>SUM('15MIN'!E109:E112)</f>
        <v>25</v>
      </c>
      <c r="F46" s="272">
        <f>SUM('15MIN'!F109:F112)</f>
        <v>1</v>
      </c>
      <c r="G46" s="272">
        <f>SUM('15MIN'!G109:G112)</f>
        <v>1</v>
      </c>
      <c r="H46" s="272">
        <f>SUM('15MIN'!H109:H112)</f>
        <v>2</v>
      </c>
      <c r="I46" s="272">
        <f>SUM('15MIN'!I109:I112)</f>
        <v>2</v>
      </c>
      <c r="J46" s="272">
        <f>SUM('15MIN'!J109:J112)</f>
        <v>1</v>
      </c>
      <c r="K46" s="277">
        <f>SUM('15MIN'!K109:K112)</f>
        <v>0</v>
      </c>
      <c r="L46" s="275">
        <f t="shared" si="88"/>
        <v>194</v>
      </c>
      <c r="N46" s="25">
        <f t="shared" si="89"/>
        <v>0.58333333333333337</v>
      </c>
      <c r="O46" s="272">
        <f>SUM('15MIN'!O109:O112)</f>
        <v>0</v>
      </c>
      <c r="P46" s="272">
        <f>SUM('15MIN'!P109:P112)</f>
        <v>0</v>
      </c>
      <c r="Q46" s="272">
        <f>SUM('15MIN'!Q109:Q112)</f>
        <v>0</v>
      </c>
      <c r="R46" s="272">
        <f>SUM('15MIN'!R109:R112)</f>
        <v>0</v>
      </c>
      <c r="S46" s="272">
        <f>SUM('15MIN'!S109:S112)</f>
        <v>0</v>
      </c>
      <c r="T46" s="272">
        <f>SUM('15MIN'!T109:T112)</f>
        <v>0</v>
      </c>
      <c r="U46" s="272">
        <f>SUM('15MIN'!U109:U112)</f>
        <v>0</v>
      </c>
      <c r="V46" s="272">
        <f>SUM('15MIN'!V109:V112)</f>
        <v>0</v>
      </c>
      <c r="W46" s="277">
        <f>SUM('15MIN'!W109:W112)</f>
        <v>0</v>
      </c>
      <c r="X46" s="275">
        <f t="shared" si="90"/>
        <v>0</v>
      </c>
      <c r="Z46" s="25">
        <f t="shared" si="91"/>
        <v>0.58333333333333337</v>
      </c>
      <c r="AA46" s="272">
        <f>SUM('15MIN'!AA109:AA112)</f>
        <v>120</v>
      </c>
      <c r="AB46" s="272">
        <f>SUM('15MIN'!AB109:AB112)</f>
        <v>6</v>
      </c>
      <c r="AC46" s="272">
        <f>SUM('15MIN'!AC109:AC112)</f>
        <v>18</v>
      </c>
      <c r="AD46" s="272">
        <f>SUM('15MIN'!AD109:AD112)</f>
        <v>1</v>
      </c>
      <c r="AE46" s="272">
        <f>SUM('15MIN'!AE109:AE112)</f>
        <v>6</v>
      </c>
      <c r="AF46" s="272">
        <f>SUM('15MIN'!AF109:AF112)</f>
        <v>7</v>
      </c>
      <c r="AG46" s="272">
        <f>SUM('15MIN'!AG109:AG112)</f>
        <v>1</v>
      </c>
      <c r="AH46" s="272">
        <f>SUM('15MIN'!AH109:AH112)</f>
        <v>1</v>
      </c>
      <c r="AI46" s="277">
        <f>SUM('15MIN'!AI109:AI112)</f>
        <v>0</v>
      </c>
      <c r="AJ46" s="275">
        <f t="shared" si="92"/>
        <v>160</v>
      </c>
      <c r="AL46" s="25">
        <f t="shared" si="93"/>
        <v>0.58333333333333337</v>
      </c>
      <c r="AM46" s="272">
        <f>SUM('15MIN'!AM109:AM112)</f>
        <v>0</v>
      </c>
      <c r="AN46" s="272">
        <f>SUM('15MIN'!AN109:AN112)</f>
        <v>0</v>
      </c>
      <c r="AO46" s="272">
        <f>SUM('15MIN'!AO109:AO112)</f>
        <v>0</v>
      </c>
      <c r="AP46" s="272">
        <f>SUM('15MIN'!AP109:AP112)</f>
        <v>0</v>
      </c>
      <c r="AQ46" s="272">
        <f>SUM('15MIN'!AQ109:AQ112)</f>
        <v>0</v>
      </c>
      <c r="AR46" s="272">
        <f>SUM('15MIN'!AR109:AR112)</f>
        <v>0</v>
      </c>
      <c r="AS46" s="272">
        <f>SUM('15MIN'!AS109:AS112)</f>
        <v>0</v>
      </c>
      <c r="AT46" s="272">
        <f>SUM('15MIN'!AT109:AT112)</f>
        <v>0</v>
      </c>
      <c r="AU46" s="277">
        <f>SUM('15MIN'!AU109:AU112)</f>
        <v>0</v>
      </c>
      <c r="AV46" s="275">
        <f t="shared" si="94"/>
        <v>0</v>
      </c>
      <c r="AX46" s="25">
        <f t="shared" si="95"/>
        <v>0.58333333333333337</v>
      </c>
      <c r="AY46" s="272">
        <f>SUM('15MIN'!AY109:AY112)</f>
        <v>0</v>
      </c>
      <c r="AZ46" s="272">
        <f>SUM('15MIN'!AZ109:AZ112)</f>
        <v>0</v>
      </c>
      <c r="BA46" s="272">
        <f>SUM('15MIN'!BA109:BA112)</f>
        <v>0</v>
      </c>
      <c r="BB46" s="272">
        <f>SUM('15MIN'!BB109:BB112)</f>
        <v>0</v>
      </c>
      <c r="BC46" s="272">
        <f>SUM('15MIN'!BC109:BC112)</f>
        <v>0</v>
      </c>
      <c r="BD46" s="272">
        <f>SUM('15MIN'!BD109:BD112)</f>
        <v>0</v>
      </c>
      <c r="BE46" s="272">
        <f>SUM('15MIN'!BE109:BE112)</f>
        <v>0</v>
      </c>
      <c r="BF46" s="272">
        <f>SUM('15MIN'!BF109:BF112)</f>
        <v>0</v>
      </c>
      <c r="BG46" s="277">
        <f>SUM('15MIN'!BG109:BG112)</f>
        <v>0</v>
      </c>
      <c r="BH46" s="275">
        <f t="shared" si="96"/>
        <v>0</v>
      </c>
      <c r="BJ46" s="25">
        <f t="shared" si="97"/>
        <v>0.58333333333333337</v>
      </c>
      <c r="BK46" s="272">
        <f>SUM('15MIN'!BK109:BK112)</f>
        <v>0</v>
      </c>
      <c r="BL46" s="272">
        <f>SUM('15MIN'!BL109:BL112)</f>
        <v>0</v>
      </c>
      <c r="BM46" s="272">
        <f>SUM('15MIN'!BM109:BM112)</f>
        <v>0</v>
      </c>
      <c r="BN46" s="272">
        <f>SUM('15MIN'!BN109:BN112)</f>
        <v>0</v>
      </c>
      <c r="BO46" s="272">
        <f>SUM('15MIN'!BO109:BO112)</f>
        <v>0</v>
      </c>
      <c r="BP46" s="272">
        <f>SUM('15MIN'!BP109:BP112)</f>
        <v>0</v>
      </c>
      <c r="BQ46" s="272">
        <f>SUM('15MIN'!BQ109:BQ112)</f>
        <v>0</v>
      </c>
      <c r="BR46" s="272">
        <f>SUM('15MIN'!BR109:BR112)</f>
        <v>0</v>
      </c>
      <c r="BS46" s="277">
        <f>SUM('15MIN'!BS109:BS112)</f>
        <v>0</v>
      </c>
      <c r="BT46" s="275">
        <f t="shared" si="98"/>
        <v>0</v>
      </c>
      <c r="BV46" s="25">
        <f t="shared" si="99"/>
        <v>0.58333333333333337</v>
      </c>
      <c r="BW46" s="4">
        <f t="shared" si="100"/>
        <v>274</v>
      </c>
      <c r="BX46" s="4">
        <f t="shared" si="80"/>
        <v>14</v>
      </c>
      <c r="BY46" s="4">
        <f t="shared" si="81"/>
        <v>43</v>
      </c>
      <c r="BZ46" s="4">
        <f t="shared" si="82"/>
        <v>2</v>
      </c>
      <c r="CA46" s="4">
        <f t="shared" si="83"/>
        <v>7</v>
      </c>
      <c r="CB46" s="4">
        <f t="shared" si="84"/>
        <v>9</v>
      </c>
      <c r="CC46" s="4">
        <f t="shared" si="85"/>
        <v>3</v>
      </c>
      <c r="CD46" s="4">
        <f t="shared" si="86"/>
        <v>2</v>
      </c>
      <c r="CE46" s="4">
        <f t="shared" si="87"/>
        <v>0</v>
      </c>
      <c r="CF46" s="42">
        <f t="shared" si="101"/>
        <v>354</v>
      </c>
    </row>
    <row r="47" spans="2:84" x14ac:dyDescent="0.25">
      <c r="B47" s="25">
        <f t="shared" si="79"/>
        <v>0.625</v>
      </c>
      <c r="C47" s="272">
        <f>SUM('15MIN'!C113:C116)</f>
        <v>183</v>
      </c>
      <c r="D47" s="272">
        <f>SUM('15MIN'!D113:D116)</f>
        <v>5</v>
      </c>
      <c r="E47" s="272">
        <f>SUM('15MIN'!E113:E116)</f>
        <v>24</v>
      </c>
      <c r="F47" s="272">
        <f>SUM('15MIN'!F113:F116)</f>
        <v>1</v>
      </c>
      <c r="G47" s="272">
        <f>SUM('15MIN'!G113:G116)</f>
        <v>3</v>
      </c>
      <c r="H47" s="272">
        <f>SUM('15MIN'!H113:H116)</f>
        <v>0</v>
      </c>
      <c r="I47" s="272">
        <f>SUM('15MIN'!I113:I116)</f>
        <v>4</v>
      </c>
      <c r="J47" s="272">
        <f>SUM('15MIN'!J113:J116)</f>
        <v>2</v>
      </c>
      <c r="K47" s="277">
        <f>SUM('15MIN'!K113:K116)</f>
        <v>1</v>
      </c>
      <c r="L47" s="275">
        <f t="shared" si="88"/>
        <v>223</v>
      </c>
      <c r="N47" s="25">
        <f t="shared" si="89"/>
        <v>0.625</v>
      </c>
      <c r="O47" s="272">
        <f>SUM('15MIN'!O113:O116)</f>
        <v>0</v>
      </c>
      <c r="P47" s="272">
        <f>SUM('15MIN'!P113:P116)</f>
        <v>0</v>
      </c>
      <c r="Q47" s="272">
        <f>SUM('15MIN'!Q113:Q116)</f>
        <v>0</v>
      </c>
      <c r="R47" s="272">
        <f>SUM('15MIN'!R113:R116)</f>
        <v>0</v>
      </c>
      <c r="S47" s="272">
        <f>SUM('15MIN'!S113:S116)</f>
        <v>0</v>
      </c>
      <c r="T47" s="272">
        <f>SUM('15MIN'!T113:T116)</f>
        <v>0</v>
      </c>
      <c r="U47" s="272">
        <f>SUM('15MIN'!U113:U116)</f>
        <v>0</v>
      </c>
      <c r="V47" s="272">
        <f>SUM('15MIN'!V113:V116)</f>
        <v>0</v>
      </c>
      <c r="W47" s="277">
        <f>SUM('15MIN'!W113:W116)</f>
        <v>0</v>
      </c>
      <c r="X47" s="275">
        <f t="shared" si="90"/>
        <v>0</v>
      </c>
      <c r="Z47" s="25">
        <f t="shared" si="91"/>
        <v>0.625</v>
      </c>
      <c r="AA47" s="272">
        <f>SUM('15MIN'!AA113:AA116)</f>
        <v>104</v>
      </c>
      <c r="AB47" s="272">
        <f>SUM('15MIN'!AB113:AB116)</f>
        <v>1</v>
      </c>
      <c r="AC47" s="272">
        <f>SUM('15MIN'!AC113:AC116)</f>
        <v>24</v>
      </c>
      <c r="AD47" s="272">
        <f>SUM('15MIN'!AD113:AD116)</f>
        <v>3</v>
      </c>
      <c r="AE47" s="272">
        <f>SUM('15MIN'!AE113:AE116)</f>
        <v>8</v>
      </c>
      <c r="AF47" s="272">
        <f>SUM('15MIN'!AF113:AF116)</f>
        <v>3</v>
      </c>
      <c r="AG47" s="272">
        <f>SUM('15MIN'!AG113:AG116)</f>
        <v>0</v>
      </c>
      <c r="AH47" s="272">
        <f>SUM('15MIN'!AH113:AH116)</f>
        <v>1</v>
      </c>
      <c r="AI47" s="277">
        <f>SUM('15MIN'!AI113:AI116)</f>
        <v>0</v>
      </c>
      <c r="AJ47" s="275">
        <f t="shared" si="92"/>
        <v>144</v>
      </c>
      <c r="AL47" s="25">
        <f t="shared" si="93"/>
        <v>0.625</v>
      </c>
      <c r="AM47" s="272">
        <f>SUM('15MIN'!AM113:AM116)</f>
        <v>0</v>
      </c>
      <c r="AN47" s="272">
        <f>SUM('15MIN'!AN113:AN116)</f>
        <v>0</v>
      </c>
      <c r="AO47" s="272">
        <f>SUM('15MIN'!AO113:AO116)</f>
        <v>0</v>
      </c>
      <c r="AP47" s="272">
        <f>SUM('15MIN'!AP113:AP116)</f>
        <v>0</v>
      </c>
      <c r="AQ47" s="272">
        <f>SUM('15MIN'!AQ113:AQ116)</f>
        <v>0</v>
      </c>
      <c r="AR47" s="272">
        <f>SUM('15MIN'!AR113:AR116)</f>
        <v>0</v>
      </c>
      <c r="AS47" s="272">
        <f>SUM('15MIN'!AS113:AS116)</f>
        <v>0</v>
      </c>
      <c r="AT47" s="272">
        <f>SUM('15MIN'!AT113:AT116)</f>
        <v>0</v>
      </c>
      <c r="AU47" s="277">
        <f>SUM('15MIN'!AU113:AU116)</f>
        <v>0</v>
      </c>
      <c r="AV47" s="275">
        <f t="shared" si="94"/>
        <v>0</v>
      </c>
      <c r="AX47" s="25">
        <f t="shared" si="95"/>
        <v>0.625</v>
      </c>
      <c r="AY47" s="272">
        <f>SUM('15MIN'!AY113:AY116)</f>
        <v>0</v>
      </c>
      <c r="AZ47" s="272">
        <f>SUM('15MIN'!AZ113:AZ116)</f>
        <v>0</v>
      </c>
      <c r="BA47" s="272">
        <f>SUM('15MIN'!BA113:BA116)</f>
        <v>0</v>
      </c>
      <c r="BB47" s="272">
        <f>SUM('15MIN'!BB113:BB116)</f>
        <v>0</v>
      </c>
      <c r="BC47" s="272">
        <f>SUM('15MIN'!BC113:BC116)</f>
        <v>0</v>
      </c>
      <c r="BD47" s="272">
        <f>SUM('15MIN'!BD113:BD116)</f>
        <v>0</v>
      </c>
      <c r="BE47" s="272">
        <f>SUM('15MIN'!BE113:BE116)</f>
        <v>0</v>
      </c>
      <c r="BF47" s="272">
        <f>SUM('15MIN'!BF113:BF116)</f>
        <v>0</v>
      </c>
      <c r="BG47" s="277">
        <f>SUM('15MIN'!BG113:BG116)</f>
        <v>0</v>
      </c>
      <c r="BH47" s="275">
        <f t="shared" si="96"/>
        <v>0</v>
      </c>
      <c r="BJ47" s="25">
        <f t="shared" si="97"/>
        <v>0.625</v>
      </c>
      <c r="BK47" s="272">
        <f>SUM('15MIN'!BK113:BK116)</f>
        <v>0</v>
      </c>
      <c r="BL47" s="272">
        <f>SUM('15MIN'!BL113:BL116)</f>
        <v>0</v>
      </c>
      <c r="BM47" s="272">
        <f>SUM('15MIN'!BM113:BM116)</f>
        <v>0</v>
      </c>
      <c r="BN47" s="272">
        <f>SUM('15MIN'!BN113:BN116)</f>
        <v>0</v>
      </c>
      <c r="BO47" s="272">
        <f>SUM('15MIN'!BO113:BO116)</f>
        <v>0</v>
      </c>
      <c r="BP47" s="272">
        <f>SUM('15MIN'!BP113:BP116)</f>
        <v>0</v>
      </c>
      <c r="BQ47" s="272">
        <f>SUM('15MIN'!BQ113:BQ116)</f>
        <v>0</v>
      </c>
      <c r="BR47" s="272">
        <f>SUM('15MIN'!BR113:BR116)</f>
        <v>0</v>
      </c>
      <c r="BS47" s="277">
        <f>SUM('15MIN'!BS113:BS116)</f>
        <v>0</v>
      </c>
      <c r="BT47" s="275">
        <f t="shared" si="98"/>
        <v>0</v>
      </c>
      <c r="BV47" s="25">
        <f t="shared" si="99"/>
        <v>0.625</v>
      </c>
      <c r="BW47" s="4">
        <f t="shared" si="100"/>
        <v>287</v>
      </c>
      <c r="BX47" s="4">
        <f t="shared" si="80"/>
        <v>6</v>
      </c>
      <c r="BY47" s="4">
        <f t="shared" si="81"/>
        <v>48</v>
      </c>
      <c r="BZ47" s="4">
        <f t="shared" si="82"/>
        <v>4</v>
      </c>
      <c r="CA47" s="4">
        <f t="shared" si="83"/>
        <v>11</v>
      </c>
      <c r="CB47" s="4">
        <f t="shared" si="84"/>
        <v>3</v>
      </c>
      <c r="CC47" s="4">
        <f t="shared" si="85"/>
        <v>4</v>
      </c>
      <c r="CD47" s="4">
        <f t="shared" si="86"/>
        <v>3</v>
      </c>
      <c r="CE47" s="4">
        <f t="shared" si="87"/>
        <v>1</v>
      </c>
      <c r="CF47" s="42">
        <f t="shared" si="101"/>
        <v>367</v>
      </c>
    </row>
    <row r="48" spans="2:84" x14ac:dyDescent="0.25">
      <c r="B48" s="25">
        <f t="shared" si="79"/>
        <v>0.66666666666666663</v>
      </c>
      <c r="C48" s="272">
        <f>SUM('15MIN'!C117:C120)</f>
        <v>225</v>
      </c>
      <c r="D48" s="272">
        <f>SUM('15MIN'!D117:D120)</f>
        <v>12</v>
      </c>
      <c r="E48" s="272">
        <f>SUM('15MIN'!E117:E120)</f>
        <v>20</v>
      </c>
      <c r="F48" s="272">
        <f>SUM('15MIN'!F117:F120)</f>
        <v>2</v>
      </c>
      <c r="G48" s="272">
        <f>SUM('15MIN'!G117:G120)</f>
        <v>0</v>
      </c>
      <c r="H48" s="272">
        <f>SUM('15MIN'!H117:H120)</f>
        <v>0</v>
      </c>
      <c r="I48" s="272">
        <f>SUM('15MIN'!I117:I120)</f>
        <v>3</v>
      </c>
      <c r="J48" s="272">
        <f>SUM('15MIN'!J117:J120)</f>
        <v>0</v>
      </c>
      <c r="K48" s="277">
        <f>SUM('15MIN'!K117:K120)</f>
        <v>1</v>
      </c>
      <c r="L48" s="275">
        <f t="shared" si="88"/>
        <v>263</v>
      </c>
      <c r="N48" s="25">
        <f t="shared" si="89"/>
        <v>0.66666666666666663</v>
      </c>
      <c r="O48" s="272">
        <f>SUM('15MIN'!O117:O120)</f>
        <v>1</v>
      </c>
      <c r="P48" s="272">
        <f>SUM('15MIN'!P117:P120)</f>
        <v>0</v>
      </c>
      <c r="Q48" s="272">
        <f>SUM('15MIN'!Q117:Q120)</f>
        <v>0</v>
      </c>
      <c r="R48" s="272">
        <f>SUM('15MIN'!R117:R120)</f>
        <v>0</v>
      </c>
      <c r="S48" s="272">
        <f>SUM('15MIN'!S117:S120)</f>
        <v>0</v>
      </c>
      <c r="T48" s="272">
        <f>SUM('15MIN'!T117:T120)</f>
        <v>0</v>
      </c>
      <c r="U48" s="272">
        <f>SUM('15MIN'!U117:U120)</f>
        <v>0</v>
      </c>
      <c r="V48" s="272">
        <f>SUM('15MIN'!V117:V120)</f>
        <v>0</v>
      </c>
      <c r="W48" s="277">
        <f>SUM('15MIN'!W117:W120)</f>
        <v>0</v>
      </c>
      <c r="X48" s="275">
        <f t="shared" si="90"/>
        <v>1</v>
      </c>
      <c r="Z48" s="25">
        <f t="shared" si="91"/>
        <v>0.66666666666666663</v>
      </c>
      <c r="AA48" s="272">
        <f>SUM('15MIN'!AA117:AA120)</f>
        <v>177</v>
      </c>
      <c r="AB48" s="272">
        <f>SUM('15MIN'!AB117:AB120)</f>
        <v>11</v>
      </c>
      <c r="AC48" s="272">
        <f>SUM('15MIN'!AC117:AC120)</f>
        <v>21</v>
      </c>
      <c r="AD48" s="272">
        <f>SUM('15MIN'!AD117:AD120)</f>
        <v>0</v>
      </c>
      <c r="AE48" s="272">
        <f>SUM('15MIN'!AE117:AE120)</f>
        <v>2</v>
      </c>
      <c r="AF48" s="272">
        <f>SUM('15MIN'!AF117:AF120)</f>
        <v>2</v>
      </c>
      <c r="AG48" s="272">
        <f>SUM('15MIN'!AG117:AG120)</f>
        <v>1</v>
      </c>
      <c r="AH48" s="272">
        <f>SUM('15MIN'!AH117:AH120)</f>
        <v>0</v>
      </c>
      <c r="AI48" s="277">
        <f>SUM('15MIN'!AI117:AI120)</f>
        <v>0</v>
      </c>
      <c r="AJ48" s="275">
        <f t="shared" si="92"/>
        <v>214</v>
      </c>
      <c r="AL48" s="25">
        <f t="shared" si="93"/>
        <v>0.66666666666666663</v>
      </c>
      <c r="AM48" s="272">
        <f>SUM('15MIN'!AM117:AM120)</f>
        <v>0</v>
      </c>
      <c r="AN48" s="272">
        <f>SUM('15MIN'!AN117:AN120)</f>
        <v>0</v>
      </c>
      <c r="AO48" s="272">
        <f>SUM('15MIN'!AO117:AO120)</f>
        <v>0</v>
      </c>
      <c r="AP48" s="272">
        <f>SUM('15MIN'!AP117:AP120)</f>
        <v>0</v>
      </c>
      <c r="AQ48" s="272">
        <f>SUM('15MIN'!AQ117:AQ120)</f>
        <v>0</v>
      </c>
      <c r="AR48" s="272">
        <f>SUM('15MIN'!AR117:AR120)</f>
        <v>0</v>
      </c>
      <c r="AS48" s="272">
        <f>SUM('15MIN'!AS117:AS120)</f>
        <v>0</v>
      </c>
      <c r="AT48" s="272">
        <f>SUM('15MIN'!AT117:AT120)</f>
        <v>0</v>
      </c>
      <c r="AU48" s="277">
        <f>SUM('15MIN'!AU117:AU120)</f>
        <v>0</v>
      </c>
      <c r="AV48" s="275">
        <f t="shared" si="94"/>
        <v>0</v>
      </c>
      <c r="AX48" s="25">
        <f t="shared" si="95"/>
        <v>0.66666666666666663</v>
      </c>
      <c r="AY48" s="272">
        <f>SUM('15MIN'!AY117:AY120)</f>
        <v>0</v>
      </c>
      <c r="AZ48" s="272">
        <f>SUM('15MIN'!AZ117:AZ120)</f>
        <v>0</v>
      </c>
      <c r="BA48" s="272">
        <f>SUM('15MIN'!BA117:BA120)</f>
        <v>0</v>
      </c>
      <c r="BB48" s="272">
        <f>SUM('15MIN'!BB117:BB120)</f>
        <v>0</v>
      </c>
      <c r="BC48" s="272">
        <f>SUM('15MIN'!BC117:BC120)</f>
        <v>0</v>
      </c>
      <c r="BD48" s="272">
        <f>SUM('15MIN'!BD117:BD120)</f>
        <v>0</v>
      </c>
      <c r="BE48" s="272">
        <f>SUM('15MIN'!BE117:BE120)</f>
        <v>0</v>
      </c>
      <c r="BF48" s="272">
        <f>SUM('15MIN'!BF117:BF120)</f>
        <v>0</v>
      </c>
      <c r="BG48" s="277">
        <f>SUM('15MIN'!BG117:BG120)</f>
        <v>0</v>
      </c>
      <c r="BH48" s="275">
        <f t="shared" si="96"/>
        <v>0</v>
      </c>
      <c r="BJ48" s="25">
        <f t="shared" si="97"/>
        <v>0.66666666666666663</v>
      </c>
      <c r="BK48" s="272">
        <f>SUM('15MIN'!BK117:BK120)</f>
        <v>0</v>
      </c>
      <c r="BL48" s="272">
        <f>SUM('15MIN'!BL117:BL120)</f>
        <v>0</v>
      </c>
      <c r="BM48" s="272">
        <f>SUM('15MIN'!BM117:BM120)</f>
        <v>0</v>
      </c>
      <c r="BN48" s="272">
        <f>SUM('15MIN'!BN117:BN120)</f>
        <v>0</v>
      </c>
      <c r="BO48" s="272">
        <f>SUM('15MIN'!BO117:BO120)</f>
        <v>0</v>
      </c>
      <c r="BP48" s="272">
        <f>SUM('15MIN'!BP117:BP120)</f>
        <v>0</v>
      </c>
      <c r="BQ48" s="272">
        <f>SUM('15MIN'!BQ117:BQ120)</f>
        <v>0</v>
      </c>
      <c r="BR48" s="272">
        <f>SUM('15MIN'!BR117:BR120)</f>
        <v>0</v>
      </c>
      <c r="BS48" s="277">
        <f>SUM('15MIN'!BS117:BS120)</f>
        <v>0</v>
      </c>
      <c r="BT48" s="275">
        <f t="shared" si="98"/>
        <v>0</v>
      </c>
      <c r="BV48" s="25">
        <f t="shared" si="99"/>
        <v>0.66666666666666663</v>
      </c>
      <c r="BW48" s="4">
        <f t="shared" si="100"/>
        <v>403</v>
      </c>
      <c r="BX48" s="4">
        <f t="shared" si="80"/>
        <v>23</v>
      </c>
      <c r="BY48" s="4">
        <f t="shared" si="81"/>
        <v>41</v>
      </c>
      <c r="BZ48" s="4">
        <f t="shared" si="82"/>
        <v>2</v>
      </c>
      <c r="CA48" s="4">
        <f t="shared" si="83"/>
        <v>2</v>
      </c>
      <c r="CB48" s="4">
        <f t="shared" si="84"/>
        <v>2</v>
      </c>
      <c r="CC48" s="4">
        <f t="shared" si="85"/>
        <v>4</v>
      </c>
      <c r="CD48" s="4">
        <f t="shared" si="86"/>
        <v>0</v>
      </c>
      <c r="CE48" s="4">
        <f t="shared" si="87"/>
        <v>1</v>
      </c>
      <c r="CF48" s="42">
        <f t="shared" si="101"/>
        <v>478</v>
      </c>
    </row>
    <row r="49" spans="2:84" x14ac:dyDescent="0.25">
      <c r="B49" s="25">
        <f t="shared" si="79"/>
        <v>0.70833333333333326</v>
      </c>
      <c r="C49" s="272">
        <f>SUM('15MIN'!C121:C124)</f>
        <v>233</v>
      </c>
      <c r="D49" s="272">
        <f>SUM('15MIN'!D121:D124)</f>
        <v>5</v>
      </c>
      <c r="E49" s="272">
        <f>SUM('15MIN'!E121:E124)</f>
        <v>18</v>
      </c>
      <c r="F49" s="272">
        <f>SUM('15MIN'!F121:F124)</f>
        <v>2</v>
      </c>
      <c r="G49" s="272">
        <f>SUM('15MIN'!G121:G124)</f>
        <v>1</v>
      </c>
      <c r="H49" s="272">
        <f>SUM('15MIN'!H121:H124)</f>
        <v>0</v>
      </c>
      <c r="I49" s="272">
        <f>SUM('15MIN'!I121:I124)</f>
        <v>2</v>
      </c>
      <c r="J49" s="272">
        <f>SUM('15MIN'!J121:J124)</f>
        <v>0</v>
      </c>
      <c r="K49" s="277">
        <f>SUM('15MIN'!K121:K124)</f>
        <v>0</v>
      </c>
      <c r="L49" s="275">
        <f t="shared" si="88"/>
        <v>261</v>
      </c>
      <c r="N49" s="25">
        <f t="shared" si="89"/>
        <v>0.70833333333333326</v>
      </c>
      <c r="O49" s="272">
        <f>SUM('15MIN'!O121:O124)</f>
        <v>0</v>
      </c>
      <c r="P49" s="272">
        <f>SUM('15MIN'!P121:P124)</f>
        <v>0</v>
      </c>
      <c r="Q49" s="272">
        <f>SUM('15MIN'!Q121:Q124)</f>
        <v>0</v>
      </c>
      <c r="R49" s="272">
        <f>SUM('15MIN'!R121:R124)</f>
        <v>0</v>
      </c>
      <c r="S49" s="272">
        <f>SUM('15MIN'!S121:S124)</f>
        <v>0</v>
      </c>
      <c r="T49" s="272">
        <f>SUM('15MIN'!T121:T124)</f>
        <v>0</v>
      </c>
      <c r="U49" s="272">
        <f>SUM('15MIN'!U121:U124)</f>
        <v>0</v>
      </c>
      <c r="V49" s="272">
        <f>SUM('15MIN'!V121:V124)</f>
        <v>0</v>
      </c>
      <c r="W49" s="277">
        <f>SUM('15MIN'!W121:W124)</f>
        <v>0</v>
      </c>
      <c r="X49" s="275">
        <f t="shared" si="90"/>
        <v>0</v>
      </c>
      <c r="Z49" s="25">
        <f t="shared" si="91"/>
        <v>0.70833333333333326</v>
      </c>
      <c r="AA49" s="272">
        <f>SUM('15MIN'!AA121:AA124)</f>
        <v>158</v>
      </c>
      <c r="AB49" s="272">
        <f>SUM('15MIN'!AB121:AB124)</f>
        <v>10</v>
      </c>
      <c r="AC49" s="272">
        <f>SUM('15MIN'!AC121:AC124)</f>
        <v>11</v>
      </c>
      <c r="AD49" s="272">
        <f>SUM('15MIN'!AD121:AD124)</f>
        <v>0</v>
      </c>
      <c r="AE49" s="272">
        <f>SUM('15MIN'!AE121:AE124)</f>
        <v>3</v>
      </c>
      <c r="AF49" s="272">
        <f>SUM('15MIN'!AF121:AF124)</f>
        <v>1</v>
      </c>
      <c r="AG49" s="272">
        <f>SUM('15MIN'!AG121:AG124)</f>
        <v>0</v>
      </c>
      <c r="AH49" s="272">
        <f>SUM('15MIN'!AH121:AH124)</f>
        <v>0</v>
      </c>
      <c r="AI49" s="277">
        <f>SUM('15MIN'!AI121:AI124)</f>
        <v>0</v>
      </c>
      <c r="AJ49" s="275">
        <f t="shared" si="92"/>
        <v>183</v>
      </c>
      <c r="AL49" s="25">
        <f t="shared" si="93"/>
        <v>0.70833333333333326</v>
      </c>
      <c r="AM49" s="272">
        <f>SUM('15MIN'!AM121:AM124)</f>
        <v>0</v>
      </c>
      <c r="AN49" s="272">
        <f>SUM('15MIN'!AN121:AN124)</f>
        <v>0</v>
      </c>
      <c r="AO49" s="272">
        <f>SUM('15MIN'!AO121:AO124)</f>
        <v>0</v>
      </c>
      <c r="AP49" s="272">
        <f>SUM('15MIN'!AP121:AP124)</f>
        <v>0</v>
      </c>
      <c r="AQ49" s="272">
        <f>SUM('15MIN'!AQ121:AQ124)</f>
        <v>0</v>
      </c>
      <c r="AR49" s="272">
        <f>SUM('15MIN'!AR121:AR124)</f>
        <v>0</v>
      </c>
      <c r="AS49" s="272">
        <f>SUM('15MIN'!AS121:AS124)</f>
        <v>0</v>
      </c>
      <c r="AT49" s="272">
        <f>SUM('15MIN'!AT121:AT124)</f>
        <v>0</v>
      </c>
      <c r="AU49" s="277">
        <f>SUM('15MIN'!AU121:AU124)</f>
        <v>0</v>
      </c>
      <c r="AV49" s="275">
        <f t="shared" si="94"/>
        <v>0</v>
      </c>
      <c r="AX49" s="25">
        <f t="shared" si="95"/>
        <v>0.70833333333333326</v>
      </c>
      <c r="AY49" s="272">
        <f>SUM('15MIN'!AY121:AY124)</f>
        <v>0</v>
      </c>
      <c r="AZ49" s="272">
        <f>SUM('15MIN'!AZ121:AZ124)</f>
        <v>0</v>
      </c>
      <c r="BA49" s="272">
        <f>SUM('15MIN'!BA121:BA124)</f>
        <v>0</v>
      </c>
      <c r="BB49" s="272">
        <f>SUM('15MIN'!BB121:BB124)</f>
        <v>0</v>
      </c>
      <c r="BC49" s="272">
        <f>SUM('15MIN'!BC121:BC124)</f>
        <v>0</v>
      </c>
      <c r="BD49" s="272">
        <f>SUM('15MIN'!BD121:BD124)</f>
        <v>0</v>
      </c>
      <c r="BE49" s="272">
        <f>SUM('15MIN'!BE121:BE124)</f>
        <v>0</v>
      </c>
      <c r="BF49" s="272">
        <f>SUM('15MIN'!BF121:BF124)</f>
        <v>0</v>
      </c>
      <c r="BG49" s="277">
        <f>SUM('15MIN'!BG121:BG124)</f>
        <v>0</v>
      </c>
      <c r="BH49" s="275">
        <f t="shared" si="96"/>
        <v>0</v>
      </c>
      <c r="BJ49" s="25">
        <f t="shared" si="97"/>
        <v>0.70833333333333326</v>
      </c>
      <c r="BK49" s="272">
        <f>SUM('15MIN'!BK121:BK124)</f>
        <v>0</v>
      </c>
      <c r="BL49" s="272">
        <f>SUM('15MIN'!BL121:BL124)</f>
        <v>0</v>
      </c>
      <c r="BM49" s="272">
        <f>SUM('15MIN'!BM121:BM124)</f>
        <v>0</v>
      </c>
      <c r="BN49" s="272">
        <f>SUM('15MIN'!BN121:BN124)</f>
        <v>0</v>
      </c>
      <c r="BO49" s="272">
        <f>SUM('15MIN'!BO121:BO124)</f>
        <v>0</v>
      </c>
      <c r="BP49" s="272">
        <f>SUM('15MIN'!BP121:BP124)</f>
        <v>0</v>
      </c>
      <c r="BQ49" s="272">
        <f>SUM('15MIN'!BQ121:BQ124)</f>
        <v>0</v>
      </c>
      <c r="BR49" s="272">
        <f>SUM('15MIN'!BR121:BR124)</f>
        <v>0</v>
      </c>
      <c r="BS49" s="277">
        <f>SUM('15MIN'!BS121:BS124)</f>
        <v>0</v>
      </c>
      <c r="BT49" s="275">
        <f t="shared" si="98"/>
        <v>0</v>
      </c>
      <c r="BV49" s="25">
        <f t="shared" si="99"/>
        <v>0.70833333333333326</v>
      </c>
      <c r="BW49" s="4">
        <f t="shared" si="100"/>
        <v>391</v>
      </c>
      <c r="BX49" s="4">
        <f t="shared" si="80"/>
        <v>15</v>
      </c>
      <c r="BY49" s="4">
        <f t="shared" si="81"/>
        <v>29</v>
      </c>
      <c r="BZ49" s="4">
        <f t="shared" si="82"/>
        <v>2</v>
      </c>
      <c r="CA49" s="4">
        <f t="shared" si="83"/>
        <v>4</v>
      </c>
      <c r="CB49" s="4">
        <f t="shared" si="84"/>
        <v>1</v>
      </c>
      <c r="CC49" s="4">
        <f t="shared" si="85"/>
        <v>2</v>
      </c>
      <c r="CD49" s="4">
        <f t="shared" si="86"/>
        <v>0</v>
      </c>
      <c r="CE49" s="4">
        <f t="shared" si="87"/>
        <v>0</v>
      </c>
      <c r="CF49" s="42">
        <f t="shared" si="101"/>
        <v>444</v>
      </c>
    </row>
    <row r="50" spans="2:84" x14ac:dyDescent="0.25">
      <c r="B50" s="25">
        <f t="shared" si="79"/>
        <v>0.74999999999999989</v>
      </c>
      <c r="C50" s="274">
        <f>SUM('15MIN'!C125:C128)</f>
        <v>163</v>
      </c>
      <c r="D50" s="274">
        <f>SUM('15MIN'!D125:D128)</f>
        <v>3</v>
      </c>
      <c r="E50" s="274">
        <f>SUM('15MIN'!E125:E128)</f>
        <v>6</v>
      </c>
      <c r="F50" s="274">
        <f>SUM('15MIN'!F125:F128)</f>
        <v>0</v>
      </c>
      <c r="G50" s="274">
        <f>SUM('15MIN'!G125:G128)</f>
        <v>0</v>
      </c>
      <c r="H50" s="274">
        <f>SUM('15MIN'!H125:H128)</f>
        <v>0</v>
      </c>
      <c r="I50" s="274">
        <f>SUM('15MIN'!I125:I128)</f>
        <v>2</v>
      </c>
      <c r="J50" s="274">
        <f>SUM('15MIN'!J125:J128)</f>
        <v>1</v>
      </c>
      <c r="K50" s="278">
        <f>SUM('15MIN'!K125:K128)</f>
        <v>0</v>
      </c>
      <c r="L50" s="275">
        <f t="shared" si="88"/>
        <v>175</v>
      </c>
      <c r="N50" s="25">
        <f t="shared" si="89"/>
        <v>0.74999999999999989</v>
      </c>
      <c r="O50" s="274">
        <f>SUM('15MIN'!O125:O128)</f>
        <v>0</v>
      </c>
      <c r="P50" s="274">
        <f>SUM('15MIN'!P125:P128)</f>
        <v>0</v>
      </c>
      <c r="Q50" s="274">
        <f>SUM('15MIN'!Q125:Q128)</f>
        <v>0</v>
      </c>
      <c r="R50" s="274">
        <f>SUM('15MIN'!R125:R128)</f>
        <v>0</v>
      </c>
      <c r="S50" s="274">
        <f>SUM('15MIN'!S125:S128)</f>
        <v>0</v>
      </c>
      <c r="T50" s="274">
        <f>SUM('15MIN'!T125:T128)</f>
        <v>0</v>
      </c>
      <c r="U50" s="274">
        <f>SUM('15MIN'!U125:U128)</f>
        <v>0</v>
      </c>
      <c r="V50" s="274">
        <f>SUM('15MIN'!V125:V128)</f>
        <v>0</v>
      </c>
      <c r="W50" s="278">
        <f>SUM('15MIN'!W125:W128)</f>
        <v>0</v>
      </c>
      <c r="X50" s="275">
        <f t="shared" si="90"/>
        <v>0</v>
      </c>
      <c r="Z50" s="25">
        <f t="shared" si="91"/>
        <v>0.74999999999999989</v>
      </c>
      <c r="AA50" s="274">
        <f>SUM('15MIN'!AA125:AA128)</f>
        <v>106</v>
      </c>
      <c r="AB50" s="274">
        <f>SUM('15MIN'!AB125:AB128)</f>
        <v>6</v>
      </c>
      <c r="AC50" s="274">
        <f>SUM('15MIN'!AC125:AC128)</f>
        <v>10</v>
      </c>
      <c r="AD50" s="274">
        <f>SUM('15MIN'!AD125:AD128)</f>
        <v>0</v>
      </c>
      <c r="AE50" s="274">
        <f>SUM('15MIN'!AE125:AE128)</f>
        <v>0</v>
      </c>
      <c r="AF50" s="274">
        <f>SUM('15MIN'!AF125:AF128)</f>
        <v>0</v>
      </c>
      <c r="AG50" s="274">
        <f>SUM('15MIN'!AG125:AG128)</f>
        <v>0</v>
      </c>
      <c r="AH50" s="274">
        <f>SUM('15MIN'!AH125:AH128)</f>
        <v>0</v>
      </c>
      <c r="AI50" s="278">
        <f>SUM('15MIN'!AI125:AI128)</f>
        <v>1</v>
      </c>
      <c r="AJ50" s="275">
        <f t="shared" si="92"/>
        <v>123</v>
      </c>
      <c r="AL50" s="25">
        <f t="shared" si="93"/>
        <v>0.74999999999999989</v>
      </c>
      <c r="AM50" s="274">
        <f>SUM('15MIN'!AM125:AM128)</f>
        <v>0</v>
      </c>
      <c r="AN50" s="274">
        <f>SUM('15MIN'!AN125:AN128)</f>
        <v>0</v>
      </c>
      <c r="AO50" s="274">
        <f>SUM('15MIN'!AO125:AO128)</f>
        <v>0</v>
      </c>
      <c r="AP50" s="274">
        <f>SUM('15MIN'!AP125:AP128)</f>
        <v>0</v>
      </c>
      <c r="AQ50" s="274">
        <f>SUM('15MIN'!AQ125:AQ128)</f>
        <v>0</v>
      </c>
      <c r="AR50" s="274">
        <f>SUM('15MIN'!AR125:AR128)</f>
        <v>0</v>
      </c>
      <c r="AS50" s="274">
        <f>SUM('15MIN'!AS125:AS128)</f>
        <v>0</v>
      </c>
      <c r="AT50" s="274">
        <f>SUM('15MIN'!AT125:AT128)</f>
        <v>0</v>
      </c>
      <c r="AU50" s="278">
        <f>SUM('15MIN'!AU125:AU128)</f>
        <v>0</v>
      </c>
      <c r="AV50" s="275">
        <f t="shared" si="94"/>
        <v>0</v>
      </c>
      <c r="AX50" s="25">
        <f t="shared" si="95"/>
        <v>0.74999999999999989</v>
      </c>
      <c r="AY50" s="274">
        <f>SUM('15MIN'!AY125:AY128)</f>
        <v>0</v>
      </c>
      <c r="AZ50" s="274">
        <f>SUM('15MIN'!AZ125:AZ128)</f>
        <v>0</v>
      </c>
      <c r="BA50" s="274">
        <f>SUM('15MIN'!BA125:BA128)</f>
        <v>0</v>
      </c>
      <c r="BB50" s="274">
        <f>SUM('15MIN'!BB125:BB128)</f>
        <v>0</v>
      </c>
      <c r="BC50" s="274">
        <f>SUM('15MIN'!BC125:BC128)</f>
        <v>0</v>
      </c>
      <c r="BD50" s="274">
        <f>SUM('15MIN'!BD125:BD128)</f>
        <v>0</v>
      </c>
      <c r="BE50" s="274">
        <f>SUM('15MIN'!BE125:BE128)</f>
        <v>0</v>
      </c>
      <c r="BF50" s="274">
        <f>SUM('15MIN'!BF125:BF128)</f>
        <v>0</v>
      </c>
      <c r="BG50" s="278">
        <f>SUM('15MIN'!BG125:BG128)</f>
        <v>0</v>
      </c>
      <c r="BH50" s="275">
        <f t="shared" si="96"/>
        <v>0</v>
      </c>
      <c r="BJ50" s="25">
        <f t="shared" si="97"/>
        <v>0.74999999999999989</v>
      </c>
      <c r="BK50" s="274">
        <f>SUM('15MIN'!BK125:BK128)</f>
        <v>0</v>
      </c>
      <c r="BL50" s="274">
        <f>SUM('15MIN'!BL125:BL128)</f>
        <v>0</v>
      </c>
      <c r="BM50" s="274">
        <f>SUM('15MIN'!BM125:BM128)</f>
        <v>0</v>
      </c>
      <c r="BN50" s="274">
        <f>SUM('15MIN'!BN125:BN128)</f>
        <v>0</v>
      </c>
      <c r="BO50" s="274">
        <f>SUM('15MIN'!BO125:BO128)</f>
        <v>0</v>
      </c>
      <c r="BP50" s="274">
        <f>SUM('15MIN'!BP125:BP128)</f>
        <v>0</v>
      </c>
      <c r="BQ50" s="274">
        <f>SUM('15MIN'!BQ125:BQ128)</f>
        <v>0</v>
      </c>
      <c r="BR50" s="274">
        <f>SUM('15MIN'!BR125:BR128)</f>
        <v>0</v>
      </c>
      <c r="BS50" s="278">
        <f>SUM('15MIN'!BS125:BS128)</f>
        <v>0</v>
      </c>
      <c r="BT50" s="275">
        <f t="shared" si="98"/>
        <v>0</v>
      </c>
      <c r="BV50" s="25">
        <f t="shared" si="99"/>
        <v>0.74999999999999989</v>
      </c>
      <c r="BW50" s="4">
        <f t="shared" si="100"/>
        <v>269</v>
      </c>
      <c r="BX50" s="4">
        <f t="shared" si="80"/>
        <v>9</v>
      </c>
      <c r="BY50" s="4">
        <f t="shared" si="81"/>
        <v>16</v>
      </c>
      <c r="BZ50" s="4">
        <f t="shared" si="82"/>
        <v>0</v>
      </c>
      <c r="CA50" s="4">
        <f t="shared" si="83"/>
        <v>0</v>
      </c>
      <c r="CB50" s="4">
        <f t="shared" si="84"/>
        <v>0</v>
      </c>
      <c r="CC50" s="4">
        <f t="shared" si="85"/>
        <v>2</v>
      </c>
      <c r="CD50" s="4">
        <f t="shared" si="86"/>
        <v>1</v>
      </c>
      <c r="CE50" s="4">
        <f t="shared" si="87"/>
        <v>1</v>
      </c>
      <c r="CF50" s="42">
        <f t="shared" si="101"/>
        <v>298</v>
      </c>
    </row>
    <row r="51" spans="2:84" x14ac:dyDescent="0.25">
      <c r="B51" s="26" t="s">
        <v>19</v>
      </c>
      <c r="C51" s="275">
        <f t="shared" ref="C51:L51" si="102">SUM(C38:C50)</f>
        <v>2486</v>
      </c>
      <c r="D51" s="275">
        <f t="shared" si="102"/>
        <v>103</v>
      </c>
      <c r="E51" s="275">
        <f t="shared" si="102"/>
        <v>304</v>
      </c>
      <c r="F51" s="275">
        <f t="shared" si="102"/>
        <v>22</v>
      </c>
      <c r="G51" s="275">
        <f t="shared" si="102"/>
        <v>40</v>
      </c>
      <c r="H51" s="275">
        <f t="shared" si="102"/>
        <v>19</v>
      </c>
      <c r="I51" s="275">
        <f t="shared" si="102"/>
        <v>35</v>
      </c>
      <c r="J51" s="275">
        <f t="shared" si="102"/>
        <v>18</v>
      </c>
      <c r="K51" s="275">
        <f t="shared" si="102"/>
        <v>9</v>
      </c>
      <c r="L51" s="276">
        <f t="shared" si="102"/>
        <v>3036</v>
      </c>
      <c r="N51" s="26" t="s">
        <v>19</v>
      </c>
      <c r="O51" s="275">
        <f t="shared" ref="O51:X51" si="103">SUM(O38:O50)</f>
        <v>1</v>
      </c>
      <c r="P51" s="275">
        <f t="shared" si="103"/>
        <v>0</v>
      </c>
      <c r="Q51" s="275">
        <f t="shared" si="103"/>
        <v>0</v>
      </c>
      <c r="R51" s="275">
        <f t="shared" si="103"/>
        <v>0</v>
      </c>
      <c r="S51" s="275">
        <f t="shared" si="103"/>
        <v>0</v>
      </c>
      <c r="T51" s="275">
        <f t="shared" si="103"/>
        <v>0</v>
      </c>
      <c r="U51" s="275">
        <f t="shared" si="103"/>
        <v>0</v>
      </c>
      <c r="V51" s="275">
        <f t="shared" si="103"/>
        <v>0</v>
      </c>
      <c r="W51" s="275">
        <f t="shared" si="103"/>
        <v>0</v>
      </c>
      <c r="X51" s="276">
        <f t="shared" si="103"/>
        <v>1</v>
      </c>
      <c r="Z51" s="26" t="s">
        <v>19</v>
      </c>
      <c r="AA51" s="275">
        <f t="shared" ref="AA51:AJ51" si="104">SUM(AA38:AA50)</f>
        <v>1415</v>
      </c>
      <c r="AB51" s="275">
        <f t="shared" si="104"/>
        <v>97</v>
      </c>
      <c r="AC51" s="275">
        <f t="shared" si="104"/>
        <v>236</v>
      </c>
      <c r="AD51" s="275">
        <f t="shared" si="104"/>
        <v>12</v>
      </c>
      <c r="AE51" s="275">
        <f t="shared" si="104"/>
        <v>70</v>
      </c>
      <c r="AF51" s="275">
        <f t="shared" si="104"/>
        <v>73</v>
      </c>
      <c r="AG51" s="275">
        <f t="shared" si="104"/>
        <v>6</v>
      </c>
      <c r="AH51" s="275">
        <f t="shared" si="104"/>
        <v>11</v>
      </c>
      <c r="AI51" s="275">
        <f t="shared" si="104"/>
        <v>1</v>
      </c>
      <c r="AJ51" s="276">
        <f t="shared" si="104"/>
        <v>1921</v>
      </c>
      <c r="AL51" s="26" t="s">
        <v>19</v>
      </c>
      <c r="AM51" s="275">
        <f t="shared" ref="AM51:AV51" si="105">SUM(AM38:AM50)</f>
        <v>0</v>
      </c>
      <c r="AN51" s="275">
        <f t="shared" si="105"/>
        <v>0</v>
      </c>
      <c r="AO51" s="275">
        <f t="shared" si="105"/>
        <v>0</v>
      </c>
      <c r="AP51" s="275">
        <f t="shared" si="105"/>
        <v>0</v>
      </c>
      <c r="AQ51" s="275">
        <f t="shared" si="105"/>
        <v>0</v>
      </c>
      <c r="AR51" s="275">
        <f t="shared" si="105"/>
        <v>0</v>
      </c>
      <c r="AS51" s="275">
        <f t="shared" si="105"/>
        <v>0</v>
      </c>
      <c r="AT51" s="275">
        <f t="shared" si="105"/>
        <v>0</v>
      </c>
      <c r="AU51" s="275">
        <f t="shared" si="105"/>
        <v>0</v>
      </c>
      <c r="AV51" s="276">
        <f t="shared" si="105"/>
        <v>0</v>
      </c>
      <c r="AX51" s="26" t="s">
        <v>19</v>
      </c>
      <c r="AY51" s="275">
        <f t="shared" ref="AY51:BH51" si="106">SUM(AY38:AY50)</f>
        <v>0</v>
      </c>
      <c r="AZ51" s="275">
        <f t="shared" si="106"/>
        <v>0</v>
      </c>
      <c r="BA51" s="275">
        <f t="shared" si="106"/>
        <v>0</v>
      </c>
      <c r="BB51" s="275">
        <f t="shared" si="106"/>
        <v>0</v>
      </c>
      <c r="BC51" s="275">
        <f t="shared" si="106"/>
        <v>0</v>
      </c>
      <c r="BD51" s="275">
        <f t="shared" si="106"/>
        <v>0</v>
      </c>
      <c r="BE51" s="275">
        <f t="shared" si="106"/>
        <v>0</v>
      </c>
      <c r="BF51" s="275">
        <f t="shared" si="106"/>
        <v>0</v>
      </c>
      <c r="BG51" s="275">
        <f t="shared" si="106"/>
        <v>0</v>
      </c>
      <c r="BH51" s="276">
        <f t="shared" si="106"/>
        <v>0</v>
      </c>
      <c r="BJ51" s="26" t="s">
        <v>19</v>
      </c>
      <c r="BK51" s="275">
        <f t="shared" ref="BK51:BT51" si="107">SUM(BK38:BK50)</f>
        <v>0</v>
      </c>
      <c r="BL51" s="275">
        <f t="shared" si="107"/>
        <v>0</v>
      </c>
      <c r="BM51" s="275">
        <f t="shared" si="107"/>
        <v>0</v>
      </c>
      <c r="BN51" s="275">
        <f t="shared" si="107"/>
        <v>0</v>
      </c>
      <c r="BO51" s="275">
        <f t="shared" si="107"/>
        <v>0</v>
      </c>
      <c r="BP51" s="275">
        <f t="shared" si="107"/>
        <v>0</v>
      </c>
      <c r="BQ51" s="275">
        <f t="shared" si="107"/>
        <v>0</v>
      </c>
      <c r="BR51" s="275">
        <f t="shared" si="107"/>
        <v>0</v>
      </c>
      <c r="BS51" s="275">
        <f t="shared" si="107"/>
        <v>0</v>
      </c>
      <c r="BT51" s="276">
        <f t="shared" si="107"/>
        <v>0</v>
      </c>
      <c r="BV51" s="26" t="s">
        <v>19</v>
      </c>
      <c r="BW51" s="42">
        <f t="shared" ref="BW51:CF51" si="108">SUM(BW38:BW50)</f>
        <v>3902</v>
      </c>
      <c r="BX51" s="42">
        <f t="shared" si="108"/>
        <v>200</v>
      </c>
      <c r="BY51" s="42">
        <f t="shared" si="108"/>
        <v>540</v>
      </c>
      <c r="BZ51" s="42">
        <f t="shared" si="108"/>
        <v>34</v>
      </c>
      <c r="CA51" s="42">
        <f t="shared" si="108"/>
        <v>110</v>
      </c>
      <c r="CB51" s="42">
        <f t="shared" si="108"/>
        <v>92</v>
      </c>
      <c r="CC51" s="42">
        <f t="shared" si="108"/>
        <v>41</v>
      </c>
      <c r="CD51" s="42">
        <f t="shared" si="108"/>
        <v>29</v>
      </c>
      <c r="CE51" s="42">
        <f t="shared" si="108"/>
        <v>10</v>
      </c>
      <c r="CF51" s="13">
        <f t="shared" si="108"/>
        <v>4958</v>
      </c>
    </row>
    <row r="55" spans="2:84" ht="31.5" x14ac:dyDescent="0.5">
      <c r="C55" s="31" t="str">
        <f>'15MIN'!C133:L133</f>
        <v>ORIGIN: B1019 Maldon Rd (south)</v>
      </c>
      <c r="D55" s="32"/>
      <c r="E55" s="32"/>
      <c r="F55" s="32"/>
      <c r="G55" s="32"/>
      <c r="H55" s="32"/>
      <c r="I55" s="32"/>
      <c r="J55" s="33"/>
      <c r="K55" s="33"/>
      <c r="L55" s="33"/>
      <c r="BW55" s="34"/>
      <c r="BX55" s="35"/>
      <c r="BY55" s="35"/>
      <c r="BZ55" s="35"/>
      <c r="CA55" s="35"/>
      <c r="CB55" s="35"/>
      <c r="CC55" s="35"/>
    </row>
    <row r="56" spans="2:84" ht="15" customHeight="1" x14ac:dyDescent="0.4">
      <c r="C56" s="113"/>
      <c r="D56" s="113"/>
      <c r="E56" s="113"/>
      <c r="F56" s="113"/>
      <c r="G56" s="113"/>
      <c r="H56" s="113"/>
      <c r="I56" s="113"/>
      <c r="J56" s="113"/>
      <c r="K56" s="113"/>
      <c r="L56" s="113"/>
    </row>
    <row r="57" spans="2:84" s="21" customFormat="1" ht="26.25" x14ac:dyDescent="0.4">
      <c r="B57" s="20"/>
      <c r="C57" s="257" t="str">
        <f>'15MIN'!C135</f>
        <v>↑C</v>
      </c>
      <c r="D57" s="271" t="str">
        <f>'15MIN'!D135</f>
        <v>to</v>
      </c>
      <c r="E57" s="254" t="str">
        <f>'15MIN'!E135</f>
        <v>A←</v>
      </c>
      <c r="F57" s="143"/>
      <c r="G57" s="143"/>
      <c r="H57" s="143"/>
      <c r="I57" s="143"/>
      <c r="J57" s="143"/>
      <c r="K57" s="143"/>
      <c r="L57" s="143"/>
      <c r="O57" s="257" t="str">
        <f>'15MIN'!O135</f>
        <v>↑C</v>
      </c>
      <c r="P57" s="271" t="str">
        <f>'15MIN'!P135</f>
        <v>to</v>
      </c>
      <c r="Q57" s="255" t="str">
        <f>'15MIN'!Q135</f>
        <v>B↗</v>
      </c>
      <c r="R57" s="143"/>
      <c r="S57" s="143"/>
      <c r="T57" s="143"/>
      <c r="U57" s="143"/>
      <c r="V57" s="143"/>
      <c r="W57" s="143"/>
      <c r="X57" s="143"/>
      <c r="Z57" s="20"/>
      <c r="AA57" s="257" t="str">
        <f>'15MIN'!AA135</f>
        <v>↑C</v>
      </c>
      <c r="AB57" s="271" t="str">
        <f>'15MIN'!AB135</f>
        <v>to</v>
      </c>
      <c r="AC57" s="258" t="str">
        <f>'15MIN'!AC135</f>
        <v>C↓</v>
      </c>
      <c r="AD57" s="143"/>
      <c r="AE57" s="143"/>
      <c r="AF57" s="143"/>
      <c r="AG57" s="143"/>
      <c r="AH57" s="143"/>
      <c r="AI57" s="143"/>
      <c r="AJ57" s="143"/>
      <c r="AL57" s="20"/>
      <c r="AM57" s="257" t="str">
        <f>'15MIN'!AM135</f>
        <v>↑C</v>
      </c>
      <c r="AN57" s="271" t="str">
        <f>'15MIN'!AN135</f>
        <v>to</v>
      </c>
      <c r="AO57" s="262" t="str">
        <f>'15MIN'!AO135</f>
        <v>D</v>
      </c>
      <c r="AP57" s="143"/>
      <c r="AQ57" s="143"/>
      <c r="AR57" s="143"/>
      <c r="AS57" s="143"/>
      <c r="AT57" s="143"/>
      <c r="AU57" s="143"/>
      <c r="AV57" s="143"/>
      <c r="AX57" s="20"/>
      <c r="AY57" s="257" t="str">
        <f>'15MIN'!AY135</f>
        <v>↑C</v>
      </c>
      <c r="AZ57" s="271" t="str">
        <f>'15MIN'!AZ135</f>
        <v>to</v>
      </c>
      <c r="BA57" s="264" t="str">
        <f>'15MIN'!BA135</f>
        <v>E</v>
      </c>
      <c r="BB57" s="143"/>
      <c r="BC57" s="143"/>
      <c r="BD57" s="143"/>
      <c r="BE57" s="143"/>
      <c r="BF57" s="143"/>
      <c r="BG57" s="143"/>
      <c r="BH57" s="143"/>
      <c r="BJ57" s="20"/>
      <c r="BK57" s="257" t="str">
        <f>'15MIN'!BK135</f>
        <v>↑C</v>
      </c>
      <c r="BL57" s="271" t="str">
        <f>'15MIN'!BL135</f>
        <v>to</v>
      </c>
      <c r="BM57" s="267" t="str">
        <f>'15MIN'!BM135</f>
        <v>F</v>
      </c>
      <c r="BN57" s="143"/>
      <c r="BO57" s="143"/>
      <c r="BP57" s="143"/>
      <c r="BQ57" s="143"/>
      <c r="BR57" s="143"/>
      <c r="BS57" s="143"/>
      <c r="BT57" s="143"/>
      <c r="BV57" s="22"/>
      <c r="BW57" s="258" t="str">
        <f>'15MIN'!BW135:CF135</f>
        <v>ENTERING FROM ↑C</v>
      </c>
      <c r="BX57" s="217"/>
      <c r="BY57" s="217"/>
      <c r="BZ57" s="217"/>
      <c r="CA57" s="217"/>
      <c r="CB57" s="217"/>
      <c r="CC57" s="217"/>
      <c r="CD57" s="217"/>
      <c r="CE57" s="217"/>
      <c r="CF57" s="217"/>
    </row>
    <row r="58" spans="2:84" s="12" customFormat="1" ht="15.75" x14ac:dyDescent="0.25">
      <c r="B58" s="30"/>
      <c r="C58" s="224" t="str">
        <f>'15MIN'!C136:L136</f>
        <v>B1019 Maldon Rd to B1137 The Street</v>
      </c>
      <c r="D58" s="224"/>
      <c r="E58" s="224"/>
      <c r="F58" s="224"/>
      <c r="G58" s="224"/>
      <c r="H58" s="224"/>
      <c r="I58" s="224"/>
      <c r="J58" s="224"/>
      <c r="K58" s="224"/>
      <c r="L58" s="224"/>
      <c r="O58" s="224" t="str">
        <f>'15MIN'!O136:X136</f>
        <v>B1019 Maldon Rd to B1137 The Street</v>
      </c>
      <c r="P58" s="224"/>
      <c r="Q58" s="224"/>
      <c r="R58" s="224"/>
      <c r="S58" s="224"/>
      <c r="T58" s="224"/>
      <c r="U58" s="224"/>
      <c r="V58" s="224"/>
      <c r="W58" s="224"/>
      <c r="X58" s="224"/>
      <c r="Z58" s="30"/>
      <c r="AA58" s="224" t="str">
        <f>'15MIN'!AA136:AJ136</f>
        <v>B1019 Maldon Rd to B1019 Maldon Rd</v>
      </c>
      <c r="AB58" s="224"/>
      <c r="AC58" s="224"/>
      <c r="AD58" s="224"/>
      <c r="AE58" s="224"/>
      <c r="AF58" s="224"/>
      <c r="AG58" s="224"/>
      <c r="AH58" s="224"/>
      <c r="AI58" s="224"/>
      <c r="AJ58" s="224"/>
      <c r="AL58" s="30"/>
      <c r="AM58" s="224" t="str">
        <f>'15MIN'!AM136:AV136</f>
        <v/>
      </c>
      <c r="AN58" s="224"/>
      <c r="AO58" s="224"/>
      <c r="AP58" s="224"/>
      <c r="AQ58" s="224"/>
      <c r="AR58" s="224"/>
      <c r="AS58" s="224"/>
      <c r="AT58" s="224"/>
      <c r="AU58" s="224"/>
      <c r="AV58" s="224"/>
      <c r="AX58" s="30"/>
      <c r="AY58" s="224" t="str">
        <f>'15MIN'!AY136:BH136</f>
        <v/>
      </c>
      <c r="AZ58" s="224"/>
      <c r="BA58" s="224"/>
      <c r="BB58" s="224"/>
      <c r="BC58" s="224"/>
      <c r="BD58" s="224"/>
      <c r="BE58" s="224"/>
      <c r="BF58" s="224"/>
      <c r="BG58" s="224"/>
      <c r="BH58" s="224"/>
      <c r="BJ58" s="30"/>
      <c r="BK58" s="224" t="str">
        <f>'15MIN'!BK136:BT136</f>
        <v/>
      </c>
      <c r="BL58" s="224"/>
      <c r="BM58" s="224"/>
      <c r="BN58" s="224"/>
      <c r="BO58" s="224"/>
      <c r="BP58" s="224"/>
      <c r="BQ58" s="224"/>
      <c r="BR58" s="224"/>
      <c r="BS58" s="224"/>
      <c r="BT58" s="224"/>
      <c r="BV58" s="225"/>
      <c r="BW58" s="218" t="str">
        <f>config!C16</f>
        <v>B1019 Maldon Rd</v>
      </c>
      <c r="BX58" s="226"/>
      <c r="BY58" s="226"/>
      <c r="BZ58" s="226"/>
      <c r="CA58" s="226"/>
      <c r="CB58" s="226"/>
      <c r="CC58" s="226"/>
      <c r="CD58" s="226"/>
      <c r="CE58" s="226"/>
      <c r="CF58" s="226"/>
    </row>
    <row r="59" spans="2:84" x14ac:dyDescent="0.25">
      <c r="BB59" s="2"/>
      <c r="BN59" s="2"/>
      <c r="BZ59" s="2"/>
    </row>
    <row r="60" spans="2:84" s="1" customFormat="1" ht="50.1" customHeight="1" x14ac:dyDescent="0.25">
      <c r="B60" s="2"/>
      <c r="C60" s="273" t="str">
        <f t="shared" ref="C60:K60" si="109">C37</f>
        <v>CAR</v>
      </c>
      <c r="D60" s="273" t="str">
        <f t="shared" si="109"/>
        <v>LGV1</v>
      </c>
      <c r="E60" s="273" t="str">
        <f t="shared" si="109"/>
        <v>LGV2</v>
      </c>
      <c r="F60" s="273" t="str">
        <f t="shared" si="109"/>
        <v>MGV</v>
      </c>
      <c r="G60" s="273" t="str">
        <f t="shared" si="109"/>
        <v>HGV1</v>
      </c>
      <c r="H60" s="273" t="str">
        <f t="shared" si="109"/>
        <v>HGV2</v>
      </c>
      <c r="I60" s="273" t="str">
        <f t="shared" si="109"/>
        <v>PSV</v>
      </c>
      <c r="J60" s="273" t="str">
        <f t="shared" si="109"/>
        <v>MB</v>
      </c>
      <c r="K60" s="273" t="str">
        <f t="shared" si="109"/>
        <v>CYC</v>
      </c>
      <c r="L60" s="140"/>
      <c r="N60" s="2"/>
      <c r="O60" s="273" t="str">
        <f t="shared" ref="O60:W60" si="110">O37</f>
        <v>CAR</v>
      </c>
      <c r="P60" s="273" t="str">
        <f t="shared" si="110"/>
        <v>LGV1</v>
      </c>
      <c r="Q60" s="273" t="str">
        <f t="shared" si="110"/>
        <v>LGV2</v>
      </c>
      <c r="R60" s="273" t="str">
        <f t="shared" si="110"/>
        <v>MGV</v>
      </c>
      <c r="S60" s="273" t="str">
        <f t="shared" si="110"/>
        <v>HGV1</v>
      </c>
      <c r="T60" s="273" t="str">
        <f t="shared" si="110"/>
        <v>HGV2</v>
      </c>
      <c r="U60" s="273" t="str">
        <f t="shared" si="110"/>
        <v>PSV</v>
      </c>
      <c r="V60" s="273" t="str">
        <f t="shared" si="110"/>
        <v>MB</v>
      </c>
      <c r="W60" s="273" t="str">
        <f t="shared" si="110"/>
        <v>CYC</v>
      </c>
      <c r="X60" s="140"/>
      <c r="Z60" s="2"/>
      <c r="AA60" s="273" t="str">
        <f t="shared" ref="AA60:AI60" si="111">AA37</f>
        <v>CAR</v>
      </c>
      <c r="AB60" s="273" t="str">
        <f t="shared" si="111"/>
        <v>LGV1</v>
      </c>
      <c r="AC60" s="273" t="str">
        <f t="shared" si="111"/>
        <v>LGV2</v>
      </c>
      <c r="AD60" s="273" t="str">
        <f t="shared" si="111"/>
        <v>MGV</v>
      </c>
      <c r="AE60" s="273" t="str">
        <f t="shared" si="111"/>
        <v>HGV1</v>
      </c>
      <c r="AF60" s="273" t="str">
        <f t="shared" si="111"/>
        <v>HGV2</v>
      </c>
      <c r="AG60" s="273" t="str">
        <f t="shared" si="111"/>
        <v>PSV</v>
      </c>
      <c r="AH60" s="273" t="str">
        <f t="shared" si="111"/>
        <v>MB</v>
      </c>
      <c r="AI60" s="273" t="str">
        <f t="shared" si="111"/>
        <v>CYC</v>
      </c>
      <c r="AJ60" s="140"/>
      <c r="AL60" s="2"/>
      <c r="AM60" s="273" t="str">
        <f t="shared" ref="AM60:AU60" si="112">AM37</f>
        <v>CAR</v>
      </c>
      <c r="AN60" s="273" t="str">
        <f t="shared" si="112"/>
        <v>LGV1</v>
      </c>
      <c r="AO60" s="273" t="str">
        <f t="shared" si="112"/>
        <v>LGV2</v>
      </c>
      <c r="AP60" s="273" t="str">
        <f t="shared" si="112"/>
        <v>MGV</v>
      </c>
      <c r="AQ60" s="273" t="str">
        <f t="shared" si="112"/>
        <v>HGV1</v>
      </c>
      <c r="AR60" s="273" t="str">
        <f t="shared" si="112"/>
        <v>HGV2</v>
      </c>
      <c r="AS60" s="273" t="str">
        <f t="shared" si="112"/>
        <v>PSV</v>
      </c>
      <c r="AT60" s="273" t="str">
        <f t="shared" si="112"/>
        <v>MB</v>
      </c>
      <c r="AU60" s="273" t="str">
        <f t="shared" si="112"/>
        <v>CYC</v>
      </c>
      <c r="AV60" s="140"/>
      <c r="AX60" s="2"/>
      <c r="AY60" s="273" t="str">
        <f t="shared" ref="AY60:BG60" si="113">AY37</f>
        <v>CAR</v>
      </c>
      <c r="AZ60" s="273" t="str">
        <f t="shared" si="113"/>
        <v>LGV1</v>
      </c>
      <c r="BA60" s="273" t="str">
        <f t="shared" si="113"/>
        <v>LGV2</v>
      </c>
      <c r="BB60" s="273" t="str">
        <f t="shared" si="113"/>
        <v>MGV</v>
      </c>
      <c r="BC60" s="273" t="str">
        <f t="shared" si="113"/>
        <v>HGV1</v>
      </c>
      <c r="BD60" s="273" t="str">
        <f t="shared" si="113"/>
        <v>HGV2</v>
      </c>
      <c r="BE60" s="273" t="str">
        <f t="shared" si="113"/>
        <v>PSV</v>
      </c>
      <c r="BF60" s="273" t="str">
        <f t="shared" si="113"/>
        <v>MB</v>
      </c>
      <c r="BG60" s="273" t="str">
        <f t="shared" si="113"/>
        <v>CYC</v>
      </c>
      <c r="BH60" s="140"/>
      <c r="BJ60" s="2"/>
      <c r="BK60" s="273" t="str">
        <f t="shared" ref="BK60:BS60" si="114">BK37</f>
        <v>CAR</v>
      </c>
      <c r="BL60" s="273" t="str">
        <f t="shared" si="114"/>
        <v>LGV1</v>
      </c>
      <c r="BM60" s="273" t="str">
        <f t="shared" si="114"/>
        <v>LGV2</v>
      </c>
      <c r="BN60" s="273" t="str">
        <f t="shared" si="114"/>
        <v>MGV</v>
      </c>
      <c r="BO60" s="273" t="str">
        <f t="shared" si="114"/>
        <v>HGV1</v>
      </c>
      <c r="BP60" s="273" t="str">
        <f t="shared" si="114"/>
        <v>HGV2</v>
      </c>
      <c r="BQ60" s="273" t="str">
        <f t="shared" si="114"/>
        <v>PSV</v>
      </c>
      <c r="BR60" s="273" t="str">
        <f t="shared" si="114"/>
        <v>MB</v>
      </c>
      <c r="BS60" s="273" t="str">
        <f t="shared" si="114"/>
        <v>CYC</v>
      </c>
      <c r="BT60" s="140"/>
      <c r="BV60" s="2"/>
      <c r="BW60" s="136" t="str">
        <f>BK60</f>
        <v>CAR</v>
      </c>
      <c r="BX60" s="136" t="str">
        <f t="shared" ref="BX60" si="115">BL60</f>
        <v>LGV1</v>
      </c>
      <c r="BY60" s="136" t="str">
        <f t="shared" ref="BY60" si="116">BM60</f>
        <v>LGV2</v>
      </c>
      <c r="BZ60" s="136" t="str">
        <f t="shared" ref="BZ60" si="117">BN60</f>
        <v>MGV</v>
      </c>
      <c r="CA60" s="136" t="str">
        <f t="shared" ref="CA60" si="118">BO60</f>
        <v>HGV1</v>
      </c>
      <c r="CB60" s="136" t="str">
        <f t="shared" ref="CB60" si="119">BP60</f>
        <v>HGV2</v>
      </c>
      <c r="CC60" s="136" t="str">
        <f t="shared" ref="CC60" si="120">BQ60</f>
        <v>PSV</v>
      </c>
      <c r="CD60" s="136" t="str">
        <f t="shared" ref="CD60" si="121">BR60</f>
        <v>MB</v>
      </c>
      <c r="CE60" s="136" t="str">
        <f t="shared" ref="CE60" si="122">BS60</f>
        <v>CYC</v>
      </c>
      <c r="CF60" s="141"/>
    </row>
    <row r="61" spans="2:84" x14ac:dyDescent="0.25">
      <c r="B61" s="25">
        <f t="shared" ref="B61:B73" si="123">B38</f>
        <v>0.25</v>
      </c>
      <c r="C61" s="272">
        <f>SUM('15MIN'!C139:C142)</f>
        <v>185</v>
      </c>
      <c r="D61" s="272">
        <f>SUM('15MIN'!D139:D142)</f>
        <v>15</v>
      </c>
      <c r="E61" s="272">
        <f>SUM('15MIN'!E139:E142)</f>
        <v>35</v>
      </c>
      <c r="F61" s="272">
        <f>SUM('15MIN'!F139:F142)</f>
        <v>1</v>
      </c>
      <c r="G61" s="272">
        <f>SUM('15MIN'!G139:G142)</f>
        <v>5</v>
      </c>
      <c r="H61" s="272">
        <f>SUM('15MIN'!H139:H142)</f>
        <v>2</v>
      </c>
      <c r="I61" s="272">
        <f>SUM('15MIN'!I139:I142)</f>
        <v>0</v>
      </c>
      <c r="J61" s="272">
        <f>SUM('15MIN'!J139:J142)</f>
        <v>2</v>
      </c>
      <c r="K61" s="277">
        <f>SUM('15MIN'!K139:K142)</f>
        <v>1</v>
      </c>
      <c r="L61" s="275">
        <f>SUM(C61:K61)</f>
        <v>246</v>
      </c>
      <c r="N61" s="25">
        <f>B61</f>
        <v>0.25</v>
      </c>
      <c r="O61" s="272">
        <f>SUM('15MIN'!O139:O142)</f>
        <v>67</v>
      </c>
      <c r="P61" s="272">
        <f>SUM('15MIN'!P139:P142)</f>
        <v>12</v>
      </c>
      <c r="Q61" s="272">
        <f>SUM('15MIN'!Q139:Q142)</f>
        <v>23</v>
      </c>
      <c r="R61" s="272">
        <f>SUM('15MIN'!R139:R142)</f>
        <v>1</v>
      </c>
      <c r="S61" s="272">
        <f>SUM('15MIN'!S139:S142)</f>
        <v>3</v>
      </c>
      <c r="T61" s="272">
        <f>SUM('15MIN'!T139:T142)</f>
        <v>3</v>
      </c>
      <c r="U61" s="272">
        <f>SUM('15MIN'!U139:U142)</f>
        <v>0</v>
      </c>
      <c r="V61" s="272">
        <f>SUM('15MIN'!V139:V142)</f>
        <v>0</v>
      </c>
      <c r="W61" s="277">
        <f>SUM('15MIN'!W139:W142)</f>
        <v>0</v>
      </c>
      <c r="X61" s="275">
        <f>SUM(O61:W61)</f>
        <v>109</v>
      </c>
      <c r="Z61" s="25">
        <f>N61</f>
        <v>0.25</v>
      </c>
      <c r="AA61" s="272">
        <f>SUM('15MIN'!AA139:AA142)</f>
        <v>0</v>
      </c>
      <c r="AB61" s="272">
        <f>SUM('15MIN'!AB139:AB142)</f>
        <v>0</v>
      </c>
      <c r="AC61" s="272">
        <f>SUM('15MIN'!AC139:AC142)</f>
        <v>0</v>
      </c>
      <c r="AD61" s="272">
        <f>SUM('15MIN'!AD139:AD142)</f>
        <v>0</v>
      </c>
      <c r="AE61" s="272">
        <f>SUM('15MIN'!AE139:AE142)</f>
        <v>0</v>
      </c>
      <c r="AF61" s="272">
        <f>SUM('15MIN'!AF139:AF142)</f>
        <v>0</v>
      </c>
      <c r="AG61" s="272">
        <f>SUM('15MIN'!AG139:AG142)</f>
        <v>0</v>
      </c>
      <c r="AH61" s="272">
        <f>SUM('15MIN'!AH139:AH142)</f>
        <v>0</v>
      </c>
      <c r="AI61" s="277">
        <f>SUM('15MIN'!AI139:AI142)</f>
        <v>0</v>
      </c>
      <c r="AJ61" s="275">
        <f>SUM(AA61:AI61)</f>
        <v>0</v>
      </c>
      <c r="AL61" s="25">
        <f>Z61</f>
        <v>0.25</v>
      </c>
      <c r="AM61" s="272">
        <f>SUM('15MIN'!AM139:AM142)</f>
        <v>0</v>
      </c>
      <c r="AN61" s="272">
        <f>SUM('15MIN'!AN139:AN142)</f>
        <v>0</v>
      </c>
      <c r="AO61" s="272">
        <f>SUM('15MIN'!AO139:AO142)</f>
        <v>0</v>
      </c>
      <c r="AP61" s="272">
        <f>SUM('15MIN'!AP139:AP142)</f>
        <v>0</v>
      </c>
      <c r="AQ61" s="272">
        <f>SUM('15MIN'!AQ139:AQ142)</f>
        <v>0</v>
      </c>
      <c r="AR61" s="272">
        <f>SUM('15MIN'!AR139:AR142)</f>
        <v>0</v>
      </c>
      <c r="AS61" s="272">
        <f>SUM('15MIN'!AS139:AS142)</f>
        <v>0</v>
      </c>
      <c r="AT61" s="272">
        <f>SUM('15MIN'!AT139:AT142)</f>
        <v>0</v>
      </c>
      <c r="AU61" s="277">
        <f>SUM('15MIN'!AU139:AU142)</f>
        <v>0</v>
      </c>
      <c r="AV61" s="275">
        <f>SUM(AM61:AU61)</f>
        <v>0</v>
      </c>
      <c r="AX61" s="25">
        <f>AL61</f>
        <v>0.25</v>
      </c>
      <c r="AY61" s="272">
        <f>SUM('15MIN'!AY139:AY142)</f>
        <v>0</v>
      </c>
      <c r="AZ61" s="272">
        <f>SUM('15MIN'!AZ139:AZ142)</f>
        <v>0</v>
      </c>
      <c r="BA61" s="272">
        <f>SUM('15MIN'!BA139:BA142)</f>
        <v>0</v>
      </c>
      <c r="BB61" s="272">
        <f>SUM('15MIN'!BB139:BB142)</f>
        <v>0</v>
      </c>
      <c r="BC61" s="272">
        <f>SUM('15MIN'!BC139:BC142)</f>
        <v>0</v>
      </c>
      <c r="BD61" s="272">
        <f>SUM('15MIN'!BD139:BD142)</f>
        <v>0</v>
      </c>
      <c r="BE61" s="272">
        <f>SUM('15MIN'!BE139:BE142)</f>
        <v>0</v>
      </c>
      <c r="BF61" s="272">
        <f>SUM('15MIN'!BF139:BF142)</f>
        <v>0</v>
      </c>
      <c r="BG61" s="277">
        <f>SUM('15MIN'!BG139:BG142)</f>
        <v>0</v>
      </c>
      <c r="BH61" s="275">
        <f>SUM(AY61:BG61)</f>
        <v>0</v>
      </c>
      <c r="BJ61" s="25">
        <f>AX61</f>
        <v>0.25</v>
      </c>
      <c r="BK61" s="272">
        <f>SUM('15MIN'!BK139:BK142)</f>
        <v>0</v>
      </c>
      <c r="BL61" s="272">
        <f>SUM('15MIN'!BL139:BL142)</f>
        <v>0</v>
      </c>
      <c r="BM61" s="272">
        <f>SUM('15MIN'!BM139:BM142)</f>
        <v>0</v>
      </c>
      <c r="BN61" s="272">
        <f>SUM('15MIN'!BN139:BN142)</f>
        <v>0</v>
      </c>
      <c r="BO61" s="272">
        <f>SUM('15MIN'!BO139:BO142)</f>
        <v>0</v>
      </c>
      <c r="BP61" s="272">
        <f>SUM('15MIN'!BP139:BP142)</f>
        <v>0</v>
      </c>
      <c r="BQ61" s="272">
        <f>SUM('15MIN'!BQ139:BQ142)</f>
        <v>0</v>
      </c>
      <c r="BR61" s="272">
        <f>SUM('15MIN'!BR139:BR142)</f>
        <v>0</v>
      </c>
      <c r="BS61" s="277">
        <f>SUM('15MIN'!BS139:BS142)</f>
        <v>0</v>
      </c>
      <c r="BT61" s="275">
        <f>SUM(BK61:BS61)</f>
        <v>0</v>
      </c>
      <c r="BV61" s="25">
        <f>BJ61</f>
        <v>0.25</v>
      </c>
      <c r="BW61" s="4">
        <f>SUM(C61,O61,AA61,AM61,AY61,BK61)</f>
        <v>252</v>
      </c>
      <c r="BX61" s="4">
        <f t="shared" ref="BX61:BX73" si="124">SUM(D61,P61,AB61,AN61,AZ61,BL61)</f>
        <v>27</v>
      </c>
      <c r="BY61" s="4">
        <f t="shared" ref="BY61:BY73" si="125">SUM(E61,Q61,AC61,AO61,BA61,BM61)</f>
        <v>58</v>
      </c>
      <c r="BZ61" s="4">
        <f t="shared" ref="BZ61:BZ73" si="126">SUM(F61,R61,AD61,AP61,BB61,BN61)</f>
        <v>2</v>
      </c>
      <c r="CA61" s="4">
        <f t="shared" ref="CA61:CA73" si="127">SUM(G61,S61,AE61,AQ61,BC61,BO61)</f>
        <v>8</v>
      </c>
      <c r="CB61" s="4">
        <f t="shared" ref="CB61:CB73" si="128">SUM(H61,T61,AF61,AR61,BD61,BP61)</f>
        <v>5</v>
      </c>
      <c r="CC61" s="4">
        <f t="shared" ref="CC61:CC73" si="129">SUM(I61,U61,AG61,AS61,BE61,BQ61)</f>
        <v>0</v>
      </c>
      <c r="CD61" s="4">
        <f t="shared" ref="CD61:CD73" si="130">SUM(J61,V61,AH61,AT61,BF61,BR61)</f>
        <v>2</v>
      </c>
      <c r="CE61" s="4">
        <f t="shared" ref="CE61:CE73" si="131">SUM(K61,W61,AI61,AU61,BG61,BS61)</f>
        <v>1</v>
      </c>
      <c r="CF61" s="42">
        <f>IF(BW61&lt;&gt;"",SUM(BW61:CE61),"")</f>
        <v>355</v>
      </c>
    </row>
    <row r="62" spans="2:84" x14ac:dyDescent="0.25">
      <c r="B62" s="25">
        <f t="shared" si="123"/>
        <v>0.29166666666666669</v>
      </c>
      <c r="C62" s="272">
        <f>SUM('15MIN'!C143:C146)</f>
        <v>366</v>
      </c>
      <c r="D62" s="272">
        <f>SUM('15MIN'!D143:D146)</f>
        <v>21</v>
      </c>
      <c r="E62" s="272">
        <f>SUM('15MIN'!E143:E146)</f>
        <v>38</v>
      </c>
      <c r="F62" s="272">
        <f>SUM('15MIN'!F143:F146)</f>
        <v>1</v>
      </c>
      <c r="G62" s="272">
        <f>SUM('15MIN'!G143:G146)</f>
        <v>4</v>
      </c>
      <c r="H62" s="272">
        <f>SUM('15MIN'!H143:H146)</f>
        <v>0</v>
      </c>
      <c r="I62" s="272">
        <f>SUM('15MIN'!I143:I146)</f>
        <v>2</v>
      </c>
      <c r="J62" s="272">
        <f>SUM('15MIN'!J143:J146)</f>
        <v>0</v>
      </c>
      <c r="K62" s="277">
        <f>SUM('15MIN'!K143:K146)</f>
        <v>0</v>
      </c>
      <c r="L62" s="275">
        <f t="shared" ref="L62:L73" si="132">SUM(C62:K62)</f>
        <v>432</v>
      </c>
      <c r="N62" s="25">
        <f t="shared" ref="N62:N73" si="133">B62</f>
        <v>0.29166666666666669</v>
      </c>
      <c r="O62" s="272">
        <f>SUM('15MIN'!O143:O146)</f>
        <v>139</v>
      </c>
      <c r="P62" s="272">
        <f>SUM('15MIN'!P143:P146)</f>
        <v>16</v>
      </c>
      <c r="Q62" s="272">
        <f>SUM('15MIN'!Q143:Q146)</f>
        <v>25</v>
      </c>
      <c r="R62" s="272">
        <f>SUM('15MIN'!R143:R146)</f>
        <v>1</v>
      </c>
      <c r="S62" s="272">
        <f>SUM('15MIN'!S143:S146)</f>
        <v>9</v>
      </c>
      <c r="T62" s="272">
        <f>SUM('15MIN'!T143:T146)</f>
        <v>4</v>
      </c>
      <c r="U62" s="272">
        <f>SUM('15MIN'!U143:U146)</f>
        <v>1</v>
      </c>
      <c r="V62" s="272">
        <f>SUM('15MIN'!V143:V146)</f>
        <v>1</v>
      </c>
      <c r="W62" s="277">
        <f>SUM('15MIN'!W143:W146)</f>
        <v>0</v>
      </c>
      <c r="X62" s="275">
        <f t="shared" ref="X62:X73" si="134">SUM(O62:W62)</f>
        <v>196</v>
      </c>
      <c r="Z62" s="25">
        <f t="shared" ref="Z62:Z73" si="135">N62</f>
        <v>0.29166666666666669</v>
      </c>
      <c r="AA62" s="272">
        <f>SUM('15MIN'!AA143:AA146)</f>
        <v>0</v>
      </c>
      <c r="AB62" s="272">
        <f>SUM('15MIN'!AB143:AB146)</f>
        <v>0</v>
      </c>
      <c r="AC62" s="272">
        <f>SUM('15MIN'!AC143:AC146)</f>
        <v>0</v>
      </c>
      <c r="AD62" s="272">
        <f>SUM('15MIN'!AD143:AD146)</f>
        <v>0</v>
      </c>
      <c r="AE62" s="272">
        <f>SUM('15MIN'!AE143:AE146)</f>
        <v>0</v>
      </c>
      <c r="AF62" s="272">
        <f>SUM('15MIN'!AF143:AF146)</f>
        <v>0</v>
      </c>
      <c r="AG62" s="272">
        <f>SUM('15MIN'!AG143:AG146)</f>
        <v>0</v>
      </c>
      <c r="AH62" s="272">
        <f>SUM('15MIN'!AH143:AH146)</f>
        <v>0</v>
      </c>
      <c r="AI62" s="277">
        <f>SUM('15MIN'!AI143:AI146)</f>
        <v>0</v>
      </c>
      <c r="AJ62" s="275">
        <f t="shared" ref="AJ62:AJ73" si="136">SUM(AA62:AI62)</f>
        <v>0</v>
      </c>
      <c r="AL62" s="25">
        <f t="shared" ref="AL62:AL73" si="137">Z62</f>
        <v>0.29166666666666669</v>
      </c>
      <c r="AM62" s="272">
        <f>SUM('15MIN'!AM143:AM146)</f>
        <v>0</v>
      </c>
      <c r="AN62" s="272">
        <f>SUM('15MIN'!AN143:AN146)</f>
        <v>0</v>
      </c>
      <c r="AO62" s="272">
        <f>SUM('15MIN'!AO143:AO146)</f>
        <v>0</v>
      </c>
      <c r="AP62" s="272">
        <f>SUM('15MIN'!AP143:AP146)</f>
        <v>0</v>
      </c>
      <c r="AQ62" s="272">
        <f>SUM('15MIN'!AQ143:AQ146)</f>
        <v>0</v>
      </c>
      <c r="AR62" s="272">
        <f>SUM('15MIN'!AR143:AR146)</f>
        <v>0</v>
      </c>
      <c r="AS62" s="272">
        <f>SUM('15MIN'!AS143:AS146)</f>
        <v>0</v>
      </c>
      <c r="AT62" s="272">
        <f>SUM('15MIN'!AT143:AT146)</f>
        <v>0</v>
      </c>
      <c r="AU62" s="277">
        <f>SUM('15MIN'!AU143:AU146)</f>
        <v>0</v>
      </c>
      <c r="AV62" s="275">
        <f t="shared" ref="AV62:AV73" si="138">SUM(AM62:AU62)</f>
        <v>0</v>
      </c>
      <c r="AX62" s="25">
        <f t="shared" ref="AX62:AX73" si="139">AL62</f>
        <v>0.29166666666666669</v>
      </c>
      <c r="AY62" s="272">
        <f>SUM('15MIN'!AY143:AY146)</f>
        <v>0</v>
      </c>
      <c r="AZ62" s="272">
        <f>SUM('15MIN'!AZ143:AZ146)</f>
        <v>0</v>
      </c>
      <c r="BA62" s="272">
        <f>SUM('15MIN'!BA143:BA146)</f>
        <v>0</v>
      </c>
      <c r="BB62" s="272">
        <f>SUM('15MIN'!BB143:BB146)</f>
        <v>0</v>
      </c>
      <c r="BC62" s="272">
        <f>SUM('15MIN'!BC143:BC146)</f>
        <v>0</v>
      </c>
      <c r="BD62" s="272">
        <f>SUM('15MIN'!BD143:BD146)</f>
        <v>0</v>
      </c>
      <c r="BE62" s="272">
        <f>SUM('15MIN'!BE143:BE146)</f>
        <v>0</v>
      </c>
      <c r="BF62" s="272">
        <f>SUM('15MIN'!BF143:BF146)</f>
        <v>0</v>
      </c>
      <c r="BG62" s="277">
        <f>SUM('15MIN'!BG143:BG146)</f>
        <v>0</v>
      </c>
      <c r="BH62" s="275">
        <f t="shared" ref="BH62:BH73" si="140">SUM(AY62:BG62)</f>
        <v>0</v>
      </c>
      <c r="BJ62" s="25">
        <f t="shared" ref="BJ62:BJ73" si="141">AX62</f>
        <v>0.29166666666666669</v>
      </c>
      <c r="BK62" s="272">
        <f>SUM('15MIN'!BK143:BK146)</f>
        <v>0</v>
      </c>
      <c r="BL62" s="272">
        <f>SUM('15MIN'!BL143:BL146)</f>
        <v>0</v>
      </c>
      <c r="BM62" s="272">
        <f>SUM('15MIN'!BM143:BM146)</f>
        <v>0</v>
      </c>
      <c r="BN62" s="272">
        <f>SUM('15MIN'!BN143:BN146)</f>
        <v>0</v>
      </c>
      <c r="BO62" s="272">
        <f>SUM('15MIN'!BO143:BO146)</f>
        <v>0</v>
      </c>
      <c r="BP62" s="272">
        <f>SUM('15MIN'!BP143:BP146)</f>
        <v>0</v>
      </c>
      <c r="BQ62" s="272">
        <f>SUM('15MIN'!BQ143:BQ146)</f>
        <v>0</v>
      </c>
      <c r="BR62" s="272">
        <f>SUM('15MIN'!BR143:BR146)</f>
        <v>0</v>
      </c>
      <c r="BS62" s="277">
        <f>SUM('15MIN'!BS143:BS146)</f>
        <v>0</v>
      </c>
      <c r="BT62" s="275">
        <f t="shared" ref="BT62:BT73" si="142">SUM(BK62:BS62)</f>
        <v>0</v>
      </c>
      <c r="BV62" s="25">
        <f t="shared" ref="BV62:BV73" si="143">BJ62</f>
        <v>0.29166666666666669</v>
      </c>
      <c r="BW62" s="4">
        <f t="shared" ref="BW62:BW73" si="144">SUM(C62,O62,AA62,AM62,AY62,BK62)</f>
        <v>505</v>
      </c>
      <c r="BX62" s="4">
        <f t="shared" si="124"/>
        <v>37</v>
      </c>
      <c r="BY62" s="4">
        <f t="shared" si="125"/>
        <v>63</v>
      </c>
      <c r="BZ62" s="4">
        <f t="shared" si="126"/>
        <v>2</v>
      </c>
      <c r="CA62" s="4">
        <f t="shared" si="127"/>
        <v>13</v>
      </c>
      <c r="CB62" s="4">
        <f t="shared" si="128"/>
        <v>4</v>
      </c>
      <c r="CC62" s="4">
        <f t="shared" si="129"/>
        <v>3</v>
      </c>
      <c r="CD62" s="4">
        <f t="shared" si="130"/>
        <v>1</v>
      </c>
      <c r="CE62" s="4">
        <f t="shared" si="131"/>
        <v>0</v>
      </c>
      <c r="CF62" s="42">
        <f t="shared" ref="CF62:CF73" si="145">IF(BW62&lt;&gt;"",SUM(BW62:CE62),"")</f>
        <v>628</v>
      </c>
    </row>
    <row r="63" spans="2:84" x14ac:dyDescent="0.25">
      <c r="B63" s="25">
        <f t="shared" si="123"/>
        <v>0.33333333333333337</v>
      </c>
      <c r="C63" s="272">
        <f>SUM('15MIN'!C147:C150)</f>
        <v>318</v>
      </c>
      <c r="D63" s="272">
        <f>SUM('15MIN'!D147:D150)</f>
        <v>11</v>
      </c>
      <c r="E63" s="272">
        <f>SUM('15MIN'!E147:E150)</f>
        <v>31</v>
      </c>
      <c r="F63" s="272">
        <f>SUM('15MIN'!F147:F150)</f>
        <v>3</v>
      </c>
      <c r="G63" s="272">
        <f>SUM('15MIN'!G147:G150)</f>
        <v>6</v>
      </c>
      <c r="H63" s="272">
        <f>SUM('15MIN'!H147:H150)</f>
        <v>11</v>
      </c>
      <c r="I63" s="272">
        <f>SUM('15MIN'!I147:I150)</f>
        <v>1</v>
      </c>
      <c r="J63" s="272">
        <f>SUM('15MIN'!J147:J150)</f>
        <v>0</v>
      </c>
      <c r="K63" s="277">
        <f>SUM('15MIN'!K147:K150)</f>
        <v>1</v>
      </c>
      <c r="L63" s="275">
        <f t="shared" si="132"/>
        <v>382</v>
      </c>
      <c r="N63" s="25">
        <f t="shared" si="133"/>
        <v>0.33333333333333337</v>
      </c>
      <c r="O63" s="272">
        <f>SUM('15MIN'!O147:O150)</f>
        <v>203</v>
      </c>
      <c r="P63" s="272">
        <f>SUM('15MIN'!P147:P150)</f>
        <v>6</v>
      </c>
      <c r="Q63" s="272">
        <f>SUM('15MIN'!Q147:Q150)</f>
        <v>26</v>
      </c>
      <c r="R63" s="272">
        <f>SUM('15MIN'!R147:R150)</f>
        <v>3</v>
      </c>
      <c r="S63" s="272">
        <f>SUM('15MIN'!S147:S150)</f>
        <v>9</v>
      </c>
      <c r="T63" s="272">
        <f>SUM('15MIN'!T147:T150)</f>
        <v>8</v>
      </c>
      <c r="U63" s="272">
        <f>SUM('15MIN'!U147:U150)</f>
        <v>2</v>
      </c>
      <c r="V63" s="272">
        <f>SUM('15MIN'!V147:V150)</f>
        <v>2</v>
      </c>
      <c r="W63" s="277">
        <f>SUM('15MIN'!W147:W150)</f>
        <v>0</v>
      </c>
      <c r="X63" s="275">
        <f t="shared" si="134"/>
        <v>259</v>
      </c>
      <c r="Z63" s="25">
        <f t="shared" si="135"/>
        <v>0.33333333333333337</v>
      </c>
      <c r="AA63" s="272">
        <f>SUM('15MIN'!AA147:AA150)</f>
        <v>0</v>
      </c>
      <c r="AB63" s="272">
        <f>SUM('15MIN'!AB147:AB150)</f>
        <v>0</v>
      </c>
      <c r="AC63" s="272">
        <f>SUM('15MIN'!AC147:AC150)</f>
        <v>0</v>
      </c>
      <c r="AD63" s="272">
        <f>SUM('15MIN'!AD147:AD150)</f>
        <v>0</v>
      </c>
      <c r="AE63" s="272">
        <f>SUM('15MIN'!AE147:AE150)</f>
        <v>0</v>
      </c>
      <c r="AF63" s="272">
        <f>SUM('15MIN'!AF147:AF150)</f>
        <v>0</v>
      </c>
      <c r="AG63" s="272">
        <f>SUM('15MIN'!AG147:AG150)</f>
        <v>0</v>
      </c>
      <c r="AH63" s="272">
        <f>SUM('15MIN'!AH147:AH150)</f>
        <v>0</v>
      </c>
      <c r="AI63" s="277">
        <f>SUM('15MIN'!AI147:AI150)</f>
        <v>0</v>
      </c>
      <c r="AJ63" s="275">
        <f t="shared" si="136"/>
        <v>0</v>
      </c>
      <c r="AL63" s="25">
        <f t="shared" si="137"/>
        <v>0.33333333333333337</v>
      </c>
      <c r="AM63" s="272">
        <f>SUM('15MIN'!AM147:AM150)</f>
        <v>0</v>
      </c>
      <c r="AN63" s="272">
        <f>SUM('15MIN'!AN147:AN150)</f>
        <v>0</v>
      </c>
      <c r="AO63" s="272">
        <f>SUM('15MIN'!AO147:AO150)</f>
        <v>0</v>
      </c>
      <c r="AP63" s="272">
        <f>SUM('15MIN'!AP147:AP150)</f>
        <v>0</v>
      </c>
      <c r="AQ63" s="272">
        <f>SUM('15MIN'!AQ147:AQ150)</f>
        <v>0</v>
      </c>
      <c r="AR63" s="272">
        <f>SUM('15MIN'!AR147:AR150)</f>
        <v>0</v>
      </c>
      <c r="AS63" s="272">
        <f>SUM('15MIN'!AS147:AS150)</f>
        <v>0</v>
      </c>
      <c r="AT63" s="272">
        <f>SUM('15MIN'!AT147:AT150)</f>
        <v>0</v>
      </c>
      <c r="AU63" s="277">
        <f>SUM('15MIN'!AU147:AU150)</f>
        <v>0</v>
      </c>
      <c r="AV63" s="275">
        <f t="shared" si="138"/>
        <v>0</v>
      </c>
      <c r="AX63" s="25">
        <f t="shared" si="139"/>
        <v>0.33333333333333337</v>
      </c>
      <c r="AY63" s="272">
        <f>SUM('15MIN'!AY147:AY150)</f>
        <v>0</v>
      </c>
      <c r="AZ63" s="272">
        <f>SUM('15MIN'!AZ147:AZ150)</f>
        <v>0</v>
      </c>
      <c r="BA63" s="272">
        <f>SUM('15MIN'!BA147:BA150)</f>
        <v>0</v>
      </c>
      <c r="BB63" s="272">
        <f>SUM('15MIN'!BB147:BB150)</f>
        <v>0</v>
      </c>
      <c r="BC63" s="272">
        <f>SUM('15MIN'!BC147:BC150)</f>
        <v>0</v>
      </c>
      <c r="BD63" s="272">
        <f>SUM('15MIN'!BD147:BD150)</f>
        <v>0</v>
      </c>
      <c r="BE63" s="272">
        <f>SUM('15MIN'!BE147:BE150)</f>
        <v>0</v>
      </c>
      <c r="BF63" s="272">
        <f>SUM('15MIN'!BF147:BF150)</f>
        <v>0</v>
      </c>
      <c r="BG63" s="277">
        <f>SUM('15MIN'!BG147:BG150)</f>
        <v>0</v>
      </c>
      <c r="BH63" s="275">
        <f t="shared" si="140"/>
        <v>0</v>
      </c>
      <c r="BJ63" s="25">
        <f t="shared" si="141"/>
        <v>0.33333333333333337</v>
      </c>
      <c r="BK63" s="272">
        <f>SUM('15MIN'!BK147:BK150)</f>
        <v>0</v>
      </c>
      <c r="BL63" s="272">
        <f>SUM('15MIN'!BL147:BL150)</f>
        <v>0</v>
      </c>
      <c r="BM63" s="272">
        <f>SUM('15MIN'!BM147:BM150)</f>
        <v>0</v>
      </c>
      <c r="BN63" s="272">
        <f>SUM('15MIN'!BN147:BN150)</f>
        <v>0</v>
      </c>
      <c r="BO63" s="272">
        <f>SUM('15MIN'!BO147:BO150)</f>
        <v>0</v>
      </c>
      <c r="BP63" s="272">
        <f>SUM('15MIN'!BP147:BP150)</f>
        <v>0</v>
      </c>
      <c r="BQ63" s="272">
        <f>SUM('15MIN'!BQ147:BQ150)</f>
        <v>0</v>
      </c>
      <c r="BR63" s="272">
        <f>SUM('15MIN'!BR147:BR150)</f>
        <v>0</v>
      </c>
      <c r="BS63" s="277">
        <f>SUM('15MIN'!BS147:BS150)</f>
        <v>0</v>
      </c>
      <c r="BT63" s="275">
        <f t="shared" si="142"/>
        <v>0</v>
      </c>
      <c r="BV63" s="25">
        <f t="shared" si="143"/>
        <v>0.33333333333333337</v>
      </c>
      <c r="BW63" s="4">
        <f t="shared" si="144"/>
        <v>521</v>
      </c>
      <c r="BX63" s="4">
        <f t="shared" si="124"/>
        <v>17</v>
      </c>
      <c r="BY63" s="4">
        <f t="shared" si="125"/>
        <v>57</v>
      </c>
      <c r="BZ63" s="4">
        <f t="shared" si="126"/>
        <v>6</v>
      </c>
      <c r="CA63" s="4">
        <f t="shared" si="127"/>
        <v>15</v>
      </c>
      <c r="CB63" s="4">
        <f t="shared" si="128"/>
        <v>19</v>
      </c>
      <c r="CC63" s="4">
        <f t="shared" si="129"/>
        <v>3</v>
      </c>
      <c r="CD63" s="4">
        <f t="shared" si="130"/>
        <v>2</v>
      </c>
      <c r="CE63" s="4">
        <f t="shared" si="131"/>
        <v>1</v>
      </c>
      <c r="CF63" s="42">
        <f t="shared" si="145"/>
        <v>641</v>
      </c>
    </row>
    <row r="64" spans="2:84" x14ac:dyDescent="0.25">
      <c r="B64" s="25">
        <f t="shared" si="123"/>
        <v>0.37500000000000006</v>
      </c>
      <c r="C64" s="272">
        <f>SUM('15MIN'!C151:C154)</f>
        <v>271</v>
      </c>
      <c r="D64" s="272">
        <f>SUM('15MIN'!D151:D154)</f>
        <v>7</v>
      </c>
      <c r="E64" s="272">
        <f>SUM('15MIN'!E151:E154)</f>
        <v>28</v>
      </c>
      <c r="F64" s="272">
        <f>SUM('15MIN'!F151:F154)</f>
        <v>2</v>
      </c>
      <c r="G64" s="272">
        <f>SUM('15MIN'!G151:G154)</f>
        <v>5</v>
      </c>
      <c r="H64" s="272">
        <f>SUM('15MIN'!H151:H154)</f>
        <v>9</v>
      </c>
      <c r="I64" s="272">
        <f>SUM('15MIN'!I151:I154)</f>
        <v>1</v>
      </c>
      <c r="J64" s="272">
        <f>SUM('15MIN'!J151:J154)</f>
        <v>2</v>
      </c>
      <c r="K64" s="277">
        <f>SUM('15MIN'!K151:K154)</f>
        <v>0</v>
      </c>
      <c r="L64" s="275">
        <f t="shared" si="132"/>
        <v>325</v>
      </c>
      <c r="N64" s="25">
        <f t="shared" si="133"/>
        <v>0.37500000000000006</v>
      </c>
      <c r="O64" s="272">
        <f>SUM('15MIN'!O151:O154)</f>
        <v>98</v>
      </c>
      <c r="P64" s="272">
        <f>SUM('15MIN'!P151:P154)</f>
        <v>5</v>
      </c>
      <c r="Q64" s="272">
        <f>SUM('15MIN'!Q151:Q154)</f>
        <v>22</v>
      </c>
      <c r="R64" s="272">
        <f>SUM('15MIN'!R151:R154)</f>
        <v>6</v>
      </c>
      <c r="S64" s="272">
        <f>SUM('15MIN'!S151:S154)</f>
        <v>6</v>
      </c>
      <c r="T64" s="272">
        <f>SUM('15MIN'!T151:T154)</f>
        <v>9</v>
      </c>
      <c r="U64" s="272">
        <f>SUM('15MIN'!U151:U154)</f>
        <v>1</v>
      </c>
      <c r="V64" s="272">
        <f>SUM('15MIN'!V151:V154)</f>
        <v>1</v>
      </c>
      <c r="W64" s="277">
        <f>SUM('15MIN'!W151:W154)</f>
        <v>1</v>
      </c>
      <c r="X64" s="275">
        <f t="shared" si="134"/>
        <v>149</v>
      </c>
      <c r="Z64" s="25">
        <f t="shared" si="135"/>
        <v>0.37500000000000006</v>
      </c>
      <c r="AA64" s="272">
        <f>SUM('15MIN'!AA151:AA154)</f>
        <v>0</v>
      </c>
      <c r="AB64" s="272">
        <f>SUM('15MIN'!AB151:AB154)</f>
        <v>0</v>
      </c>
      <c r="AC64" s="272">
        <f>SUM('15MIN'!AC151:AC154)</f>
        <v>0</v>
      </c>
      <c r="AD64" s="272">
        <f>SUM('15MIN'!AD151:AD154)</f>
        <v>1</v>
      </c>
      <c r="AE64" s="272">
        <f>SUM('15MIN'!AE151:AE154)</f>
        <v>0</v>
      </c>
      <c r="AF64" s="272">
        <f>SUM('15MIN'!AF151:AF154)</f>
        <v>0</v>
      </c>
      <c r="AG64" s="272">
        <f>SUM('15MIN'!AG151:AG154)</f>
        <v>0</v>
      </c>
      <c r="AH64" s="272">
        <f>SUM('15MIN'!AH151:AH154)</f>
        <v>0</v>
      </c>
      <c r="AI64" s="277">
        <f>SUM('15MIN'!AI151:AI154)</f>
        <v>0</v>
      </c>
      <c r="AJ64" s="275">
        <f t="shared" si="136"/>
        <v>1</v>
      </c>
      <c r="AL64" s="25">
        <f t="shared" si="137"/>
        <v>0.37500000000000006</v>
      </c>
      <c r="AM64" s="272">
        <f>SUM('15MIN'!AM151:AM154)</f>
        <v>0</v>
      </c>
      <c r="AN64" s="272">
        <f>SUM('15MIN'!AN151:AN154)</f>
        <v>0</v>
      </c>
      <c r="AO64" s="272">
        <f>SUM('15MIN'!AO151:AO154)</f>
        <v>0</v>
      </c>
      <c r="AP64" s="272">
        <f>SUM('15MIN'!AP151:AP154)</f>
        <v>0</v>
      </c>
      <c r="AQ64" s="272">
        <f>SUM('15MIN'!AQ151:AQ154)</f>
        <v>0</v>
      </c>
      <c r="AR64" s="272">
        <f>SUM('15MIN'!AR151:AR154)</f>
        <v>0</v>
      </c>
      <c r="AS64" s="272">
        <f>SUM('15MIN'!AS151:AS154)</f>
        <v>0</v>
      </c>
      <c r="AT64" s="272">
        <f>SUM('15MIN'!AT151:AT154)</f>
        <v>0</v>
      </c>
      <c r="AU64" s="277">
        <f>SUM('15MIN'!AU151:AU154)</f>
        <v>0</v>
      </c>
      <c r="AV64" s="275">
        <f t="shared" si="138"/>
        <v>0</v>
      </c>
      <c r="AX64" s="25">
        <f t="shared" si="139"/>
        <v>0.37500000000000006</v>
      </c>
      <c r="AY64" s="272">
        <f>SUM('15MIN'!AY151:AY154)</f>
        <v>0</v>
      </c>
      <c r="AZ64" s="272">
        <f>SUM('15MIN'!AZ151:AZ154)</f>
        <v>0</v>
      </c>
      <c r="BA64" s="272">
        <f>SUM('15MIN'!BA151:BA154)</f>
        <v>0</v>
      </c>
      <c r="BB64" s="272">
        <f>SUM('15MIN'!BB151:BB154)</f>
        <v>0</v>
      </c>
      <c r="BC64" s="272">
        <f>SUM('15MIN'!BC151:BC154)</f>
        <v>0</v>
      </c>
      <c r="BD64" s="272">
        <f>SUM('15MIN'!BD151:BD154)</f>
        <v>0</v>
      </c>
      <c r="BE64" s="272">
        <f>SUM('15MIN'!BE151:BE154)</f>
        <v>0</v>
      </c>
      <c r="BF64" s="272">
        <f>SUM('15MIN'!BF151:BF154)</f>
        <v>0</v>
      </c>
      <c r="BG64" s="277">
        <f>SUM('15MIN'!BG151:BG154)</f>
        <v>0</v>
      </c>
      <c r="BH64" s="275">
        <f t="shared" si="140"/>
        <v>0</v>
      </c>
      <c r="BJ64" s="25">
        <f t="shared" si="141"/>
        <v>0.37500000000000006</v>
      </c>
      <c r="BK64" s="272">
        <f>SUM('15MIN'!BK151:BK154)</f>
        <v>0</v>
      </c>
      <c r="BL64" s="272">
        <f>SUM('15MIN'!BL151:BL154)</f>
        <v>0</v>
      </c>
      <c r="BM64" s="272">
        <f>SUM('15MIN'!BM151:BM154)</f>
        <v>0</v>
      </c>
      <c r="BN64" s="272">
        <f>SUM('15MIN'!BN151:BN154)</f>
        <v>0</v>
      </c>
      <c r="BO64" s="272">
        <f>SUM('15MIN'!BO151:BO154)</f>
        <v>0</v>
      </c>
      <c r="BP64" s="272">
        <f>SUM('15MIN'!BP151:BP154)</f>
        <v>0</v>
      </c>
      <c r="BQ64" s="272">
        <f>SUM('15MIN'!BQ151:BQ154)</f>
        <v>0</v>
      </c>
      <c r="BR64" s="272">
        <f>SUM('15MIN'!BR151:BR154)</f>
        <v>0</v>
      </c>
      <c r="BS64" s="277">
        <f>SUM('15MIN'!BS151:BS154)</f>
        <v>0</v>
      </c>
      <c r="BT64" s="275">
        <f t="shared" si="142"/>
        <v>0</v>
      </c>
      <c r="BV64" s="25">
        <f t="shared" si="143"/>
        <v>0.37500000000000006</v>
      </c>
      <c r="BW64" s="4">
        <f t="shared" si="144"/>
        <v>369</v>
      </c>
      <c r="BX64" s="4">
        <f t="shared" si="124"/>
        <v>12</v>
      </c>
      <c r="BY64" s="4">
        <f t="shared" si="125"/>
        <v>50</v>
      </c>
      <c r="BZ64" s="4">
        <f t="shared" si="126"/>
        <v>9</v>
      </c>
      <c r="CA64" s="4">
        <f t="shared" si="127"/>
        <v>11</v>
      </c>
      <c r="CB64" s="4">
        <f t="shared" si="128"/>
        <v>18</v>
      </c>
      <c r="CC64" s="4">
        <f t="shared" si="129"/>
        <v>2</v>
      </c>
      <c r="CD64" s="4">
        <f t="shared" si="130"/>
        <v>3</v>
      </c>
      <c r="CE64" s="4">
        <f t="shared" si="131"/>
        <v>1</v>
      </c>
      <c r="CF64" s="42">
        <f t="shared" si="145"/>
        <v>475</v>
      </c>
    </row>
    <row r="65" spans="2:84" x14ac:dyDescent="0.25">
      <c r="B65" s="25">
        <f t="shared" si="123"/>
        <v>0.41666666666666674</v>
      </c>
      <c r="C65" s="272">
        <f>SUM('15MIN'!C155:C158)</f>
        <v>188</v>
      </c>
      <c r="D65" s="272">
        <f>SUM('15MIN'!D155:D158)</f>
        <v>10</v>
      </c>
      <c r="E65" s="272">
        <f>SUM('15MIN'!E155:E158)</f>
        <v>22</v>
      </c>
      <c r="F65" s="272">
        <f>SUM('15MIN'!F155:F158)</f>
        <v>2</v>
      </c>
      <c r="G65" s="272">
        <f>SUM('15MIN'!G155:G158)</f>
        <v>5</v>
      </c>
      <c r="H65" s="272">
        <f>SUM('15MIN'!H155:H158)</f>
        <v>3</v>
      </c>
      <c r="I65" s="272">
        <f>SUM('15MIN'!I155:I158)</f>
        <v>0</v>
      </c>
      <c r="J65" s="272">
        <f>SUM('15MIN'!J155:J158)</f>
        <v>2</v>
      </c>
      <c r="K65" s="277">
        <f>SUM('15MIN'!K155:K158)</f>
        <v>0</v>
      </c>
      <c r="L65" s="275">
        <f t="shared" si="132"/>
        <v>232</v>
      </c>
      <c r="N65" s="25">
        <f t="shared" si="133"/>
        <v>0.41666666666666674</v>
      </c>
      <c r="O65" s="272">
        <f>SUM('15MIN'!O155:O158)</f>
        <v>89</v>
      </c>
      <c r="P65" s="272">
        <f>SUM('15MIN'!P155:P158)</f>
        <v>7</v>
      </c>
      <c r="Q65" s="272">
        <f>SUM('15MIN'!Q155:Q158)</f>
        <v>15</v>
      </c>
      <c r="R65" s="272">
        <f>SUM('15MIN'!R155:R158)</f>
        <v>1</v>
      </c>
      <c r="S65" s="272">
        <f>SUM('15MIN'!S155:S158)</f>
        <v>7</v>
      </c>
      <c r="T65" s="272">
        <f>SUM('15MIN'!T155:T158)</f>
        <v>12</v>
      </c>
      <c r="U65" s="272">
        <f>SUM('15MIN'!U155:U158)</f>
        <v>0</v>
      </c>
      <c r="V65" s="272">
        <f>SUM('15MIN'!V155:V158)</f>
        <v>2</v>
      </c>
      <c r="W65" s="277">
        <f>SUM('15MIN'!W155:W158)</f>
        <v>0</v>
      </c>
      <c r="X65" s="275">
        <f t="shared" si="134"/>
        <v>133</v>
      </c>
      <c r="Z65" s="25">
        <f t="shared" si="135"/>
        <v>0.41666666666666674</v>
      </c>
      <c r="AA65" s="272">
        <f>SUM('15MIN'!AA155:AA158)</f>
        <v>0</v>
      </c>
      <c r="AB65" s="272">
        <f>SUM('15MIN'!AB155:AB158)</f>
        <v>0</v>
      </c>
      <c r="AC65" s="272">
        <f>SUM('15MIN'!AC155:AC158)</f>
        <v>0</v>
      </c>
      <c r="AD65" s="272">
        <f>SUM('15MIN'!AD155:AD158)</f>
        <v>0</v>
      </c>
      <c r="AE65" s="272">
        <f>SUM('15MIN'!AE155:AE158)</f>
        <v>0</v>
      </c>
      <c r="AF65" s="272">
        <f>SUM('15MIN'!AF155:AF158)</f>
        <v>0</v>
      </c>
      <c r="AG65" s="272">
        <f>SUM('15MIN'!AG155:AG158)</f>
        <v>0</v>
      </c>
      <c r="AH65" s="272">
        <f>SUM('15MIN'!AH155:AH158)</f>
        <v>0</v>
      </c>
      <c r="AI65" s="277">
        <f>SUM('15MIN'!AI155:AI158)</f>
        <v>0</v>
      </c>
      <c r="AJ65" s="275">
        <f t="shared" si="136"/>
        <v>0</v>
      </c>
      <c r="AL65" s="25">
        <f t="shared" si="137"/>
        <v>0.41666666666666674</v>
      </c>
      <c r="AM65" s="272">
        <f>SUM('15MIN'!AM155:AM158)</f>
        <v>0</v>
      </c>
      <c r="AN65" s="272">
        <f>SUM('15MIN'!AN155:AN158)</f>
        <v>0</v>
      </c>
      <c r="AO65" s="272">
        <f>SUM('15MIN'!AO155:AO158)</f>
        <v>0</v>
      </c>
      <c r="AP65" s="272">
        <f>SUM('15MIN'!AP155:AP158)</f>
        <v>0</v>
      </c>
      <c r="AQ65" s="272">
        <f>SUM('15MIN'!AQ155:AQ158)</f>
        <v>0</v>
      </c>
      <c r="AR65" s="272">
        <f>SUM('15MIN'!AR155:AR158)</f>
        <v>0</v>
      </c>
      <c r="AS65" s="272">
        <f>SUM('15MIN'!AS155:AS158)</f>
        <v>0</v>
      </c>
      <c r="AT65" s="272">
        <f>SUM('15MIN'!AT155:AT158)</f>
        <v>0</v>
      </c>
      <c r="AU65" s="277">
        <f>SUM('15MIN'!AU155:AU158)</f>
        <v>0</v>
      </c>
      <c r="AV65" s="275">
        <f t="shared" si="138"/>
        <v>0</v>
      </c>
      <c r="AX65" s="25">
        <f t="shared" si="139"/>
        <v>0.41666666666666674</v>
      </c>
      <c r="AY65" s="272">
        <f>SUM('15MIN'!AY155:AY158)</f>
        <v>0</v>
      </c>
      <c r="AZ65" s="272">
        <f>SUM('15MIN'!AZ155:AZ158)</f>
        <v>0</v>
      </c>
      <c r="BA65" s="272">
        <f>SUM('15MIN'!BA155:BA158)</f>
        <v>0</v>
      </c>
      <c r="BB65" s="272">
        <f>SUM('15MIN'!BB155:BB158)</f>
        <v>0</v>
      </c>
      <c r="BC65" s="272">
        <f>SUM('15MIN'!BC155:BC158)</f>
        <v>0</v>
      </c>
      <c r="BD65" s="272">
        <f>SUM('15MIN'!BD155:BD158)</f>
        <v>0</v>
      </c>
      <c r="BE65" s="272">
        <f>SUM('15MIN'!BE155:BE158)</f>
        <v>0</v>
      </c>
      <c r="BF65" s="272">
        <f>SUM('15MIN'!BF155:BF158)</f>
        <v>0</v>
      </c>
      <c r="BG65" s="277">
        <f>SUM('15MIN'!BG155:BG158)</f>
        <v>0</v>
      </c>
      <c r="BH65" s="275">
        <f t="shared" si="140"/>
        <v>0</v>
      </c>
      <c r="BJ65" s="25">
        <f t="shared" si="141"/>
        <v>0.41666666666666674</v>
      </c>
      <c r="BK65" s="272">
        <f>SUM('15MIN'!BK155:BK158)</f>
        <v>0</v>
      </c>
      <c r="BL65" s="272">
        <f>SUM('15MIN'!BL155:BL158)</f>
        <v>0</v>
      </c>
      <c r="BM65" s="272">
        <f>SUM('15MIN'!BM155:BM158)</f>
        <v>0</v>
      </c>
      <c r="BN65" s="272">
        <f>SUM('15MIN'!BN155:BN158)</f>
        <v>0</v>
      </c>
      <c r="BO65" s="272">
        <f>SUM('15MIN'!BO155:BO158)</f>
        <v>0</v>
      </c>
      <c r="BP65" s="272">
        <f>SUM('15MIN'!BP155:BP158)</f>
        <v>0</v>
      </c>
      <c r="BQ65" s="272">
        <f>SUM('15MIN'!BQ155:BQ158)</f>
        <v>0</v>
      </c>
      <c r="BR65" s="272">
        <f>SUM('15MIN'!BR155:BR158)</f>
        <v>0</v>
      </c>
      <c r="BS65" s="277">
        <f>SUM('15MIN'!BS155:BS158)</f>
        <v>0</v>
      </c>
      <c r="BT65" s="275">
        <f t="shared" si="142"/>
        <v>0</v>
      </c>
      <c r="BV65" s="25">
        <f t="shared" si="143"/>
        <v>0.41666666666666674</v>
      </c>
      <c r="BW65" s="4">
        <f t="shared" si="144"/>
        <v>277</v>
      </c>
      <c r="BX65" s="4">
        <f t="shared" si="124"/>
        <v>17</v>
      </c>
      <c r="BY65" s="4">
        <f t="shared" si="125"/>
        <v>37</v>
      </c>
      <c r="BZ65" s="4">
        <f t="shared" si="126"/>
        <v>3</v>
      </c>
      <c r="CA65" s="4">
        <f t="shared" si="127"/>
        <v>12</v>
      </c>
      <c r="CB65" s="4">
        <f t="shared" si="128"/>
        <v>15</v>
      </c>
      <c r="CC65" s="4">
        <f t="shared" si="129"/>
        <v>0</v>
      </c>
      <c r="CD65" s="4">
        <f t="shared" si="130"/>
        <v>4</v>
      </c>
      <c r="CE65" s="4">
        <f t="shared" si="131"/>
        <v>0</v>
      </c>
      <c r="CF65" s="42">
        <f t="shared" si="145"/>
        <v>365</v>
      </c>
    </row>
    <row r="66" spans="2:84" x14ac:dyDescent="0.25">
      <c r="B66" s="25">
        <f t="shared" si="123"/>
        <v>0.45833333333333343</v>
      </c>
      <c r="C66" s="272">
        <f>SUM('15MIN'!C159:C162)</f>
        <v>211</v>
      </c>
      <c r="D66" s="272">
        <f>SUM('15MIN'!D159:D162)</f>
        <v>6</v>
      </c>
      <c r="E66" s="272">
        <f>SUM('15MIN'!E159:E162)</f>
        <v>31</v>
      </c>
      <c r="F66" s="272">
        <f>SUM('15MIN'!F159:F162)</f>
        <v>1</v>
      </c>
      <c r="G66" s="272">
        <f>SUM('15MIN'!G159:G162)</f>
        <v>9</v>
      </c>
      <c r="H66" s="272">
        <f>SUM('15MIN'!H159:H162)</f>
        <v>5</v>
      </c>
      <c r="I66" s="272">
        <f>SUM('15MIN'!I159:I162)</f>
        <v>0</v>
      </c>
      <c r="J66" s="272">
        <f>SUM('15MIN'!J159:J162)</f>
        <v>1</v>
      </c>
      <c r="K66" s="277">
        <f>SUM('15MIN'!K159:K162)</f>
        <v>2</v>
      </c>
      <c r="L66" s="275">
        <f t="shared" si="132"/>
        <v>266</v>
      </c>
      <c r="N66" s="25">
        <f t="shared" si="133"/>
        <v>0.45833333333333343</v>
      </c>
      <c r="O66" s="272">
        <f>SUM('15MIN'!O159:O162)</f>
        <v>93</v>
      </c>
      <c r="P66" s="272">
        <f>SUM('15MIN'!P159:P162)</f>
        <v>3</v>
      </c>
      <c r="Q66" s="272">
        <f>SUM('15MIN'!Q159:Q162)</f>
        <v>19</v>
      </c>
      <c r="R66" s="272">
        <f>SUM('15MIN'!R159:R162)</f>
        <v>1</v>
      </c>
      <c r="S66" s="272">
        <f>SUM('15MIN'!S159:S162)</f>
        <v>5</v>
      </c>
      <c r="T66" s="272">
        <f>SUM('15MIN'!T159:T162)</f>
        <v>2</v>
      </c>
      <c r="U66" s="272">
        <f>SUM('15MIN'!U159:U162)</f>
        <v>1</v>
      </c>
      <c r="V66" s="272">
        <f>SUM('15MIN'!V159:V162)</f>
        <v>1</v>
      </c>
      <c r="W66" s="277">
        <f>SUM('15MIN'!W159:W162)</f>
        <v>0</v>
      </c>
      <c r="X66" s="275">
        <f t="shared" si="134"/>
        <v>125</v>
      </c>
      <c r="Z66" s="25">
        <f t="shared" si="135"/>
        <v>0.45833333333333343</v>
      </c>
      <c r="AA66" s="272">
        <f>SUM('15MIN'!AA159:AA162)</f>
        <v>1</v>
      </c>
      <c r="AB66" s="272">
        <f>SUM('15MIN'!AB159:AB162)</f>
        <v>0</v>
      </c>
      <c r="AC66" s="272">
        <f>SUM('15MIN'!AC159:AC162)</f>
        <v>0</v>
      </c>
      <c r="AD66" s="272">
        <f>SUM('15MIN'!AD159:AD162)</f>
        <v>0</v>
      </c>
      <c r="AE66" s="272">
        <f>SUM('15MIN'!AE159:AE162)</f>
        <v>0</v>
      </c>
      <c r="AF66" s="272">
        <f>SUM('15MIN'!AF159:AF162)</f>
        <v>0</v>
      </c>
      <c r="AG66" s="272">
        <f>SUM('15MIN'!AG159:AG162)</f>
        <v>0</v>
      </c>
      <c r="AH66" s="272">
        <f>SUM('15MIN'!AH159:AH162)</f>
        <v>0</v>
      </c>
      <c r="AI66" s="277">
        <f>SUM('15MIN'!AI159:AI162)</f>
        <v>0</v>
      </c>
      <c r="AJ66" s="275">
        <f t="shared" si="136"/>
        <v>1</v>
      </c>
      <c r="AL66" s="25">
        <f t="shared" si="137"/>
        <v>0.45833333333333343</v>
      </c>
      <c r="AM66" s="272">
        <f>SUM('15MIN'!AM159:AM162)</f>
        <v>0</v>
      </c>
      <c r="AN66" s="272">
        <f>SUM('15MIN'!AN159:AN162)</f>
        <v>0</v>
      </c>
      <c r="AO66" s="272">
        <f>SUM('15MIN'!AO159:AO162)</f>
        <v>0</v>
      </c>
      <c r="AP66" s="272">
        <f>SUM('15MIN'!AP159:AP162)</f>
        <v>0</v>
      </c>
      <c r="AQ66" s="272">
        <f>SUM('15MIN'!AQ159:AQ162)</f>
        <v>0</v>
      </c>
      <c r="AR66" s="272">
        <f>SUM('15MIN'!AR159:AR162)</f>
        <v>0</v>
      </c>
      <c r="AS66" s="272">
        <f>SUM('15MIN'!AS159:AS162)</f>
        <v>0</v>
      </c>
      <c r="AT66" s="272">
        <f>SUM('15MIN'!AT159:AT162)</f>
        <v>0</v>
      </c>
      <c r="AU66" s="277">
        <f>SUM('15MIN'!AU159:AU162)</f>
        <v>0</v>
      </c>
      <c r="AV66" s="275">
        <f t="shared" si="138"/>
        <v>0</v>
      </c>
      <c r="AX66" s="25">
        <f t="shared" si="139"/>
        <v>0.45833333333333343</v>
      </c>
      <c r="AY66" s="272">
        <f>SUM('15MIN'!AY159:AY162)</f>
        <v>0</v>
      </c>
      <c r="AZ66" s="272">
        <f>SUM('15MIN'!AZ159:AZ162)</f>
        <v>0</v>
      </c>
      <c r="BA66" s="272">
        <f>SUM('15MIN'!BA159:BA162)</f>
        <v>0</v>
      </c>
      <c r="BB66" s="272">
        <f>SUM('15MIN'!BB159:BB162)</f>
        <v>0</v>
      </c>
      <c r="BC66" s="272">
        <f>SUM('15MIN'!BC159:BC162)</f>
        <v>0</v>
      </c>
      <c r="BD66" s="272">
        <f>SUM('15MIN'!BD159:BD162)</f>
        <v>0</v>
      </c>
      <c r="BE66" s="272">
        <f>SUM('15MIN'!BE159:BE162)</f>
        <v>0</v>
      </c>
      <c r="BF66" s="272">
        <f>SUM('15MIN'!BF159:BF162)</f>
        <v>0</v>
      </c>
      <c r="BG66" s="277">
        <f>SUM('15MIN'!BG159:BG162)</f>
        <v>0</v>
      </c>
      <c r="BH66" s="275">
        <f t="shared" si="140"/>
        <v>0</v>
      </c>
      <c r="BJ66" s="25">
        <f t="shared" si="141"/>
        <v>0.45833333333333343</v>
      </c>
      <c r="BK66" s="272">
        <f>SUM('15MIN'!BK159:BK162)</f>
        <v>0</v>
      </c>
      <c r="BL66" s="272">
        <f>SUM('15MIN'!BL159:BL162)</f>
        <v>0</v>
      </c>
      <c r="BM66" s="272">
        <f>SUM('15MIN'!BM159:BM162)</f>
        <v>0</v>
      </c>
      <c r="BN66" s="272">
        <f>SUM('15MIN'!BN159:BN162)</f>
        <v>0</v>
      </c>
      <c r="BO66" s="272">
        <f>SUM('15MIN'!BO159:BO162)</f>
        <v>0</v>
      </c>
      <c r="BP66" s="272">
        <f>SUM('15MIN'!BP159:BP162)</f>
        <v>0</v>
      </c>
      <c r="BQ66" s="272">
        <f>SUM('15MIN'!BQ159:BQ162)</f>
        <v>0</v>
      </c>
      <c r="BR66" s="272">
        <f>SUM('15MIN'!BR159:BR162)</f>
        <v>0</v>
      </c>
      <c r="BS66" s="277">
        <f>SUM('15MIN'!BS159:BS162)</f>
        <v>0</v>
      </c>
      <c r="BT66" s="275">
        <f t="shared" si="142"/>
        <v>0</v>
      </c>
      <c r="BV66" s="25">
        <f t="shared" si="143"/>
        <v>0.45833333333333343</v>
      </c>
      <c r="BW66" s="4">
        <f t="shared" si="144"/>
        <v>305</v>
      </c>
      <c r="BX66" s="4">
        <f t="shared" si="124"/>
        <v>9</v>
      </c>
      <c r="BY66" s="4">
        <f t="shared" si="125"/>
        <v>50</v>
      </c>
      <c r="BZ66" s="4">
        <f t="shared" si="126"/>
        <v>2</v>
      </c>
      <c r="CA66" s="4">
        <f t="shared" si="127"/>
        <v>14</v>
      </c>
      <c r="CB66" s="4">
        <f t="shared" si="128"/>
        <v>7</v>
      </c>
      <c r="CC66" s="4">
        <f t="shared" si="129"/>
        <v>1</v>
      </c>
      <c r="CD66" s="4">
        <f t="shared" si="130"/>
        <v>2</v>
      </c>
      <c r="CE66" s="4">
        <f t="shared" si="131"/>
        <v>2</v>
      </c>
      <c r="CF66" s="42">
        <f t="shared" si="145"/>
        <v>392</v>
      </c>
    </row>
    <row r="67" spans="2:84" x14ac:dyDescent="0.25">
      <c r="B67" s="25">
        <f t="shared" si="123"/>
        <v>0.50000000000000011</v>
      </c>
      <c r="C67" s="272">
        <f>SUM('15MIN'!C163:C166)</f>
        <v>205</v>
      </c>
      <c r="D67" s="272">
        <f>SUM('15MIN'!D163:D166)</f>
        <v>11</v>
      </c>
      <c r="E67" s="272">
        <f>SUM('15MIN'!E163:E166)</f>
        <v>28</v>
      </c>
      <c r="F67" s="272">
        <f>SUM('15MIN'!F163:F166)</f>
        <v>2</v>
      </c>
      <c r="G67" s="272">
        <f>SUM('15MIN'!G163:G166)</f>
        <v>6</v>
      </c>
      <c r="H67" s="272">
        <f>SUM('15MIN'!H163:H166)</f>
        <v>4</v>
      </c>
      <c r="I67" s="272">
        <f>SUM('15MIN'!I163:I166)</f>
        <v>1</v>
      </c>
      <c r="J67" s="272">
        <f>SUM('15MIN'!J163:J166)</f>
        <v>2</v>
      </c>
      <c r="K67" s="277">
        <f>SUM('15MIN'!K163:K166)</f>
        <v>0</v>
      </c>
      <c r="L67" s="275">
        <f t="shared" si="132"/>
        <v>259</v>
      </c>
      <c r="N67" s="25">
        <f t="shared" si="133"/>
        <v>0.50000000000000011</v>
      </c>
      <c r="O67" s="272">
        <f>SUM('15MIN'!O163:O166)</f>
        <v>94</v>
      </c>
      <c r="P67" s="272">
        <f>SUM('15MIN'!P163:P166)</f>
        <v>5</v>
      </c>
      <c r="Q67" s="272">
        <f>SUM('15MIN'!Q163:Q166)</f>
        <v>20</v>
      </c>
      <c r="R67" s="272">
        <f>SUM('15MIN'!R163:R166)</f>
        <v>0</v>
      </c>
      <c r="S67" s="272">
        <f>SUM('15MIN'!S163:S166)</f>
        <v>5</v>
      </c>
      <c r="T67" s="272">
        <f>SUM('15MIN'!T163:T166)</f>
        <v>13</v>
      </c>
      <c r="U67" s="272">
        <f>SUM('15MIN'!U163:U166)</f>
        <v>1</v>
      </c>
      <c r="V67" s="272">
        <f>SUM('15MIN'!V163:V166)</f>
        <v>1</v>
      </c>
      <c r="W67" s="277">
        <f>SUM('15MIN'!W163:W166)</f>
        <v>0</v>
      </c>
      <c r="X67" s="275">
        <f t="shared" si="134"/>
        <v>139</v>
      </c>
      <c r="Z67" s="25">
        <f t="shared" si="135"/>
        <v>0.50000000000000011</v>
      </c>
      <c r="AA67" s="272">
        <f>SUM('15MIN'!AA163:AA166)</f>
        <v>0</v>
      </c>
      <c r="AB67" s="272">
        <f>SUM('15MIN'!AB163:AB166)</f>
        <v>1</v>
      </c>
      <c r="AC67" s="272">
        <f>SUM('15MIN'!AC163:AC166)</f>
        <v>0</v>
      </c>
      <c r="AD67" s="272">
        <f>SUM('15MIN'!AD163:AD166)</f>
        <v>0</v>
      </c>
      <c r="AE67" s="272">
        <f>SUM('15MIN'!AE163:AE166)</f>
        <v>0</v>
      </c>
      <c r="AF67" s="272">
        <f>SUM('15MIN'!AF163:AF166)</f>
        <v>0</v>
      </c>
      <c r="AG67" s="272">
        <f>SUM('15MIN'!AG163:AG166)</f>
        <v>0</v>
      </c>
      <c r="AH67" s="272">
        <f>SUM('15MIN'!AH163:AH166)</f>
        <v>0</v>
      </c>
      <c r="AI67" s="277">
        <f>SUM('15MIN'!AI163:AI166)</f>
        <v>0</v>
      </c>
      <c r="AJ67" s="275">
        <f t="shared" si="136"/>
        <v>1</v>
      </c>
      <c r="AL67" s="25">
        <f t="shared" si="137"/>
        <v>0.50000000000000011</v>
      </c>
      <c r="AM67" s="272">
        <f>SUM('15MIN'!AM163:AM166)</f>
        <v>0</v>
      </c>
      <c r="AN67" s="272">
        <f>SUM('15MIN'!AN163:AN166)</f>
        <v>0</v>
      </c>
      <c r="AO67" s="272">
        <f>SUM('15MIN'!AO163:AO166)</f>
        <v>0</v>
      </c>
      <c r="AP67" s="272">
        <f>SUM('15MIN'!AP163:AP166)</f>
        <v>0</v>
      </c>
      <c r="AQ67" s="272">
        <f>SUM('15MIN'!AQ163:AQ166)</f>
        <v>0</v>
      </c>
      <c r="AR67" s="272">
        <f>SUM('15MIN'!AR163:AR166)</f>
        <v>0</v>
      </c>
      <c r="AS67" s="272">
        <f>SUM('15MIN'!AS163:AS166)</f>
        <v>0</v>
      </c>
      <c r="AT67" s="272">
        <f>SUM('15MIN'!AT163:AT166)</f>
        <v>0</v>
      </c>
      <c r="AU67" s="277">
        <f>SUM('15MIN'!AU163:AU166)</f>
        <v>0</v>
      </c>
      <c r="AV67" s="275">
        <f t="shared" si="138"/>
        <v>0</v>
      </c>
      <c r="AX67" s="25">
        <f t="shared" si="139"/>
        <v>0.50000000000000011</v>
      </c>
      <c r="AY67" s="272">
        <f>SUM('15MIN'!AY163:AY166)</f>
        <v>0</v>
      </c>
      <c r="AZ67" s="272">
        <f>SUM('15MIN'!AZ163:AZ166)</f>
        <v>0</v>
      </c>
      <c r="BA67" s="272">
        <f>SUM('15MIN'!BA163:BA166)</f>
        <v>0</v>
      </c>
      <c r="BB67" s="272">
        <f>SUM('15MIN'!BB163:BB166)</f>
        <v>0</v>
      </c>
      <c r="BC67" s="272">
        <f>SUM('15MIN'!BC163:BC166)</f>
        <v>0</v>
      </c>
      <c r="BD67" s="272">
        <f>SUM('15MIN'!BD163:BD166)</f>
        <v>0</v>
      </c>
      <c r="BE67" s="272">
        <f>SUM('15MIN'!BE163:BE166)</f>
        <v>0</v>
      </c>
      <c r="BF67" s="272">
        <f>SUM('15MIN'!BF163:BF166)</f>
        <v>0</v>
      </c>
      <c r="BG67" s="277">
        <f>SUM('15MIN'!BG163:BG166)</f>
        <v>0</v>
      </c>
      <c r="BH67" s="275">
        <f t="shared" si="140"/>
        <v>0</v>
      </c>
      <c r="BJ67" s="25">
        <f t="shared" si="141"/>
        <v>0.50000000000000011</v>
      </c>
      <c r="BK67" s="272">
        <f>SUM('15MIN'!BK163:BK166)</f>
        <v>0</v>
      </c>
      <c r="BL67" s="272">
        <f>SUM('15MIN'!BL163:BL166)</f>
        <v>0</v>
      </c>
      <c r="BM67" s="272">
        <f>SUM('15MIN'!BM163:BM166)</f>
        <v>0</v>
      </c>
      <c r="BN67" s="272">
        <f>SUM('15MIN'!BN163:BN166)</f>
        <v>0</v>
      </c>
      <c r="BO67" s="272">
        <f>SUM('15MIN'!BO163:BO166)</f>
        <v>0</v>
      </c>
      <c r="BP67" s="272">
        <f>SUM('15MIN'!BP163:BP166)</f>
        <v>0</v>
      </c>
      <c r="BQ67" s="272">
        <f>SUM('15MIN'!BQ163:BQ166)</f>
        <v>0</v>
      </c>
      <c r="BR67" s="272">
        <f>SUM('15MIN'!BR163:BR166)</f>
        <v>0</v>
      </c>
      <c r="BS67" s="277">
        <f>SUM('15MIN'!BS163:BS166)</f>
        <v>0</v>
      </c>
      <c r="BT67" s="275">
        <f t="shared" si="142"/>
        <v>0</v>
      </c>
      <c r="BV67" s="25">
        <f t="shared" si="143"/>
        <v>0.50000000000000011</v>
      </c>
      <c r="BW67" s="4">
        <f t="shared" si="144"/>
        <v>299</v>
      </c>
      <c r="BX67" s="4">
        <f t="shared" si="124"/>
        <v>17</v>
      </c>
      <c r="BY67" s="4">
        <f t="shared" si="125"/>
        <v>48</v>
      </c>
      <c r="BZ67" s="4">
        <f t="shared" si="126"/>
        <v>2</v>
      </c>
      <c r="CA67" s="4">
        <f t="shared" si="127"/>
        <v>11</v>
      </c>
      <c r="CB67" s="4">
        <f t="shared" si="128"/>
        <v>17</v>
      </c>
      <c r="CC67" s="4">
        <f t="shared" si="129"/>
        <v>2</v>
      </c>
      <c r="CD67" s="4">
        <f t="shared" si="130"/>
        <v>3</v>
      </c>
      <c r="CE67" s="4">
        <f t="shared" si="131"/>
        <v>0</v>
      </c>
      <c r="CF67" s="42">
        <f t="shared" si="145"/>
        <v>399</v>
      </c>
    </row>
    <row r="68" spans="2:84" x14ac:dyDescent="0.25">
      <c r="B68" s="25">
        <f t="shared" si="123"/>
        <v>0.54166666666666674</v>
      </c>
      <c r="C68" s="272">
        <f>SUM('15MIN'!C167:C170)</f>
        <v>192</v>
      </c>
      <c r="D68" s="272">
        <f>SUM('15MIN'!D167:D170)</f>
        <v>13</v>
      </c>
      <c r="E68" s="272">
        <f>SUM('15MIN'!E167:E170)</f>
        <v>24</v>
      </c>
      <c r="F68" s="272">
        <f>SUM('15MIN'!F167:F170)</f>
        <v>0</v>
      </c>
      <c r="G68" s="272">
        <f>SUM('15MIN'!G167:G170)</f>
        <v>9</v>
      </c>
      <c r="H68" s="272">
        <f>SUM('15MIN'!H167:H170)</f>
        <v>3</v>
      </c>
      <c r="I68" s="272">
        <f>SUM('15MIN'!I167:I170)</f>
        <v>1</v>
      </c>
      <c r="J68" s="272">
        <f>SUM('15MIN'!J167:J170)</f>
        <v>2</v>
      </c>
      <c r="K68" s="277">
        <f>SUM('15MIN'!K167:K170)</f>
        <v>1</v>
      </c>
      <c r="L68" s="275">
        <f t="shared" si="132"/>
        <v>245</v>
      </c>
      <c r="N68" s="25">
        <f t="shared" si="133"/>
        <v>0.54166666666666674</v>
      </c>
      <c r="O68" s="272">
        <f>SUM('15MIN'!O167:O170)</f>
        <v>84</v>
      </c>
      <c r="P68" s="272">
        <f>SUM('15MIN'!P167:P170)</f>
        <v>7</v>
      </c>
      <c r="Q68" s="272">
        <f>SUM('15MIN'!Q167:Q170)</f>
        <v>12</v>
      </c>
      <c r="R68" s="272">
        <f>SUM('15MIN'!R167:R170)</f>
        <v>2</v>
      </c>
      <c r="S68" s="272">
        <f>SUM('15MIN'!S167:S170)</f>
        <v>5</v>
      </c>
      <c r="T68" s="272">
        <f>SUM('15MIN'!T167:T170)</f>
        <v>9</v>
      </c>
      <c r="U68" s="272">
        <f>SUM('15MIN'!U167:U170)</f>
        <v>0</v>
      </c>
      <c r="V68" s="272">
        <f>SUM('15MIN'!V167:V170)</f>
        <v>0</v>
      </c>
      <c r="W68" s="277">
        <f>SUM('15MIN'!W167:W170)</f>
        <v>0</v>
      </c>
      <c r="X68" s="275">
        <f t="shared" si="134"/>
        <v>119</v>
      </c>
      <c r="Z68" s="25">
        <f t="shared" si="135"/>
        <v>0.54166666666666674</v>
      </c>
      <c r="AA68" s="272">
        <f>SUM('15MIN'!AA167:AA170)</f>
        <v>0</v>
      </c>
      <c r="AB68" s="272">
        <f>SUM('15MIN'!AB167:AB170)</f>
        <v>0</v>
      </c>
      <c r="AC68" s="272">
        <f>SUM('15MIN'!AC167:AC170)</f>
        <v>0</v>
      </c>
      <c r="AD68" s="272">
        <f>SUM('15MIN'!AD167:AD170)</f>
        <v>0</v>
      </c>
      <c r="AE68" s="272">
        <f>SUM('15MIN'!AE167:AE170)</f>
        <v>0</v>
      </c>
      <c r="AF68" s="272">
        <f>SUM('15MIN'!AF167:AF170)</f>
        <v>0</v>
      </c>
      <c r="AG68" s="272">
        <f>SUM('15MIN'!AG167:AG170)</f>
        <v>0</v>
      </c>
      <c r="AH68" s="272">
        <f>SUM('15MIN'!AH167:AH170)</f>
        <v>0</v>
      </c>
      <c r="AI68" s="277">
        <f>SUM('15MIN'!AI167:AI170)</f>
        <v>0</v>
      </c>
      <c r="AJ68" s="275">
        <f t="shared" si="136"/>
        <v>0</v>
      </c>
      <c r="AL68" s="25">
        <f t="shared" si="137"/>
        <v>0.54166666666666674</v>
      </c>
      <c r="AM68" s="272">
        <f>SUM('15MIN'!AM167:AM170)</f>
        <v>0</v>
      </c>
      <c r="AN68" s="272">
        <f>SUM('15MIN'!AN167:AN170)</f>
        <v>0</v>
      </c>
      <c r="AO68" s="272">
        <f>SUM('15MIN'!AO167:AO170)</f>
        <v>0</v>
      </c>
      <c r="AP68" s="272">
        <f>SUM('15MIN'!AP167:AP170)</f>
        <v>0</v>
      </c>
      <c r="AQ68" s="272">
        <f>SUM('15MIN'!AQ167:AQ170)</f>
        <v>0</v>
      </c>
      <c r="AR68" s="272">
        <f>SUM('15MIN'!AR167:AR170)</f>
        <v>0</v>
      </c>
      <c r="AS68" s="272">
        <f>SUM('15MIN'!AS167:AS170)</f>
        <v>0</v>
      </c>
      <c r="AT68" s="272">
        <f>SUM('15MIN'!AT167:AT170)</f>
        <v>0</v>
      </c>
      <c r="AU68" s="277">
        <f>SUM('15MIN'!AU167:AU170)</f>
        <v>0</v>
      </c>
      <c r="AV68" s="275">
        <f t="shared" si="138"/>
        <v>0</v>
      </c>
      <c r="AX68" s="25">
        <f t="shared" si="139"/>
        <v>0.54166666666666674</v>
      </c>
      <c r="AY68" s="272">
        <f>SUM('15MIN'!AY167:AY170)</f>
        <v>0</v>
      </c>
      <c r="AZ68" s="272">
        <f>SUM('15MIN'!AZ167:AZ170)</f>
        <v>0</v>
      </c>
      <c r="BA68" s="272">
        <f>SUM('15MIN'!BA167:BA170)</f>
        <v>0</v>
      </c>
      <c r="BB68" s="272">
        <f>SUM('15MIN'!BB167:BB170)</f>
        <v>0</v>
      </c>
      <c r="BC68" s="272">
        <f>SUM('15MIN'!BC167:BC170)</f>
        <v>0</v>
      </c>
      <c r="BD68" s="272">
        <f>SUM('15MIN'!BD167:BD170)</f>
        <v>0</v>
      </c>
      <c r="BE68" s="272">
        <f>SUM('15MIN'!BE167:BE170)</f>
        <v>0</v>
      </c>
      <c r="BF68" s="272">
        <f>SUM('15MIN'!BF167:BF170)</f>
        <v>0</v>
      </c>
      <c r="BG68" s="277">
        <f>SUM('15MIN'!BG167:BG170)</f>
        <v>0</v>
      </c>
      <c r="BH68" s="275">
        <f t="shared" si="140"/>
        <v>0</v>
      </c>
      <c r="BJ68" s="25">
        <f t="shared" si="141"/>
        <v>0.54166666666666674</v>
      </c>
      <c r="BK68" s="272">
        <f>SUM('15MIN'!BK167:BK170)</f>
        <v>0</v>
      </c>
      <c r="BL68" s="272">
        <f>SUM('15MIN'!BL167:BL170)</f>
        <v>0</v>
      </c>
      <c r="BM68" s="272">
        <f>SUM('15MIN'!BM167:BM170)</f>
        <v>0</v>
      </c>
      <c r="BN68" s="272">
        <f>SUM('15MIN'!BN167:BN170)</f>
        <v>0</v>
      </c>
      <c r="BO68" s="272">
        <f>SUM('15MIN'!BO167:BO170)</f>
        <v>0</v>
      </c>
      <c r="BP68" s="272">
        <f>SUM('15MIN'!BP167:BP170)</f>
        <v>0</v>
      </c>
      <c r="BQ68" s="272">
        <f>SUM('15MIN'!BQ167:BQ170)</f>
        <v>0</v>
      </c>
      <c r="BR68" s="272">
        <f>SUM('15MIN'!BR167:BR170)</f>
        <v>0</v>
      </c>
      <c r="BS68" s="277">
        <f>SUM('15MIN'!BS167:BS170)</f>
        <v>0</v>
      </c>
      <c r="BT68" s="275">
        <f t="shared" si="142"/>
        <v>0</v>
      </c>
      <c r="BV68" s="25">
        <f t="shared" si="143"/>
        <v>0.54166666666666674</v>
      </c>
      <c r="BW68" s="4">
        <f t="shared" si="144"/>
        <v>276</v>
      </c>
      <c r="BX68" s="4">
        <f t="shared" si="124"/>
        <v>20</v>
      </c>
      <c r="BY68" s="4">
        <f t="shared" si="125"/>
        <v>36</v>
      </c>
      <c r="BZ68" s="4">
        <f t="shared" si="126"/>
        <v>2</v>
      </c>
      <c r="CA68" s="4">
        <f t="shared" si="127"/>
        <v>14</v>
      </c>
      <c r="CB68" s="4">
        <f t="shared" si="128"/>
        <v>12</v>
      </c>
      <c r="CC68" s="4">
        <f t="shared" si="129"/>
        <v>1</v>
      </c>
      <c r="CD68" s="4">
        <f t="shared" si="130"/>
        <v>2</v>
      </c>
      <c r="CE68" s="4">
        <f t="shared" si="131"/>
        <v>1</v>
      </c>
      <c r="CF68" s="42">
        <f t="shared" si="145"/>
        <v>364</v>
      </c>
    </row>
    <row r="69" spans="2:84" x14ac:dyDescent="0.25">
      <c r="B69" s="25">
        <f t="shared" si="123"/>
        <v>0.58333333333333337</v>
      </c>
      <c r="C69" s="272">
        <f>SUM('15MIN'!C171:C174)</f>
        <v>213</v>
      </c>
      <c r="D69" s="272">
        <f>SUM('15MIN'!D171:D174)</f>
        <v>10</v>
      </c>
      <c r="E69" s="272">
        <f>SUM('15MIN'!E171:E174)</f>
        <v>25</v>
      </c>
      <c r="F69" s="272">
        <f>SUM('15MIN'!F171:F174)</f>
        <v>3</v>
      </c>
      <c r="G69" s="272">
        <f>SUM('15MIN'!G171:G174)</f>
        <v>6</v>
      </c>
      <c r="H69" s="272">
        <f>SUM('15MIN'!H171:H174)</f>
        <v>1</v>
      </c>
      <c r="I69" s="272">
        <f>SUM('15MIN'!I171:I174)</f>
        <v>1</v>
      </c>
      <c r="J69" s="272">
        <f>SUM('15MIN'!J171:J174)</f>
        <v>0</v>
      </c>
      <c r="K69" s="277">
        <f>SUM('15MIN'!K171:K174)</f>
        <v>0</v>
      </c>
      <c r="L69" s="275">
        <f t="shared" si="132"/>
        <v>259</v>
      </c>
      <c r="N69" s="25">
        <f t="shared" si="133"/>
        <v>0.58333333333333337</v>
      </c>
      <c r="O69" s="272">
        <f>SUM('15MIN'!O171:O174)</f>
        <v>103</v>
      </c>
      <c r="P69" s="272">
        <f>SUM('15MIN'!P171:P174)</f>
        <v>13</v>
      </c>
      <c r="Q69" s="272">
        <f>SUM('15MIN'!Q171:Q174)</f>
        <v>20</v>
      </c>
      <c r="R69" s="272">
        <f>SUM('15MIN'!R171:R174)</f>
        <v>0</v>
      </c>
      <c r="S69" s="272">
        <f>SUM('15MIN'!S171:S174)</f>
        <v>3</v>
      </c>
      <c r="T69" s="272">
        <f>SUM('15MIN'!T171:T174)</f>
        <v>7</v>
      </c>
      <c r="U69" s="272">
        <f>SUM('15MIN'!U171:U174)</f>
        <v>0</v>
      </c>
      <c r="V69" s="272">
        <f>SUM('15MIN'!V171:V174)</f>
        <v>0</v>
      </c>
      <c r="W69" s="277">
        <f>SUM('15MIN'!W171:W174)</f>
        <v>0</v>
      </c>
      <c r="X69" s="275">
        <f t="shared" si="134"/>
        <v>146</v>
      </c>
      <c r="Z69" s="25">
        <f t="shared" si="135"/>
        <v>0.58333333333333337</v>
      </c>
      <c r="AA69" s="272">
        <f>SUM('15MIN'!AA171:AA174)</f>
        <v>0</v>
      </c>
      <c r="AB69" s="272">
        <f>SUM('15MIN'!AB171:AB174)</f>
        <v>0</v>
      </c>
      <c r="AC69" s="272">
        <f>SUM('15MIN'!AC171:AC174)</f>
        <v>0</v>
      </c>
      <c r="AD69" s="272">
        <f>SUM('15MIN'!AD171:AD174)</f>
        <v>0</v>
      </c>
      <c r="AE69" s="272">
        <f>SUM('15MIN'!AE171:AE174)</f>
        <v>0</v>
      </c>
      <c r="AF69" s="272">
        <f>SUM('15MIN'!AF171:AF174)</f>
        <v>0</v>
      </c>
      <c r="AG69" s="272">
        <f>SUM('15MIN'!AG171:AG174)</f>
        <v>0</v>
      </c>
      <c r="AH69" s="272">
        <f>SUM('15MIN'!AH171:AH174)</f>
        <v>0</v>
      </c>
      <c r="AI69" s="277">
        <f>SUM('15MIN'!AI171:AI174)</f>
        <v>0</v>
      </c>
      <c r="AJ69" s="275">
        <f t="shared" si="136"/>
        <v>0</v>
      </c>
      <c r="AL69" s="25">
        <f t="shared" si="137"/>
        <v>0.58333333333333337</v>
      </c>
      <c r="AM69" s="272">
        <f>SUM('15MIN'!AM171:AM174)</f>
        <v>0</v>
      </c>
      <c r="AN69" s="272">
        <f>SUM('15MIN'!AN171:AN174)</f>
        <v>0</v>
      </c>
      <c r="AO69" s="272">
        <f>SUM('15MIN'!AO171:AO174)</f>
        <v>0</v>
      </c>
      <c r="AP69" s="272">
        <f>SUM('15MIN'!AP171:AP174)</f>
        <v>0</v>
      </c>
      <c r="AQ69" s="272">
        <f>SUM('15MIN'!AQ171:AQ174)</f>
        <v>0</v>
      </c>
      <c r="AR69" s="272">
        <f>SUM('15MIN'!AR171:AR174)</f>
        <v>0</v>
      </c>
      <c r="AS69" s="272">
        <f>SUM('15MIN'!AS171:AS174)</f>
        <v>0</v>
      </c>
      <c r="AT69" s="272">
        <f>SUM('15MIN'!AT171:AT174)</f>
        <v>0</v>
      </c>
      <c r="AU69" s="277">
        <f>SUM('15MIN'!AU171:AU174)</f>
        <v>0</v>
      </c>
      <c r="AV69" s="275">
        <f t="shared" si="138"/>
        <v>0</v>
      </c>
      <c r="AX69" s="25">
        <f t="shared" si="139"/>
        <v>0.58333333333333337</v>
      </c>
      <c r="AY69" s="272">
        <f>SUM('15MIN'!AY171:AY174)</f>
        <v>0</v>
      </c>
      <c r="AZ69" s="272">
        <f>SUM('15MIN'!AZ171:AZ174)</f>
        <v>0</v>
      </c>
      <c r="BA69" s="272">
        <f>SUM('15MIN'!BA171:BA174)</f>
        <v>0</v>
      </c>
      <c r="BB69" s="272">
        <f>SUM('15MIN'!BB171:BB174)</f>
        <v>0</v>
      </c>
      <c r="BC69" s="272">
        <f>SUM('15MIN'!BC171:BC174)</f>
        <v>0</v>
      </c>
      <c r="BD69" s="272">
        <f>SUM('15MIN'!BD171:BD174)</f>
        <v>0</v>
      </c>
      <c r="BE69" s="272">
        <f>SUM('15MIN'!BE171:BE174)</f>
        <v>0</v>
      </c>
      <c r="BF69" s="272">
        <f>SUM('15MIN'!BF171:BF174)</f>
        <v>0</v>
      </c>
      <c r="BG69" s="277">
        <f>SUM('15MIN'!BG171:BG174)</f>
        <v>0</v>
      </c>
      <c r="BH69" s="275">
        <f t="shared" si="140"/>
        <v>0</v>
      </c>
      <c r="BJ69" s="25">
        <f t="shared" si="141"/>
        <v>0.58333333333333337</v>
      </c>
      <c r="BK69" s="272">
        <f>SUM('15MIN'!BK171:BK174)</f>
        <v>0</v>
      </c>
      <c r="BL69" s="272">
        <f>SUM('15MIN'!BL171:BL174)</f>
        <v>0</v>
      </c>
      <c r="BM69" s="272">
        <f>SUM('15MIN'!BM171:BM174)</f>
        <v>0</v>
      </c>
      <c r="BN69" s="272">
        <f>SUM('15MIN'!BN171:BN174)</f>
        <v>0</v>
      </c>
      <c r="BO69" s="272">
        <f>SUM('15MIN'!BO171:BO174)</f>
        <v>0</v>
      </c>
      <c r="BP69" s="272">
        <f>SUM('15MIN'!BP171:BP174)</f>
        <v>0</v>
      </c>
      <c r="BQ69" s="272">
        <f>SUM('15MIN'!BQ171:BQ174)</f>
        <v>0</v>
      </c>
      <c r="BR69" s="272">
        <f>SUM('15MIN'!BR171:BR174)</f>
        <v>0</v>
      </c>
      <c r="BS69" s="277">
        <f>SUM('15MIN'!BS171:BS174)</f>
        <v>0</v>
      </c>
      <c r="BT69" s="275">
        <f t="shared" si="142"/>
        <v>0</v>
      </c>
      <c r="BV69" s="25">
        <f t="shared" si="143"/>
        <v>0.58333333333333337</v>
      </c>
      <c r="BW69" s="4">
        <f t="shared" si="144"/>
        <v>316</v>
      </c>
      <c r="BX69" s="4">
        <f t="shared" si="124"/>
        <v>23</v>
      </c>
      <c r="BY69" s="4">
        <f t="shared" si="125"/>
        <v>45</v>
      </c>
      <c r="BZ69" s="4">
        <f t="shared" si="126"/>
        <v>3</v>
      </c>
      <c r="CA69" s="4">
        <f t="shared" si="127"/>
        <v>9</v>
      </c>
      <c r="CB69" s="4">
        <f t="shared" si="128"/>
        <v>8</v>
      </c>
      <c r="CC69" s="4">
        <f t="shared" si="129"/>
        <v>1</v>
      </c>
      <c r="CD69" s="4">
        <f t="shared" si="130"/>
        <v>0</v>
      </c>
      <c r="CE69" s="4">
        <f t="shared" si="131"/>
        <v>0</v>
      </c>
      <c r="CF69" s="42">
        <f t="shared" si="145"/>
        <v>405</v>
      </c>
    </row>
    <row r="70" spans="2:84" x14ac:dyDescent="0.25">
      <c r="B70" s="25">
        <f t="shared" si="123"/>
        <v>0.625</v>
      </c>
      <c r="C70" s="272">
        <f>SUM('15MIN'!C175:C178)</f>
        <v>247</v>
      </c>
      <c r="D70" s="272">
        <f>SUM('15MIN'!D175:D178)</f>
        <v>24</v>
      </c>
      <c r="E70" s="272">
        <f>SUM('15MIN'!E175:E178)</f>
        <v>30</v>
      </c>
      <c r="F70" s="272">
        <f>SUM('15MIN'!F175:F178)</f>
        <v>2</v>
      </c>
      <c r="G70" s="272">
        <f>SUM('15MIN'!G175:G178)</f>
        <v>5</v>
      </c>
      <c r="H70" s="272">
        <f>SUM('15MIN'!H175:H178)</f>
        <v>4</v>
      </c>
      <c r="I70" s="272">
        <f>SUM('15MIN'!I175:I178)</f>
        <v>1</v>
      </c>
      <c r="J70" s="272">
        <f>SUM('15MIN'!J175:J178)</f>
        <v>0</v>
      </c>
      <c r="K70" s="277">
        <f>SUM('15MIN'!K175:K178)</f>
        <v>0</v>
      </c>
      <c r="L70" s="275">
        <f t="shared" si="132"/>
        <v>313</v>
      </c>
      <c r="N70" s="25">
        <f t="shared" si="133"/>
        <v>0.625</v>
      </c>
      <c r="O70" s="272">
        <f>SUM('15MIN'!O175:O178)</f>
        <v>151</v>
      </c>
      <c r="P70" s="272">
        <f>SUM('15MIN'!P175:P178)</f>
        <v>22</v>
      </c>
      <c r="Q70" s="272">
        <f>SUM('15MIN'!Q175:Q178)</f>
        <v>42</v>
      </c>
      <c r="R70" s="272">
        <f>SUM('15MIN'!R175:R178)</f>
        <v>3</v>
      </c>
      <c r="S70" s="272">
        <f>SUM('15MIN'!S175:S178)</f>
        <v>3</v>
      </c>
      <c r="T70" s="272">
        <f>SUM('15MIN'!T175:T178)</f>
        <v>10</v>
      </c>
      <c r="U70" s="272">
        <f>SUM('15MIN'!U175:U178)</f>
        <v>1</v>
      </c>
      <c r="V70" s="272">
        <f>SUM('15MIN'!V175:V178)</f>
        <v>2</v>
      </c>
      <c r="W70" s="277">
        <f>SUM('15MIN'!W175:W178)</f>
        <v>0</v>
      </c>
      <c r="X70" s="275">
        <f t="shared" si="134"/>
        <v>234</v>
      </c>
      <c r="Z70" s="25">
        <f t="shared" si="135"/>
        <v>0.625</v>
      </c>
      <c r="AA70" s="272">
        <f>SUM('15MIN'!AA175:AA178)</f>
        <v>1</v>
      </c>
      <c r="AB70" s="272">
        <f>SUM('15MIN'!AB175:AB178)</f>
        <v>0</v>
      </c>
      <c r="AC70" s="272">
        <f>SUM('15MIN'!AC175:AC178)</f>
        <v>0</v>
      </c>
      <c r="AD70" s="272">
        <f>SUM('15MIN'!AD175:AD178)</f>
        <v>0</v>
      </c>
      <c r="AE70" s="272">
        <f>SUM('15MIN'!AE175:AE178)</f>
        <v>0</v>
      </c>
      <c r="AF70" s="272">
        <f>SUM('15MIN'!AF175:AF178)</f>
        <v>0</v>
      </c>
      <c r="AG70" s="272">
        <f>SUM('15MIN'!AG175:AG178)</f>
        <v>0</v>
      </c>
      <c r="AH70" s="272">
        <f>SUM('15MIN'!AH175:AH178)</f>
        <v>0</v>
      </c>
      <c r="AI70" s="277">
        <f>SUM('15MIN'!AI175:AI178)</f>
        <v>0</v>
      </c>
      <c r="AJ70" s="275">
        <f t="shared" si="136"/>
        <v>1</v>
      </c>
      <c r="AL70" s="25">
        <f t="shared" si="137"/>
        <v>0.625</v>
      </c>
      <c r="AM70" s="272">
        <f>SUM('15MIN'!AM175:AM178)</f>
        <v>0</v>
      </c>
      <c r="AN70" s="272">
        <f>SUM('15MIN'!AN175:AN178)</f>
        <v>0</v>
      </c>
      <c r="AO70" s="272">
        <f>SUM('15MIN'!AO175:AO178)</f>
        <v>0</v>
      </c>
      <c r="AP70" s="272">
        <f>SUM('15MIN'!AP175:AP178)</f>
        <v>0</v>
      </c>
      <c r="AQ70" s="272">
        <f>SUM('15MIN'!AQ175:AQ178)</f>
        <v>0</v>
      </c>
      <c r="AR70" s="272">
        <f>SUM('15MIN'!AR175:AR178)</f>
        <v>0</v>
      </c>
      <c r="AS70" s="272">
        <f>SUM('15MIN'!AS175:AS178)</f>
        <v>0</v>
      </c>
      <c r="AT70" s="272">
        <f>SUM('15MIN'!AT175:AT178)</f>
        <v>0</v>
      </c>
      <c r="AU70" s="277">
        <f>SUM('15MIN'!AU175:AU178)</f>
        <v>0</v>
      </c>
      <c r="AV70" s="275">
        <f t="shared" si="138"/>
        <v>0</v>
      </c>
      <c r="AX70" s="25">
        <f t="shared" si="139"/>
        <v>0.625</v>
      </c>
      <c r="AY70" s="272">
        <f>SUM('15MIN'!AY175:AY178)</f>
        <v>0</v>
      </c>
      <c r="AZ70" s="272">
        <f>SUM('15MIN'!AZ175:AZ178)</f>
        <v>0</v>
      </c>
      <c r="BA70" s="272">
        <f>SUM('15MIN'!BA175:BA178)</f>
        <v>0</v>
      </c>
      <c r="BB70" s="272">
        <f>SUM('15MIN'!BB175:BB178)</f>
        <v>0</v>
      </c>
      <c r="BC70" s="272">
        <f>SUM('15MIN'!BC175:BC178)</f>
        <v>0</v>
      </c>
      <c r="BD70" s="272">
        <f>SUM('15MIN'!BD175:BD178)</f>
        <v>0</v>
      </c>
      <c r="BE70" s="272">
        <f>SUM('15MIN'!BE175:BE178)</f>
        <v>0</v>
      </c>
      <c r="BF70" s="272">
        <f>SUM('15MIN'!BF175:BF178)</f>
        <v>0</v>
      </c>
      <c r="BG70" s="277">
        <f>SUM('15MIN'!BG175:BG178)</f>
        <v>0</v>
      </c>
      <c r="BH70" s="275">
        <f t="shared" si="140"/>
        <v>0</v>
      </c>
      <c r="BJ70" s="25">
        <f t="shared" si="141"/>
        <v>0.625</v>
      </c>
      <c r="BK70" s="272">
        <f>SUM('15MIN'!BK175:BK178)</f>
        <v>0</v>
      </c>
      <c r="BL70" s="272">
        <f>SUM('15MIN'!BL175:BL178)</f>
        <v>0</v>
      </c>
      <c r="BM70" s="272">
        <f>SUM('15MIN'!BM175:BM178)</f>
        <v>0</v>
      </c>
      <c r="BN70" s="272">
        <f>SUM('15MIN'!BN175:BN178)</f>
        <v>0</v>
      </c>
      <c r="BO70" s="272">
        <f>SUM('15MIN'!BO175:BO178)</f>
        <v>0</v>
      </c>
      <c r="BP70" s="272">
        <f>SUM('15MIN'!BP175:BP178)</f>
        <v>0</v>
      </c>
      <c r="BQ70" s="272">
        <f>SUM('15MIN'!BQ175:BQ178)</f>
        <v>0</v>
      </c>
      <c r="BR70" s="272">
        <f>SUM('15MIN'!BR175:BR178)</f>
        <v>0</v>
      </c>
      <c r="BS70" s="277">
        <f>SUM('15MIN'!BS175:BS178)</f>
        <v>0</v>
      </c>
      <c r="BT70" s="275">
        <f t="shared" si="142"/>
        <v>0</v>
      </c>
      <c r="BV70" s="25">
        <f t="shared" si="143"/>
        <v>0.625</v>
      </c>
      <c r="BW70" s="4">
        <f t="shared" si="144"/>
        <v>399</v>
      </c>
      <c r="BX70" s="4">
        <f t="shared" si="124"/>
        <v>46</v>
      </c>
      <c r="BY70" s="4">
        <f t="shared" si="125"/>
        <v>72</v>
      </c>
      <c r="BZ70" s="4">
        <f t="shared" si="126"/>
        <v>5</v>
      </c>
      <c r="CA70" s="4">
        <f t="shared" si="127"/>
        <v>8</v>
      </c>
      <c r="CB70" s="4">
        <f t="shared" si="128"/>
        <v>14</v>
      </c>
      <c r="CC70" s="4">
        <f t="shared" si="129"/>
        <v>2</v>
      </c>
      <c r="CD70" s="4">
        <f t="shared" si="130"/>
        <v>2</v>
      </c>
      <c r="CE70" s="4">
        <f t="shared" si="131"/>
        <v>0</v>
      </c>
      <c r="CF70" s="42">
        <f t="shared" si="145"/>
        <v>548</v>
      </c>
    </row>
    <row r="71" spans="2:84" x14ac:dyDescent="0.25">
      <c r="B71" s="25">
        <f t="shared" si="123"/>
        <v>0.66666666666666663</v>
      </c>
      <c r="C71" s="272">
        <f>SUM('15MIN'!C179:C182)</f>
        <v>289</v>
      </c>
      <c r="D71" s="272">
        <f>SUM('15MIN'!D179:D182)</f>
        <v>28</v>
      </c>
      <c r="E71" s="272">
        <f>SUM('15MIN'!E179:E182)</f>
        <v>35</v>
      </c>
      <c r="F71" s="272">
        <f>SUM('15MIN'!F179:F182)</f>
        <v>2</v>
      </c>
      <c r="G71" s="272">
        <f>SUM('15MIN'!G179:G182)</f>
        <v>7</v>
      </c>
      <c r="H71" s="272">
        <f>SUM('15MIN'!H179:H182)</f>
        <v>2</v>
      </c>
      <c r="I71" s="272">
        <f>SUM('15MIN'!I179:I182)</f>
        <v>2</v>
      </c>
      <c r="J71" s="272">
        <f>SUM('15MIN'!J179:J182)</f>
        <v>0</v>
      </c>
      <c r="K71" s="277">
        <f>SUM('15MIN'!K179:K182)</f>
        <v>0</v>
      </c>
      <c r="L71" s="275">
        <f t="shared" si="132"/>
        <v>365</v>
      </c>
      <c r="N71" s="25">
        <f t="shared" si="133"/>
        <v>0.66666666666666663</v>
      </c>
      <c r="O71" s="272">
        <f>SUM('15MIN'!O179:O182)</f>
        <v>135</v>
      </c>
      <c r="P71" s="272">
        <f>SUM('15MIN'!P179:P182)</f>
        <v>13</v>
      </c>
      <c r="Q71" s="272">
        <f>SUM('15MIN'!Q179:Q182)</f>
        <v>24</v>
      </c>
      <c r="R71" s="272">
        <f>SUM('15MIN'!R179:R182)</f>
        <v>0</v>
      </c>
      <c r="S71" s="272">
        <f>SUM('15MIN'!S179:S182)</f>
        <v>2</v>
      </c>
      <c r="T71" s="272">
        <f>SUM('15MIN'!T179:T182)</f>
        <v>2</v>
      </c>
      <c r="U71" s="272">
        <f>SUM('15MIN'!U179:U182)</f>
        <v>2</v>
      </c>
      <c r="V71" s="272">
        <f>SUM('15MIN'!V179:V182)</f>
        <v>1</v>
      </c>
      <c r="W71" s="277">
        <f>SUM('15MIN'!W179:W182)</f>
        <v>0</v>
      </c>
      <c r="X71" s="275">
        <f t="shared" si="134"/>
        <v>179</v>
      </c>
      <c r="Z71" s="25">
        <f t="shared" si="135"/>
        <v>0.66666666666666663</v>
      </c>
      <c r="AA71" s="272">
        <f>SUM('15MIN'!AA179:AA182)</f>
        <v>0</v>
      </c>
      <c r="AB71" s="272">
        <f>SUM('15MIN'!AB179:AB182)</f>
        <v>0</v>
      </c>
      <c r="AC71" s="272">
        <f>SUM('15MIN'!AC179:AC182)</f>
        <v>0</v>
      </c>
      <c r="AD71" s="272">
        <f>SUM('15MIN'!AD179:AD182)</f>
        <v>0</v>
      </c>
      <c r="AE71" s="272">
        <f>SUM('15MIN'!AE179:AE182)</f>
        <v>0</v>
      </c>
      <c r="AF71" s="272">
        <f>SUM('15MIN'!AF179:AF182)</f>
        <v>0</v>
      </c>
      <c r="AG71" s="272">
        <f>SUM('15MIN'!AG179:AG182)</f>
        <v>0</v>
      </c>
      <c r="AH71" s="272">
        <f>SUM('15MIN'!AH179:AH182)</f>
        <v>0</v>
      </c>
      <c r="AI71" s="277">
        <f>SUM('15MIN'!AI179:AI182)</f>
        <v>0</v>
      </c>
      <c r="AJ71" s="275">
        <f t="shared" si="136"/>
        <v>0</v>
      </c>
      <c r="AL71" s="25">
        <f t="shared" si="137"/>
        <v>0.66666666666666663</v>
      </c>
      <c r="AM71" s="272">
        <f>SUM('15MIN'!AM179:AM182)</f>
        <v>0</v>
      </c>
      <c r="AN71" s="272">
        <f>SUM('15MIN'!AN179:AN182)</f>
        <v>0</v>
      </c>
      <c r="AO71" s="272">
        <f>SUM('15MIN'!AO179:AO182)</f>
        <v>0</v>
      </c>
      <c r="AP71" s="272">
        <f>SUM('15MIN'!AP179:AP182)</f>
        <v>0</v>
      </c>
      <c r="AQ71" s="272">
        <f>SUM('15MIN'!AQ179:AQ182)</f>
        <v>0</v>
      </c>
      <c r="AR71" s="272">
        <f>SUM('15MIN'!AR179:AR182)</f>
        <v>0</v>
      </c>
      <c r="AS71" s="272">
        <f>SUM('15MIN'!AS179:AS182)</f>
        <v>0</v>
      </c>
      <c r="AT71" s="272">
        <f>SUM('15MIN'!AT179:AT182)</f>
        <v>0</v>
      </c>
      <c r="AU71" s="277">
        <f>SUM('15MIN'!AU179:AU182)</f>
        <v>0</v>
      </c>
      <c r="AV71" s="275">
        <f t="shared" si="138"/>
        <v>0</v>
      </c>
      <c r="AX71" s="25">
        <f t="shared" si="139"/>
        <v>0.66666666666666663</v>
      </c>
      <c r="AY71" s="272">
        <f>SUM('15MIN'!AY179:AY182)</f>
        <v>0</v>
      </c>
      <c r="AZ71" s="272">
        <f>SUM('15MIN'!AZ179:AZ182)</f>
        <v>0</v>
      </c>
      <c r="BA71" s="272">
        <f>SUM('15MIN'!BA179:BA182)</f>
        <v>0</v>
      </c>
      <c r="BB71" s="272">
        <f>SUM('15MIN'!BB179:BB182)</f>
        <v>0</v>
      </c>
      <c r="BC71" s="272">
        <f>SUM('15MIN'!BC179:BC182)</f>
        <v>0</v>
      </c>
      <c r="BD71" s="272">
        <f>SUM('15MIN'!BD179:BD182)</f>
        <v>0</v>
      </c>
      <c r="BE71" s="272">
        <f>SUM('15MIN'!BE179:BE182)</f>
        <v>0</v>
      </c>
      <c r="BF71" s="272">
        <f>SUM('15MIN'!BF179:BF182)</f>
        <v>0</v>
      </c>
      <c r="BG71" s="277">
        <f>SUM('15MIN'!BG179:BG182)</f>
        <v>0</v>
      </c>
      <c r="BH71" s="275">
        <f t="shared" si="140"/>
        <v>0</v>
      </c>
      <c r="BJ71" s="25">
        <f t="shared" si="141"/>
        <v>0.66666666666666663</v>
      </c>
      <c r="BK71" s="272">
        <f>SUM('15MIN'!BK179:BK182)</f>
        <v>0</v>
      </c>
      <c r="BL71" s="272">
        <f>SUM('15MIN'!BL179:BL182)</f>
        <v>0</v>
      </c>
      <c r="BM71" s="272">
        <f>SUM('15MIN'!BM179:BM182)</f>
        <v>0</v>
      </c>
      <c r="BN71" s="272">
        <f>SUM('15MIN'!BN179:BN182)</f>
        <v>0</v>
      </c>
      <c r="BO71" s="272">
        <f>SUM('15MIN'!BO179:BO182)</f>
        <v>0</v>
      </c>
      <c r="BP71" s="272">
        <f>SUM('15MIN'!BP179:BP182)</f>
        <v>0</v>
      </c>
      <c r="BQ71" s="272">
        <f>SUM('15MIN'!BQ179:BQ182)</f>
        <v>0</v>
      </c>
      <c r="BR71" s="272">
        <f>SUM('15MIN'!BR179:BR182)</f>
        <v>0</v>
      </c>
      <c r="BS71" s="277">
        <f>SUM('15MIN'!BS179:BS182)</f>
        <v>0</v>
      </c>
      <c r="BT71" s="275">
        <f t="shared" si="142"/>
        <v>0</v>
      </c>
      <c r="BV71" s="25">
        <f t="shared" si="143"/>
        <v>0.66666666666666663</v>
      </c>
      <c r="BW71" s="4">
        <f t="shared" si="144"/>
        <v>424</v>
      </c>
      <c r="BX71" s="4">
        <f t="shared" si="124"/>
        <v>41</v>
      </c>
      <c r="BY71" s="4">
        <f t="shared" si="125"/>
        <v>59</v>
      </c>
      <c r="BZ71" s="4">
        <f t="shared" si="126"/>
        <v>2</v>
      </c>
      <c r="CA71" s="4">
        <f t="shared" si="127"/>
        <v>9</v>
      </c>
      <c r="CB71" s="4">
        <f t="shared" si="128"/>
        <v>4</v>
      </c>
      <c r="CC71" s="4">
        <f t="shared" si="129"/>
        <v>4</v>
      </c>
      <c r="CD71" s="4">
        <f t="shared" si="130"/>
        <v>1</v>
      </c>
      <c r="CE71" s="4">
        <f t="shared" si="131"/>
        <v>0</v>
      </c>
      <c r="CF71" s="42">
        <f t="shared" si="145"/>
        <v>544</v>
      </c>
    </row>
    <row r="72" spans="2:84" x14ac:dyDescent="0.25">
      <c r="B72" s="25">
        <f t="shared" si="123"/>
        <v>0.70833333333333326</v>
      </c>
      <c r="C72" s="272">
        <f>SUM('15MIN'!C183:C186)</f>
        <v>303</v>
      </c>
      <c r="D72" s="272">
        <f>SUM('15MIN'!D183:D186)</f>
        <v>17</v>
      </c>
      <c r="E72" s="272">
        <f>SUM('15MIN'!E183:E186)</f>
        <v>20</v>
      </c>
      <c r="F72" s="272">
        <f>SUM('15MIN'!F183:F186)</f>
        <v>0</v>
      </c>
      <c r="G72" s="272">
        <f>SUM('15MIN'!G183:G186)</f>
        <v>1</v>
      </c>
      <c r="H72" s="272">
        <f>SUM('15MIN'!H183:H186)</f>
        <v>0</v>
      </c>
      <c r="I72" s="272">
        <f>SUM('15MIN'!I183:I186)</f>
        <v>0</v>
      </c>
      <c r="J72" s="272">
        <f>SUM('15MIN'!J183:J186)</f>
        <v>2</v>
      </c>
      <c r="K72" s="277">
        <f>SUM('15MIN'!K183:K186)</f>
        <v>1</v>
      </c>
      <c r="L72" s="275">
        <f t="shared" si="132"/>
        <v>344</v>
      </c>
      <c r="N72" s="25">
        <f t="shared" si="133"/>
        <v>0.70833333333333326</v>
      </c>
      <c r="O72" s="272">
        <f>SUM('15MIN'!O183:O186)</f>
        <v>153</v>
      </c>
      <c r="P72" s="272">
        <f>SUM('15MIN'!P183:P186)</f>
        <v>8</v>
      </c>
      <c r="Q72" s="272">
        <f>SUM('15MIN'!Q183:Q186)</f>
        <v>11</v>
      </c>
      <c r="R72" s="272">
        <f>SUM('15MIN'!R183:R186)</f>
        <v>0</v>
      </c>
      <c r="S72" s="272">
        <f>SUM('15MIN'!S183:S186)</f>
        <v>4</v>
      </c>
      <c r="T72" s="272">
        <f>SUM('15MIN'!T183:T186)</f>
        <v>0</v>
      </c>
      <c r="U72" s="272">
        <f>SUM('15MIN'!U183:U186)</f>
        <v>0</v>
      </c>
      <c r="V72" s="272">
        <f>SUM('15MIN'!V183:V186)</f>
        <v>1</v>
      </c>
      <c r="W72" s="277">
        <f>SUM('15MIN'!W183:W186)</f>
        <v>0</v>
      </c>
      <c r="X72" s="275">
        <f t="shared" si="134"/>
        <v>177</v>
      </c>
      <c r="Z72" s="25">
        <f t="shared" si="135"/>
        <v>0.70833333333333326</v>
      </c>
      <c r="AA72" s="272">
        <f>SUM('15MIN'!AA183:AA186)</f>
        <v>0</v>
      </c>
      <c r="AB72" s="272">
        <f>SUM('15MIN'!AB183:AB186)</f>
        <v>0</v>
      </c>
      <c r="AC72" s="272">
        <f>SUM('15MIN'!AC183:AC186)</f>
        <v>0</v>
      </c>
      <c r="AD72" s="272">
        <f>SUM('15MIN'!AD183:AD186)</f>
        <v>0</v>
      </c>
      <c r="AE72" s="272">
        <f>SUM('15MIN'!AE183:AE186)</f>
        <v>0</v>
      </c>
      <c r="AF72" s="272">
        <f>SUM('15MIN'!AF183:AF186)</f>
        <v>0</v>
      </c>
      <c r="AG72" s="272">
        <f>SUM('15MIN'!AG183:AG186)</f>
        <v>0</v>
      </c>
      <c r="AH72" s="272">
        <f>SUM('15MIN'!AH183:AH186)</f>
        <v>0</v>
      </c>
      <c r="AI72" s="277">
        <f>SUM('15MIN'!AI183:AI186)</f>
        <v>0</v>
      </c>
      <c r="AJ72" s="275">
        <f t="shared" si="136"/>
        <v>0</v>
      </c>
      <c r="AL72" s="25">
        <f t="shared" si="137"/>
        <v>0.70833333333333326</v>
      </c>
      <c r="AM72" s="272">
        <f>SUM('15MIN'!AM183:AM186)</f>
        <v>0</v>
      </c>
      <c r="AN72" s="272">
        <f>SUM('15MIN'!AN183:AN186)</f>
        <v>0</v>
      </c>
      <c r="AO72" s="272">
        <f>SUM('15MIN'!AO183:AO186)</f>
        <v>0</v>
      </c>
      <c r="AP72" s="272">
        <f>SUM('15MIN'!AP183:AP186)</f>
        <v>0</v>
      </c>
      <c r="AQ72" s="272">
        <f>SUM('15MIN'!AQ183:AQ186)</f>
        <v>0</v>
      </c>
      <c r="AR72" s="272">
        <f>SUM('15MIN'!AR183:AR186)</f>
        <v>0</v>
      </c>
      <c r="AS72" s="272">
        <f>SUM('15MIN'!AS183:AS186)</f>
        <v>0</v>
      </c>
      <c r="AT72" s="272">
        <f>SUM('15MIN'!AT183:AT186)</f>
        <v>0</v>
      </c>
      <c r="AU72" s="277">
        <f>SUM('15MIN'!AU183:AU186)</f>
        <v>0</v>
      </c>
      <c r="AV72" s="275">
        <f t="shared" si="138"/>
        <v>0</v>
      </c>
      <c r="AX72" s="25">
        <f t="shared" si="139"/>
        <v>0.70833333333333326</v>
      </c>
      <c r="AY72" s="272">
        <f>SUM('15MIN'!AY183:AY186)</f>
        <v>0</v>
      </c>
      <c r="AZ72" s="272">
        <f>SUM('15MIN'!AZ183:AZ186)</f>
        <v>0</v>
      </c>
      <c r="BA72" s="272">
        <f>SUM('15MIN'!BA183:BA186)</f>
        <v>0</v>
      </c>
      <c r="BB72" s="272">
        <f>SUM('15MIN'!BB183:BB186)</f>
        <v>0</v>
      </c>
      <c r="BC72" s="272">
        <f>SUM('15MIN'!BC183:BC186)</f>
        <v>0</v>
      </c>
      <c r="BD72" s="272">
        <f>SUM('15MIN'!BD183:BD186)</f>
        <v>0</v>
      </c>
      <c r="BE72" s="272">
        <f>SUM('15MIN'!BE183:BE186)</f>
        <v>0</v>
      </c>
      <c r="BF72" s="272">
        <f>SUM('15MIN'!BF183:BF186)</f>
        <v>0</v>
      </c>
      <c r="BG72" s="277">
        <f>SUM('15MIN'!BG183:BG186)</f>
        <v>0</v>
      </c>
      <c r="BH72" s="275">
        <f t="shared" si="140"/>
        <v>0</v>
      </c>
      <c r="BJ72" s="25">
        <f t="shared" si="141"/>
        <v>0.70833333333333326</v>
      </c>
      <c r="BK72" s="272">
        <f>SUM('15MIN'!BK183:BK186)</f>
        <v>0</v>
      </c>
      <c r="BL72" s="272">
        <f>SUM('15MIN'!BL183:BL186)</f>
        <v>0</v>
      </c>
      <c r="BM72" s="272">
        <f>SUM('15MIN'!BM183:BM186)</f>
        <v>0</v>
      </c>
      <c r="BN72" s="272">
        <f>SUM('15MIN'!BN183:BN186)</f>
        <v>0</v>
      </c>
      <c r="BO72" s="272">
        <f>SUM('15MIN'!BO183:BO186)</f>
        <v>0</v>
      </c>
      <c r="BP72" s="272">
        <f>SUM('15MIN'!BP183:BP186)</f>
        <v>0</v>
      </c>
      <c r="BQ72" s="272">
        <f>SUM('15MIN'!BQ183:BQ186)</f>
        <v>0</v>
      </c>
      <c r="BR72" s="272">
        <f>SUM('15MIN'!BR183:BR186)</f>
        <v>0</v>
      </c>
      <c r="BS72" s="277">
        <f>SUM('15MIN'!BS183:BS186)</f>
        <v>0</v>
      </c>
      <c r="BT72" s="275">
        <f t="shared" si="142"/>
        <v>0</v>
      </c>
      <c r="BV72" s="25">
        <f t="shared" si="143"/>
        <v>0.70833333333333326</v>
      </c>
      <c r="BW72" s="4">
        <f t="shared" si="144"/>
        <v>456</v>
      </c>
      <c r="BX72" s="4">
        <f t="shared" si="124"/>
        <v>25</v>
      </c>
      <c r="BY72" s="4">
        <f t="shared" si="125"/>
        <v>31</v>
      </c>
      <c r="BZ72" s="4">
        <f t="shared" si="126"/>
        <v>0</v>
      </c>
      <c r="CA72" s="4">
        <f t="shared" si="127"/>
        <v>5</v>
      </c>
      <c r="CB72" s="4">
        <f t="shared" si="128"/>
        <v>0</v>
      </c>
      <c r="CC72" s="4">
        <f t="shared" si="129"/>
        <v>0</v>
      </c>
      <c r="CD72" s="4">
        <f t="shared" si="130"/>
        <v>3</v>
      </c>
      <c r="CE72" s="4">
        <f t="shared" si="131"/>
        <v>1</v>
      </c>
      <c r="CF72" s="42">
        <f t="shared" si="145"/>
        <v>521</v>
      </c>
    </row>
    <row r="73" spans="2:84" x14ac:dyDescent="0.25">
      <c r="B73" s="25">
        <f t="shared" si="123"/>
        <v>0.74999999999999989</v>
      </c>
      <c r="C73" s="274">
        <f>SUM('15MIN'!C187:C190)</f>
        <v>215</v>
      </c>
      <c r="D73" s="274">
        <f>SUM('15MIN'!D187:D190)</f>
        <v>10</v>
      </c>
      <c r="E73" s="274">
        <f>SUM('15MIN'!E187:E190)</f>
        <v>11</v>
      </c>
      <c r="F73" s="274">
        <f>SUM('15MIN'!F187:F190)</f>
        <v>0</v>
      </c>
      <c r="G73" s="274">
        <f>SUM('15MIN'!G187:G190)</f>
        <v>2</v>
      </c>
      <c r="H73" s="274">
        <f>SUM('15MIN'!H187:H190)</f>
        <v>0</v>
      </c>
      <c r="I73" s="274">
        <f>SUM('15MIN'!I187:I190)</f>
        <v>1</v>
      </c>
      <c r="J73" s="274">
        <f>SUM('15MIN'!J187:J190)</f>
        <v>4</v>
      </c>
      <c r="K73" s="278">
        <f>SUM('15MIN'!K187:K190)</f>
        <v>0</v>
      </c>
      <c r="L73" s="275">
        <f t="shared" si="132"/>
        <v>243</v>
      </c>
      <c r="N73" s="25">
        <f t="shared" si="133"/>
        <v>0.74999999999999989</v>
      </c>
      <c r="O73" s="274">
        <f>SUM('15MIN'!O187:O190)</f>
        <v>104</v>
      </c>
      <c r="P73" s="274">
        <f>SUM('15MIN'!P187:P190)</f>
        <v>5</v>
      </c>
      <c r="Q73" s="274">
        <f>SUM('15MIN'!Q187:Q190)</f>
        <v>12</v>
      </c>
      <c r="R73" s="274">
        <f>SUM('15MIN'!R187:R190)</f>
        <v>0</v>
      </c>
      <c r="S73" s="274">
        <f>SUM('15MIN'!S187:S190)</f>
        <v>1</v>
      </c>
      <c r="T73" s="274">
        <f>SUM('15MIN'!T187:T190)</f>
        <v>0</v>
      </c>
      <c r="U73" s="274">
        <f>SUM('15MIN'!U187:U190)</f>
        <v>0</v>
      </c>
      <c r="V73" s="274">
        <f>SUM('15MIN'!V187:V190)</f>
        <v>0</v>
      </c>
      <c r="W73" s="278">
        <f>SUM('15MIN'!W187:W190)</f>
        <v>0</v>
      </c>
      <c r="X73" s="275">
        <f t="shared" si="134"/>
        <v>122</v>
      </c>
      <c r="Z73" s="25">
        <f t="shared" si="135"/>
        <v>0.74999999999999989</v>
      </c>
      <c r="AA73" s="274">
        <f>SUM('15MIN'!AA187:AA190)</f>
        <v>0</v>
      </c>
      <c r="AB73" s="274">
        <f>SUM('15MIN'!AB187:AB190)</f>
        <v>0</v>
      </c>
      <c r="AC73" s="274">
        <f>SUM('15MIN'!AC187:AC190)</f>
        <v>0</v>
      </c>
      <c r="AD73" s="274">
        <f>SUM('15MIN'!AD187:AD190)</f>
        <v>0</v>
      </c>
      <c r="AE73" s="274">
        <f>SUM('15MIN'!AE187:AE190)</f>
        <v>0</v>
      </c>
      <c r="AF73" s="274">
        <f>SUM('15MIN'!AF187:AF190)</f>
        <v>0</v>
      </c>
      <c r="AG73" s="274">
        <f>SUM('15MIN'!AG187:AG190)</f>
        <v>0</v>
      </c>
      <c r="AH73" s="274">
        <f>SUM('15MIN'!AH187:AH190)</f>
        <v>0</v>
      </c>
      <c r="AI73" s="278">
        <f>SUM('15MIN'!AI187:AI190)</f>
        <v>0</v>
      </c>
      <c r="AJ73" s="275">
        <f t="shared" si="136"/>
        <v>0</v>
      </c>
      <c r="AL73" s="25">
        <f t="shared" si="137"/>
        <v>0.74999999999999989</v>
      </c>
      <c r="AM73" s="274">
        <f>SUM('15MIN'!AM187:AM190)</f>
        <v>0</v>
      </c>
      <c r="AN73" s="274">
        <f>SUM('15MIN'!AN187:AN190)</f>
        <v>0</v>
      </c>
      <c r="AO73" s="274">
        <f>SUM('15MIN'!AO187:AO190)</f>
        <v>0</v>
      </c>
      <c r="AP73" s="274">
        <f>SUM('15MIN'!AP187:AP190)</f>
        <v>0</v>
      </c>
      <c r="AQ73" s="274">
        <f>SUM('15MIN'!AQ187:AQ190)</f>
        <v>0</v>
      </c>
      <c r="AR73" s="274">
        <f>SUM('15MIN'!AR187:AR190)</f>
        <v>0</v>
      </c>
      <c r="AS73" s="274">
        <f>SUM('15MIN'!AS187:AS190)</f>
        <v>0</v>
      </c>
      <c r="AT73" s="274">
        <f>SUM('15MIN'!AT187:AT190)</f>
        <v>0</v>
      </c>
      <c r="AU73" s="278">
        <f>SUM('15MIN'!AU187:AU190)</f>
        <v>0</v>
      </c>
      <c r="AV73" s="275">
        <f t="shared" si="138"/>
        <v>0</v>
      </c>
      <c r="AX73" s="25">
        <f t="shared" si="139"/>
        <v>0.74999999999999989</v>
      </c>
      <c r="AY73" s="274">
        <f>SUM('15MIN'!AY187:AY190)</f>
        <v>0</v>
      </c>
      <c r="AZ73" s="274">
        <f>SUM('15MIN'!AZ187:AZ190)</f>
        <v>0</v>
      </c>
      <c r="BA73" s="274">
        <f>SUM('15MIN'!BA187:BA190)</f>
        <v>0</v>
      </c>
      <c r="BB73" s="274">
        <f>SUM('15MIN'!BB187:BB190)</f>
        <v>0</v>
      </c>
      <c r="BC73" s="274">
        <f>SUM('15MIN'!BC187:BC190)</f>
        <v>0</v>
      </c>
      <c r="BD73" s="274">
        <f>SUM('15MIN'!BD187:BD190)</f>
        <v>0</v>
      </c>
      <c r="BE73" s="274">
        <f>SUM('15MIN'!BE187:BE190)</f>
        <v>0</v>
      </c>
      <c r="BF73" s="274">
        <f>SUM('15MIN'!BF187:BF190)</f>
        <v>0</v>
      </c>
      <c r="BG73" s="278">
        <f>SUM('15MIN'!BG187:BG190)</f>
        <v>0</v>
      </c>
      <c r="BH73" s="275">
        <f t="shared" si="140"/>
        <v>0</v>
      </c>
      <c r="BJ73" s="25">
        <f t="shared" si="141"/>
        <v>0.74999999999999989</v>
      </c>
      <c r="BK73" s="274">
        <f>SUM('15MIN'!BK187:BK190)</f>
        <v>0</v>
      </c>
      <c r="BL73" s="274">
        <f>SUM('15MIN'!BL187:BL190)</f>
        <v>0</v>
      </c>
      <c r="BM73" s="274">
        <f>SUM('15MIN'!BM187:BM190)</f>
        <v>0</v>
      </c>
      <c r="BN73" s="274">
        <f>SUM('15MIN'!BN187:BN190)</f>
        <v>0</v>
      </c>
      <c r="BO73" s="274">
        <f>SUM('15MIN'!BO187:BO190)</f>
        <v>0</v>
      </c>
      <c r="BP73" s="274">
        <f>SUM('15MIN'!BP187:BP190)</f>
        <v>0</v>
      </c>
      <c r="BQ73" s="274">
        <f>SUM('15MIN'!BQ187:BQ190)</f>
        <v>0</v>
      </c>
      <c r="BR73" s="274">
        <f>SUM('15MIN'!BR187:BR190)</f>
        <v>0</v>
      </c>
      <c r="BS73" s="278">
        <f>SUM('15MIN'!BS187:BS190)</f>
        <v>0</v>
      </c>
      <c r="BT73" s="275">
        <f t="shared" si="142"/>
        <v>0</v>
      </c>
      <c r="BV73" s="25">
        <f t="shared" si="143"/>
        <v>0.74999999999999989</v>
      </c>
      <c r="BW73" s="4">
        <f t="shared" si="144"/>
        <v>319</v>
      </c>
      <c r="BX73" s="4">
        <f t="shared" si="124"/>
        <v>15</v>
      </c>
      <c r="BY73" s="4">
        <f t="shared" si="125"/>
        <v>23</v>
      </c>
      <c r="BZ73" s="4">
        <f t="shared" si="126"/>
        <v>0</v>
      </c>
      <c r="CA73" s="4">
        <f t="shared" si="127"/>
        <v>3</v>
      </c>
      <c r="CB73" s="4">
        <f t="shared" si="128"/>
        <v>0</v>
      </c>
      <c r="CC73" s="4">
        <f t="shared" si="129"/>
        <v>1</v>
      </c>
      <c r="CD73" s="4">
        <f t="shared" si="130"/>
        <v>4</v>
      </c>
      <c r="CE73" s="4">
        <f t="shared" si="131"/>
        <v>0</v>
      </c>
      <c r="CF73" s="42">
        <f t="shared" si="145"/>
        <v>365</v>
      </c>
    </row>
    <row r="74" spans="2:84" x14ac:dyDescent="0.25">
      <c r="B74" s="26" t="s">
        <v>19</v>
      </c>
      <c r="C74" s="275">
        <f t="shared" ref="C74:L74" si="146">SUM(C61:C73)</f>
        <v>3203</v>
      </c>
      <c r="D74" s="275">
        <f t="shared" si="146"/>
        <v>183</v>
      </c>
      <c r="E74" s="275">
        <f t="shared" si="146"/>
        <v>358</v>
      </c>
      <c r="F74" s="275">
        <f t="shared" si="146"/>
        <v>19</v>
      </c>
      <c r="G74" s="275">
        <f t="shared" si="146"/>
        <v>70</v>
      </c>
      <c r="H74" s="275">
        <f t="shared" si="146"/>
        <v>44</v>
      </c>
      <c r="I74" s="275">
        <f t="shared" si="146"/>
        <v>11</v>
      </c>
      <c r="J74" s="275">
        <f t="shared" si="146"/>
        <v>17</v>
      </c>
      <c r="K74" s="275">
        <f t="shared" si="146"/>
        <v>6</v>
      </c>
      <c r="L74" s="276">
        <f t="shared" si="146"/>
        <v>3911</v>
      </c>
      <c r="N74" s="26" t="s">
        <v>19</v>
      </c>
      <c r="O74" s="275">
        <f t="shared" ref="O74:X74" si="147">SUM(O61:O73)</f>
        <v>1513</v>
      </c>
      <c r="P74" s="275">
        <f t="shared" si="147"/>
        <v>122</v>
      </c>
      <c r="Q74" s="275">
        <f t="shared" si="147"/>
        <v>271</v>
      </c>
      <c r="R74" s="275">
        <f t="shared" si="147"/>
        <v>18</v>
      </c>
      <c r="S74" s="275">
        <f t="shared" si="147"/>
        <v>62</v>
      </c>
      <c r="T74" s="275">
        <f t="shared" si="147"/>
        <v>79</v>
      </c>
      <c r="U74" s="275">
        <f t="shared" si="147"/>
        <v>9</v>
      </c>
      <c r="V74" s="275">
        <f t="shared" si="147"/>
        <v>12</v>
      </c>
      <c r="W74" s="275">
        <f t="shared" si="147"/>
        <v>1</v>
      </c>
      <c r="X74" s="276">
        <f t="shared" si="147"/>
        <v>2087</v>
      </c>
      <c r="Z74" s="26" t="s">
        <v>19</v>
      </c>
      <c r="AA74" s="275">
        <f t="shared" ref="AA74:AJ74" si="148">SUM(AA61:AA73)</f>
        <v>2</v>
      </c>
      <c r="AB74" s="275">
        <f t="shared" si="148"/>
        <v>1</v>
      </c>
      <c r="AC74" s="275">
        <f t="shared" si="148"/>
        <v>0</v>
      </c>
      <c r="AD74" s="275">
        <f t="shared" si="148"/>
        <v>1</v>
      </c>
      <c r="AE74" s="275">
        <f t="shared" si="148"/>
        <v>0</v>
      </c>
      <c r="AF74" s="275">
        <f t="shared" si="148"/>
        <v>0</v>
      </c>
      <c r="AG74" s="275">
        <f t="shared" si="148"/>
        <v>0</v>
      </c>
      <c r="AH74" s="275">
        <f t="shared" si="148"/>
        <v>0</v>
      </c>
      <c r="AI74" s="275">
        <f t="shared" si="148"/>
        <v>0</v>
      </c>
      <c r="AJ74" s="276">
        <f t="shared" si="148"/>
        <v>4</v>
      </c>
      <c r="AL74" s="26" t="s">
        <v>19</v>
      </c>
      <c r="AM74" s="275">
        <f t="shared" ref="AM74:AV74" si="149">SUM(AM61:AM73)</f>
        <v>0</v>
      </c>
      <c r="AN74" s="275">
        <f t="shared" si="149"/>
        <v>0</v>
      </c>
      <c r="AO74" s="275">
        <f t="shared" si="149"/>
        <v>0</v>
      </c>
      <c r="AP74" s="275">
        <f t="shared" si="149"/>
        <v>0</v>
      </c>
      <c r="AQ74" s="275">
        <f t="shared" si="149"/>
        <v>0</v>
      </c>
      <c r="AR74" s="275">
        <f t="shared" si="149"/>
        <v>0</v>
      </c>
      <c r="AS74" s="275">
        <f t="shared" si="149"/>
        <v>0</v>
      </c>
      <c r="AT74" s="275">
        <f t="shared" si="149"/>
        <v>0</v>
      </c>
      <c r="AU74" s="275">
        <f t="shared" si="149"/>
        <v>0</v>
      </c>
      <c r="AV74" s="276">
        <f t="shared" si="149"/>
        <v>0</v>
      </c>
      <c r="AX74" s="26" t="s">
        <v>19</v>
      </c>
      <c r="AY74" s="275">
        <f t="shared" ref="AY74:BH74" si="150">SUM(AY61:AY73)</f>
        <v>0</v>
      </c>
      <c r="AZ74" s="275">
        <f t="shared" si="150"/>
        <v>0</v>
      </c>
      <c r="BA74" s="275">
        <f t="shared" si="150"/>
        <v>0</v>
      </c>
      <c r="BB74" s="275">
        <f t="shared" si="150"/>
        <v>0</v>
      </c>
      <c r="BC74" s="275">
        <f t="shared" si="150"/>
        <v>0</v>
      </c>
      <c r="BD74" s="275">
        <f t="shared" si="150"/>
        <v>0</v>
      </c>
      <c r="BE74" s="275">
        <f t="shared" si="150"/>
        <v>0</v>
      </c>
      <c r="BF74" s="275">
        <f t="shared" si="150"/>
        <v>0</v>
      </c>
      <c r="BG74" s="275">
        <f t="shared" si="150"/>
        <v>0</v>
      </c>
      <c r="BH74" s="276">
        <f t="shared" si="150"/>
        <v>0</v>
      </c>
      <c r="BJ74" s="26" t="s">
        <v>19</v>
      </c>
      <c r="BK74" s="275">
        <f t="shared" ref="BK74:BT74" si="151">SUM(BK61:BK73)</f>
        <v>0</v>
      </c>
      <c r="BL74" s="275">
        <f t="shared" si="151"/>
        <v>0</v>
      </c>
      <c r="BM74" s="275">
        <f t="shared" si="151"/>
        <v>0</v>
      </c>
      <c r="BN74" s="275">
        <f t="shared" si="151"/>
        <v>0</v>
      </c>
      <c r="BO74" s="275">
        <f t="shared" si="151"/>
        <v>0</v>
      </c>
      <c r="BP74" s="275">
        <f t="shared" si="151"/>
        <v>0</v>
      </c>
      <c r="BQ74" s="275">
        <f t="shared" si="151"/>
        <v>0</v>
      </c>
      <c r="BR74" s="275">
        <f t="shared" si="151"/>
        <v>0</v>
      </c>
      <c r="BS74" s="275">
        <f t="shared" si="151"/>
        <v>0</v>
      </c>
      <c r="BT74" s="276">
        <f t="shared" si="151"/>
        <v>0</v>
      </c>
      <c r="BV74" s="26" t="s">
        <v>19</v>
      </c>
      <c r="BW74" s="42">
        <f t="shared" ref="BW74:CF74" si="152">SUM(BW61:BW73)</f>
        <v>4718</v>
      </c>
      <c r="BX74" s="42">
        <f t="shared" si="152"/>
        <v>306</v>
      </c>
      <c r="BY74" s="42">
        <f t="shared" si="152"/>
        <v>629</v>
      </c>
      <c r="BZ74" s="42">
        <f t="shared" si="152"/>
        <v>38</v>
      </c>
      <c r="CA74" s="42">
        <f t="shared" si="152"/>
        <v>132</v>
      </c>
      <c r="CB74" s="42">
        <f t="shared" si="152"/>
        <v>123</v>
      </c>
      <c r="CC74" s="42">
        <f t="shared" si="152"/>
        <v>20</v>
      </c>
      <c r="CD74" s="42">
        <f t="shared" si="152"/>
        <v>29</v>
      </c>
      <c r="CE74" s="42">
        <f t="shared" si="152"/>
        <v>7</v>
      </c>
      <c r="CF74" s="13">
        <f t="shared" si="152"/>
        <v>6002</v>
      </c>
    </row>
    <row r="77" spans="2:84" s="15" customFormat="1" x14ac:dyDescent="0.25">
      <c r="B77" s="86"/>
      <c r="O77" s="86"/>
      <c r="AB77" s="86"/>
      <c r="AO77" s="86"/>
    </row>
    <row r="78" spans="2:84" ht="31.5" hidden="1" x14ac:dyDescent="0.5">
      <c r="C78" s="31" t="str">
        <f>'15MIN'!C195:L195</f>
        <v>ddd</v>
      </c>
      <c r="D78" s="32"/>
      <c r="E78" s="32"/>
      <c r="F78" s="32"/>
      <c r="G78" s="32"/>
      <c r="H78" s="32"/>
      <c r="I78" s="32"/>
      <c r="J78" s="33"/>
      <c r="K78" s="33"/>
      <c r="L78" s="33"/>
      <c r="BW78" s="34"/>
      <c r="BX78" s="35"/>
      <c r="BY78" s="35"/>
      <c r="BZ78" s="35"/>
      <c r="CA78" s="35"/>
      <c r="CB78" s="35"/>
      <c r="CC78" s="35"/>
    </row>
    <row r="79" spans="2:84" ht="15" hidden="1" customHeight="1" x14ac:dyDescent="0.4">
      <c r="C79" s="113"/>
      <c r="D79" s="113"/>
      <c r="E79" s="113"/>
      <c r="F79" s="113"/>
      <c r="G79" s="113"/>
      <c r="H79" s="113"/>
      <c r="I79" s="113"/>
      <c r="J79" s="113"/>
      <c r="K79" s="113"/>
      <c r="L79" s="113"/>
    </row>
    <row r="80" spans="2:84" s="21" customFormat="1" ht="26.25" hidden="1" x14ac:dyDescent="0.4">
      <c r="B80" s="20"/>
      <c r="C80" s="259" t="str">
        <f>'15MIN'!C197</f>
        <v>D</v>
      </c>
      <c r="D80" s="271" t="str">
        <f>'15MIN'!D197</f>
        <v>to</v>
      </c>
      <c r="E80" s="254" t="str">
        <f>'15MIN'!E197</f>
        <v>A←</v>
      </c>
      <c r="F80" s="143"/>
      <c r="G80" s="143"/>
      <c r="H80" s="143"/>
      <c r="I80" s="143"/>
      <c r="J80" s="143"/>
      <c r="K80" s="143"/>
      <c r="L80" s="143"/>
      <c r="O80" s="259" t="str">
        <f>'15MIN'!O197</f>
        <v>D</v>
      </c>
      <c r="P80" s="271" t="str">
        <f>'15MIN'!P197</f>
        <v>to</v>
      </c>
      <c r="Q80" s="255" t="str">
        <f>'15MIN'!Q197</f>
        <v>B↗</v>
      </c>
      <c r="R80" s="143"/>
      <c r="S80" s="143"/>
      <c r="T80" s="143"/>
      <c r="U80" s="143"/>
      <c r="V80" s="143"/>
      <c r="W80" s="143"/>
      <c r="X80" s="143"/>
      <c r="Z80" s="20"/>
      <c r="AA80" s="259" t="str">
        <f>'15MIN'!AA197</f>
        <v>D</v>
      </c>
      <c r="AB80" s="271" t="str">
        <f>'15MIN'!AB197</f>
        <v>to</v>
      </c>
      <c r="AC80" s="258" t="str">
        <f>'15MIN'!AC197</f>
        <v>C↓</v>
      </c>
      <c r="AD80" s="143"/>
      <c r="AE80" s="143"/>
      <c r="AF80" s="143"/>
      <c r="AG80" s="143"/>
      <c r="AH80" s="143"/>
      <c r="AI80" s="143"/>
      <c r="AJ80" s="143"/>
      <c r="AL80" s="20"/>
      <c r="AM80" s="259" t="str">
        <f>'15MIN'!AM197</f>
        <v>D</v>
      </c>
      <c r="AN80" s="271" t="str">
        <f>'15MIN'!AN197</f>
        <v>to</v>
      </c>
      <c r="AO80" s="262" t="str">
        <f>'15MIN'!AO197</f>
        <v>D</v>
      </c>
      <c r="AP80" s="143"/>
      <c r="AQ80" s="143"/>
      <c r="AR80" s="143"/>
      <c r="AS80" s="143"/>
      <c r="AT80" s="143"/>
      <c r="AU80" s="143"/>
      <c r="AV80" s="143"/>
      <c r="AX80" s="20"/>
      <c r="AY80" s="259" t="str">
        <f>'15MIN'!AY197</f>
        <v>D</v>
      </c>
      <c r="AZ80" s="271" t="str">
        <f>'15MIN'!AZ197</f>
        <v>to</v>
      </c>
      <c r="BA80" s="264" t="str">
        <f>'15MIN'!BA197</f>
        <v>E</v>
      </c>
      <c r="BB80" s="143"/>
      <c r="BC80" s="143"/>
      <c r="BD80" s="143"/>
      <c r="BE80" s="143"/>
      <c r="BF80" s="143"/>
      <c r="BG80" s="143"/>
      <c r="BH80" s="143"/>
      <c r="BJ80" s="20"/>
      <c r="BK80" s="259" t="str">
        <f>'15MIN'!BK197</f>
        <v>D</v>
      </c>
      <c r="BL80" s="271" t="str">
        <f>'15MIN'!BL197</f>
        <v>to</v>
      </c>
      <c r="BM80" s="267" t="str">
        <f>'15MIN'!BM197</f>
        <v>F</v>
      </c>
      <c r="BN80" s="143"/>
      <c r="BO80" s="143"/>
      <c r="BP80" s="143"/>
      <c r="BQ80" s="143"/>
      <c r="BR80" s="143"/>
      <c r="BS80" s="143"/>
      <c r="BT80" s="143"/>
      <c r="BV80" s="22"/>
      <c r="BW80" s="262" t="str">
        <f>'15MIN'!BW197:CF197</f>
        <v>ENTERING FROM D</v>
      </c>
      <c r="BX80" s="217"/>
      <c r="BY80" s="217"/>
      <c r="BZ80" s="217"/>
      <c r="CA80" s="217"/>
      <c r="CB80" s="217"/>
      <c r="CC80" s="217"/>
      <c r="CD80" s="217"/>
      <c r="CE80" s="217"/>
      <c r="CF80" s="217"/>
    </row>
    <row r="81" spans="2:84" s="12" customFormat="1" ht="15.75" hidden="1" x14ac:dyDescent="0.25">
      <c r="B81" s="30"/>
      <c r="C81" s="224" t="str">
        <f>'15MIN'!C198:L198</f>
        <v/>
      </c>
      <c r="D81" s="224"/>
      <c r="E81" s="224"/>
      <c r="F81" s="224"/>
      <c r="G81" s="224"/>
      <c r="H81" s="224"/>
      <c r="I81" s="224"/>
      <c r="J81" s="224"/>
      <c r="K81" s="224"/>
      <c r="L81" s="224"/>
      <c r="O81" s="224" t="str">
        <f>'15MIN'!O198:X198</f>
        <v/>
      </c>
      <c r="P81" s="224"/>
      <c r="Q81" s="224"/>
      <c r="R81" s="224"/>
      <c r="S81" s="224"/>
      <c r="T81" s="224"/>
      <c r="U81" s="224"/>
      <c r="V81" s="224"/>
      <c r="W81" s="224"/>
      <c r="X81" s="224"/>
      <c r="Z81" s="30"/>
      <c r="AA81" s="224" t="str">
        <f>'15MIN'!AA198:AJ198</f>
        <v/>
      </c>
      <c r="AB81" s="224"/>
      <c r="AC81" s="224"/>
      <c r="AD81" s="224"/>
      <c r="AE81" s="224"/>
      <c r="AF81" s="224"/>
      <c r="AG81" s="224"/>
      <c r="AH81" s="224"/>
      <c r="AI81" s="224"/>
      <c r="AJ81" s="224"/>
      <c r="AL81" s="30"/>
      <c r="AM81" s="224" t="str">
        <f>'15MIN'!AM198:AV198</f>
        <v/>
      </c>
      <c r="AN81" s="224"/>
      <c r="AO81" s="224"/>
      <c r="AP81" s="224"/>
      <c r="AQ81" s="224"/>
      <c r="AR81" s="224"/>
      <c r="AS81" s="224"/>
      <c r="AT81" s="224"/>
      <c r="AU81" s="224"/>
      <c r="AV81" s="224"/>
      <c r="AX81" s="30"/>
      <c r="AY81" s="224" t="str">
        <f>'15MIN'!AY198:BH198</f>
        <v/>
      </c>
      <c r="AZ81" s="224"/>
      <c r="BA81" s="224"/>
      <c r="BB81" s="224"/>
      <c r="BC81" s="224"/>
      <c r="BD81" s="224"/>
      <c r="BE81" s="224"/>
      <c r="BF81" s="224"/>
      <c r="BG81" s="224"/>
      <c r="BH81" s="224"/>
      <c r="BJ81" s="30"/>
      <c r="BK81" s="224" t="str">
        <f>'15MIN'!BK198:BT198</f>
        <v/>
      </c>
      <c r="BL81" s="224"/>
      <c r="BM81" s="224"/>
      <c r="BN81" s="224"/>
      <c r="BO81" s="224"/>
      <c r="BP81" s="224"/>
      <c r="BQ81" s="224"/>
      <c r="BR81" s="224"/>
      <c r="BS81" s="224"/>
      <c r="BT81" s="224"/>
      <c r="BV81" s="225"/>
      <c r="BW81" s="218">
        <f>config!C17</f>
        <v>0</v>
      </c>
      <c r="BX81" s="226"/>
      <c r="BY81" s="226"/>
      <c r="BZ81" s="226"/>
      <c r="CA81" s="226"/>
      <c r="CB81" s="226"/>
      <c r="CC81" s="226"/>
      <c r="CD81" s="226"/>
      <c r="CE81" s="226"/>
      <c r="CF81" s="226"/>
    </row>
    <row r="82" spans="2:84" hidden="1" x14ac:dyDescent="0.25">
      <c r="BB82" s="2"/>
      <c r="BN82" s="2"/>
      <c r="BZ82" s="2"/>
    </row>
    <row r="83" spans="2:84" s="1" customFormat="1" ht="50.1" hidden="1" customHeight="1" x14ac:dyDescent="0.25">
      <c r="B83" s="2"/>
      <c r="C83" s="273" t="str">
        <f t="shared" ref="C83:K83" si="153">C60</f>
        <v>CAR</v>
      </c>
      <c r="D83" s="273" t="str">
        <f t="shared" si="153"/>
        <v>LGV1</v>
      </c>
      <c r="E83" s="273" t="str">
        <f t="shared" si="153"/>
        <v>LGV2</v>
      </c>
      <c r="F83" s="273" t="str">
        <f t="shared" si="153"/>
        <v>MGV</v>
      </c>
      <c r="G83" s="273" t="str">
        <f t="shared" si="153"/>
        <v>HGV1</v>
      </c>
      <c r="H83" s="273" t="str">
        <f t="shared" si="153"/>
        <v>HGV2</v>
      </c>
      <c r="I83" s="273" t="str">
        <f t="shared" si="153"/>
        <v>PSV</v>
      </c>
      <c r="J83" s="273" t="str">
        <f t="shared" si="153"/>
        <v>MB</v>
      </c>
      <c r="K83" s="273" t="str">
        <f t="shared" si="153"/>
        <v>CYC</v>
      </c>
      <c r="L83" s="140"/>
      <c r="N83" s="2"/>
      <c r="O83" s="273" t="str">
        <f t="shared" ref="O83:W83" si="154">O60</f>
        <v>CAR</v>
      </c>
      <c r="P83" s="273" t="str">
        <f t="shared" si="154"/>
        <v>LGV1</v>
      </c>
      <c r="Q83" s="273" t="str">
        <f t="shared" si="154"/>
        <v>LGV2</v>
      </c>
      <c r="R83" s="273" t="str">
        <f t="shared" si="154"/>
        <v>MGV</v>
      </c>
      <c r="S83" s="273" t="str">
        <f t="shared" si="154"/>
        <v>HGV1</v>
      </c>
      <c r="T83" s="273" t="str">
        <f t="shared" si="154"/>
        <v>HGV2</v>
      </c>
      <c r="U83" s="273" t="str">
        <f t="shared" si="154"/>
        <v>PSV</v>
      </c>
      <c r="V83" s="273" t="str">
        <f t="shared" si="154"/>
        <v>MB</v>
      </c>
      <c r="W83" s="273" t="str">
        <f t="shared" si="154"/>
        <v>CYC</v>
      </c>
      <c r="X83" s="140"/>
      <c r="Z83" s="2"/>
      <c r="AA83" s="273" t="str">
        <f t="shared" ref="AA83:AI83" si="155">AA60</f>
        <v>CAR</v>
      </c>
      <c r="AB83" s="273" t="str">
        <f t="shared" si="155"/>
        <v>LGV1</v>
      </c>
      <c r="AC83" s="273" t="str">
        <f t="shared" si="155"/>
        <v>LGV2</v>
      </c>
      <c r="AD83" s="273" t="str">
        <f t="shared" si="155"/>
        <v>MGV</v>
      </c>
      <c r="AE83" s="273" t="str">
        <f t="shared" si="155"/>
        <v>HGV1</v>
      </c>
      <c r="AF83" s="273" t="str">
        <f t="shared" si="155"/>
        <v>HGV2</v>
      </c>
      <c r="AG83" s="273" t="str">
        <f t="shared" si="155"/>
        <v>PSV</v>
      </c>
      <c r="AH83" s="273" t="str">
        <f t="shared" si="155"/>
        <v>MB</v>
      </c>
      <c r="AI83" s="273" t="str">
        <f t="shared" si="155"/>
        <v>CYC</v>
      </c>
      <c r="AJ83" s="140"/>
      <c r="AL83" s="2"/>
      <c r="AM83" s="273" t="str">
        <f t="shared" ref="AM83:AU83" si="156">AM60</f>
        <v>CAR</v>
      </c>
      <c r="AN83" s="273" t="str">
        <f t="shared" si="156"/>
        <v>LGV1</v>
      </c>
      <c r="AO83" s="273" t="str">
        <f t="shared" si="156"/>
        <v>LGV2</v>
      </c>
      <c r="AP83" s="273" t="str">
        <f t="shared" si="156"/>
        <v>MGV</v>
      </c>
      <c r="AQ83" s="273" t="str">
        <f t="shared" si="156"/>
        <v>HGV1</v>
      </c>
      <c r="AR83" s="273" t="str">
        <f t="shared" si="156"/>
        <v>HGV2</v>
      </c>
      <c r="AS83" s="273" t="str">
        <f t="shared" si="156"/>
        <v>PSV</v>
      </c>
      <c r="AT83" s="273" t="str">
        <f t="shared" si="156"/>
        <v>MB</v>
      </c>
      <c r="AU83" s="273" t="str">
        <f t="shared" si="156"/>
        <v>CYC</v>
      </c>
      <c r="AV83" s="140"/>
      <c r="AX83" s="2"/>
      <c r="AY83" s="273" t="str">
        <f t="shared" ref="AY83:BG83" si="157">AY60</f>
        <v>CAR</v>
      </c>
      <c r="AZ83" s="273" t="str">
        <f t="shared" si="157"/>
        <v>LGV1</v>
      </c>
      <c r="BA83" s="273" t="str">
        <f t="shared" si="157"/>
        <v>LGV2</v>
      </c>
      <c r="BB83" s="273" t="str">
        <f t="shared" si="157"/>
        <v>MGV</v>
      </c>
      <c r="BC83" s="273" t="str">
        <f t="shared" si="157"/>
        <v>HGV1</v>
      </c>
      <c r="BD83" s="273" t="str">
        <f t="shared" si="157"/>
        <v>HGV2</v>
      </c>
      <c r="BE83" s="273" t="str">
        <f t="shared" si="157"/>
        <v>PSV</v>
      </c>
      <c r="BF83" s="273" t="str">
        <f t="shared" si="157"/>
        <v>MB</v>
      </c>
      <c r="BG83" s="273" t="str">
        <f t="shared" si="157"/>
        <v>CYC</v>
      </c>
      <c r="BH83" s="140"/>
      <c r="BJ83" s="2"/>
      <c r="BK83" s="273" t="str">
        <f t="shared" ref="BK83:BS83" si="158">BK60</f>
        <v>CAR</v>
      </c>
      <c r="BL83" s="273" t="str">
        <f t="shared" si="158"/>
        <v>LGV1</v>
      </c>
      <c r="BM83" s="273" t="str">
        <f t="shared" si="158"/>
        <v>LGV2</v>
      </c>
      <c r="BN83" s="273" t="str">
        <f t="shared" si="158"/>
        <v>MGV</v>
      </c>
      <c r="BO83" s="273" t="str">
        <f t="shared" si="158"/>
        <v>HGV1</v>
      </c>
      <c r="BP83" s="273" t="str">
        <f t="shared" si="158"/>
        <v>HGV2</v>
      </c>
      <c r="BQ83" s="273" t="str">
        <f t="shared" si="158"/>
        <v>PSV</v>
      </c>
      <c r="BR83" s="273" t="str">
        <f t="shared" si="158"/>
        <v>MB</v>
      </c>
      <c r="BS83" s="273" t="str">
        <f t="shared" si="158"/>
        <v>CYC</v>
      </c>
      <c r="BT83" s="140"/>
      <c r="BV83" s="2"/>
      <c r="BW83" s="136" t="str">
        <f>BK83</f>
        <v>CAR</v>
      </c>
      <c r="BX83" s="136" t="str">
        <f t="shared" ref="BX83" si="159">BL83</f>
        <v>LGV1</v>
      </c>
      <c r="BY83" s="136" t="str">
        <f t="shared" ref="BY83" si="160">BM83</f>
        <v>LGV2</v>
      </c>
      <c r="BZ83" s="136" t="str">
        <f t="shared" ref="BZ83" si="161">BN83</f>
        <v>MGV</v>
      </c>
      <c r="CA83" s="136" t="str">
        <f t="shared" ref="CA83" si="162">BO83</f>
        <v>HGV1</v>
      </c>
      <c r="CB83" s="136" t="str">
        <f t="shared" ref="CB83" si="163">BP83</f>
        <v>HGV2</v>
      </c>
      <c r="CC83" s="136" t="str">
        <f t="shared" ref="CC83" si="164">BQ83</f>
        <v>PSV</v>
      </c>
      <c r="CD83" s="136" t="str">
        <f t="shared" ref="CD83" si="165">BR83</f>
        <v>MB</v>
      </c>
      <c r="CE83" s="136" t="str">
        <f t="shared" ref="CE83" si="166">BS83</f>
        <v>CYC</v>
      </c>
      <c r="CF83" s="141"/>
    </row>
    <row r="84" spans="2:84" hidden="1" x14ac:dyDescent="0.25">
      <c r="B84" s="25">
        <f t="shared" ref="B84:B96" si="167">B61</f>
        <v>0.25</v>
      </c>
      <c r="C84" s="272">
        <f>SUM('15MIN'!C201:C204)</f>
        <v>0</v>
      </c>
      <c r="D84" s="272">
        <f>SUM('15MIN'!D201:D204)</f>
        <v>0</v>
      </c>
      <c r="E84" s="272">
        <f>SUM('15MIN'!E201:E204)</f>
        <v>0</v>
      </c>
      <c r="F84" s="272">
        <f>SUM('15MIN'!F201:F204)</f>
        <v>0</v>
      </c>
      <c r="G84" s="272">
        <f>SUM('15MIN'!G201:G204)</f>
        <v>0</v>
      </c>
      <c r="H84" s="272">
        <f>SUM('15MIN'!H201:H204)</f>
        <v>0</v>
      </c>
      <c r="I84" s="272">
        <f>SUM('15MIN'!I201:I204)</f>
        <v>0</v>
      </c>
      <c r="J84" s="272">
        <f>SUM('15MIN'!J201:J204)</f>
        <v>0</v>
      </c>
      <c r="K84" s="277">
        <f>SUM('15MIN'!K201:K204)</f>
        <v>0</v>
      </c>
      <c r="L84" s="275">
        <f>SUM(C84:K84)</f>
        <v>0</v>
      </c>
      <c r="N84" s="25">
        <f>B84</f>
        <v>0.25</v>
      </c>
      <c r="O84" s="272">
        <f>SUM('15MIN'!O201:O204)</f>
        <v>0</v>
      </c>
      <c r="P84" s="272">
        <f>SUM('15MIN'!P201:P204)</f>
        <v>0</v>
      </c>
      <c r="Q84" s="272">
        <f>SUM('15MIN'!Q201:Q204)</f>
        <v>0</v>
      </c>
      <c r="R84" s="272">
        <f>SUM('15MIN'!R201:R204)</f>
        <v>0</v>
      </c>
      <c r="S84" s="272">
        <f>SUM('15MIN'!S201:S204)</f>
        <v>0</v>
      </c>
      <c r="T84" s="272">
        <f>SUM('15MIN'!T201:T204)</f>
        <v>0</v>
      </c>
      <c r="U84" s="272">
        <f>SUM('15MIN'!U201:U204)</f>
        <v>0</v>
      </c>
      <c r="V84" s="272">
        <f>SUM('15MIN'!V201:V204)</f>
        <v>0</v>
      </c>
      <c r="W84" s="277">
        <f>SUM('15MIN'!W201:W204)</f>
        <v>0</v>
      </c>
      <c r="X84" s="275">
        <f>SUM(O84:W84)</f>
        <v>0</v>
      </c>
      <c r="Z84" s="25">
        <f>N84</f>
        <v>0.25</v>
      </c>
      <c r="AA84" s="272">
        <f>SUM('15MIN'!AA201:AA204)</f>
        <v>0</v>
      </c>
      <c r="AB84" s="272">
        <f>SUM('15MIN'!AB201:AB204)</f>
        <v>0</v>
      </c>
      <c r="AC84" s="272">
        <f>SUM('15MIN'!AC201:AC204)</f>
        <v>0</v>
      </c>
      <c r="AD84" s="272">
        <f>SUM('15MIN'!AD201:AD204)</f>
        <v>0</v>
      </c>
      <c r="AE84" s="272">
        <f>SUM('15MIN'!AE201:AE204)</f>
        <v>0</v>
      </c>
      <c r="AF84" s="272">
        <f>SUM('15MIN'!AF201:AF204)</f>
        <v>0</v>
      </c>
      <c r="AG84" s="272">
        <f>SUM('15MIN'!AG201:AG204)</f>
        <v>0</v>
      </c>
      <c r="AH84" s="272">
        <f>SUM('15MIN'!AH201:AH204)</f>
        <v>0</v>
      </c>
      <c r="AI84" s="277">
        <f>SUM('15MIN'!AI201:AI204)</f>
        <v>0</v>
      </c>
      <c r="AJ84" s="275">
        <f>SUM(AA84:AI84)</f>
        <v>0</v>
      </c>
      <c r="AL84" s="25">
        <f>Z84</f>
        <v>0.25</v>
      </c>
      <c r="AM84" s="272">
        <f>SUM('15MIN'!AM201:AM204)</f>
        <v>0</v>
      </c>
      <c r="AN84" s="272">
        <f>SUM('15MIN'!AN201:AN204)</f>
        <v>0</v>
      </c>
      <c r="AO84" s="272">
        <f>SUM('15MIN'!AO201:AO204)</f>
        <v>0</v>
      </c>
      <c r="AP84" s="272">
        <f>SUM('15MIN'!AP201:AP204)</f>
        <v>0</v>
      </c>
      <c r="AQ84" s="272">
        <f>SUM('15MIN'!AQ201:AQ204)</f>
        <v>0</v>
      </c>
      <c r="AR84" s="272">
        <f>SUM('15MIN'!AR201:AR204)</f>
        <v>0</v>
      </c>
      <c r="AS84" s="272">
        <f>SUM('15MIN'!AS201:AS204)</f>
        <v>0</v>
      </c>
      <c r="AT84" s="272">
        <f>SUM('15MIN'!AT201:AT204)</f>
        <v>0</v>
      </c>
      <c r="AU84" s="277">
        <f>SUM('15MIN'!AU201:AU204)</f>
        <v>0</v>
      </c>
      <c r="AV84" s="275">
        <f>SUM(AM84:AU84)</f>
        <v>0</v>
      </c>
      <c r="AX84" s="25">
        <f>AL84</f>
        <v>0.25</v>
      </c>
      <c r="AY84" s="272">
        <f>SUM('15MIN'!AY201:AY204)</f>
        <v>0</v>
      </c>
      <c r="AZ84" s="272">
        <f>SUM('15MIN'!AZ201:AZ204)</f>
        <v>0</v>
      </c>
      <c r="BA84" s="272">
        <f>SUM('15MIN'!BA201:BA204)</f>
        <v>0</v>
      </c>
      <c r="BB84" s="272">
        <f>SUM('15MIN'!BB201:BB204)</f>
        <v>0</v>
      </c>
      <c r="BC84" s="272">
        <f>SUM('15MIN'!BC201:BC204)</f>
        <v>0</v>
      </c>
      <c r="BD84" s="272">
        <f>SUM('15MIN'!BD201:BD204)</f>
        <v>0</v>
      </c>
      <c r="BE84" s="272">
        <f>SUM('15MIN'!BE201:BE204)</f>
        <v>0</v>
      </c>
      <c r="BF84" s="272">
        <f>SUM('15MIN'!BF201:BF204)</f>
        <v>0</v>
      </c>
      <c r="BG84" s="277">
        <f>SUM('15MIN'!BG201:BG204)</f>
        <v>0</v>
      </c>
      <c r="BH84" s="275">
        <f>SUM(AY84:BG84)</f>
        <v>0</v>
      </c>
      <c r="BJ84" s="25">
        <f>AX84</f>
        <v>0.25</v>
      </c>
      <c r="BK84" s="272">
        <f>SUM('15MIN'!BK201:BK204)</f>
        <v>0</v>
      </c>
      <c r="BL84" s="272">
        <f>SUM('15MIN'!BL201:BL204)</f>
        <v>0</v>
      </c>
      <c r="BM84" s="272">
        <f>SUM('15MIN'!BM201:BM204)</f>
        <v>0</v>
      </c>
      <c r="BN84" s="272">
        <f>SUM('15MIN'!BN201:BN204)</f>
        <v>0</v>
      </c>
      <c r="BO84" s="272">
        <f>SUM('15MIN'!BO201:BO204)</f>
        <v>0</v>
      </c>
      <c r="BP84" s="272">
        <f>SUM('15MIN'!BP201:BP204)</f>
        <v>0</v>
      </c>
      <c r="BQ84" s="272">
        <f>SUM('15MIN'!BQ201:BQ204)</f>
        <v>0</v>
      </c>
      <c r="BR84" s="272">
        <f>SUM('15MIN'!BR201:BR204)</f>
        <v>0</v>
      </c>
      <c r="BS84" s="277">
        <f>SUM('15MIN'!BS201:BS204)</f>
        <v>0</v>
      </c>
      <c r="BT84" s="275">
        <f>SUM(BK84:BS84)</f>
        <v>0</v>
      </c>
      <c r="BV84" s="25">
        <f>BJ84</f>
        <v>0.25</v>
      </c>
      <c r="BW84" s="4">
        <f>SUM(C84,O84,AA84,AM84,AY84,BK84)</f>
        <v>0</v>
      </c>
      <c r="BX84" s="4">
        <f t="shared" ref="BX84:BX96" si="168">SUM(D84,P84,AB84,AN84,AZ84,BL84)</f>
        <v>0</v>
      </c>
      <c r="BY84" s="4">
        <f t="shared" ref="BY84:BY96" si="169">SUM(E84,Q84,AC84,AO84,BA84,BM84)</f>
        <v>0</v>
      </c>
      <c r="BZ84" s="4">
        <f t="shared" ref="BZ84:BZ96" si="170">SUM(F84,R84,AD84,AP84,BB84,BN84)</f>
        <v>0</v>
      </c>
      <c r="CA84" s="4">
        <f t="shared" ref="CA84:CA96" si="171">SUM(G84,S84,AE84,AQ84,BC84,BO84)</f>
        <v>0</v>
      </c>
      <c r="CB84" s="4">
        <f t="shared" ref="CB84:CB96" si="172">SUM(H84,T84,AF84,AR84,BD84,BP84)</f>
        <v>0</v>
      </c>
      <c r="CC84" s="4">
        <f t="shared" ref="CC84:CC96" si="173">SUM(I84,U84,AG84,AS84,BE84,BQ84)</f>
        <v>0</v>
      </c>
      <c r="CD84" s="4">
        <f t="shared" ref="CD84:CD96" si="174">SUM(J84,V84,AH84,AT84,BF84,BR84)</f>
        <v>0</v>
      </c>
      <c r="CE84" s="4">
        <f t="shared" ref="CE84:CE96" si="175">SUM(K84,W84,AI84,AU84,BG84,BS84)</f>
        <v>0</v>
      </c>
      <c r="CF84" s="42">
        <f>IF(BW84&lt;&gt;"",SUM(BW84:CE84),"")</f>
        <v>0</v>
      </c>
    </row>
    <row r="85" spans="2:84" hidden="1" x14ac:dyDescent="0.25">
      <c r="B85" s="25">
        <f t="shared" si="167"/>
        <v>0.29166666666666669</v>
      </c>
      <c r="C85" s="272">
        <f>SUM('15MIN'!C205:C208)</f>
        <v>0</v>
      </c>
      <c r="D85" s="272">
        <f>SUM('15MIN'!D205:D208)</f>
        <v>0</v>
      </c>
      <c r="E85" s="272">
        <f>SUM('15MIN'!E205:E208)</f>
        <v>0</v>
      </c>
      <c r="F85" s="272">
        <f>SUM('15MIN'!F205:F208)</f>
        <v>0</v>
      </c>
      <c r="G85" s="272">
        <f>SUM('15MIN'!G205:G208)</f>
        <v>0</v>
      </c>
      <c r="H85" s="272">
        <f>SUM('15MIN'!H205:H208)</f>
        <v>0</v>
      </c>
      <c r="I85" s="272">
        <f>SUM('15MIN'!I205:I208)</f>
        <v>0</v>
      </c>
      <c r="J85" s="272">
        <f>SUM('15MIN'!J205:J208)</f>
        <v>0</v>
      </c>
      <c r="K85" s="277">
        <f>SUM('15MIN'!K205:K208)</f>
        <v>0</v>
      </c>
      <c r="L85" s="275">
        <f t="shared" ref="L85:L96" si="176">SUM(C85:K85)</f>
        <v>0</v>
      </c>
      <c r="N85" s="25">
        <f t="shared" ref="N85:N96" si="177">B85</f>
        <v>0.29166666666666669</v>
      </c>
      <c r="O85" s="272">
        <f>SUM('15MIN'!O205:O208)</f>
        <v>0</v>
      </c>
      <c r="P85" s="272">
        <f>SUM('15MIN'!P205:P208)</f>
        <v>0</v>
      </c>
      <c r="Q85" s="272">
        <f>SUM('15MIN'!Q205:Q208)</f>
        <v>0</v>
      </c>
      <c r="R85" s="272">
        <f>SUM('15MIN'!R205:R208)</f>
        <v>0</v>
      </c>
      <c r="S85" s="272">
        <f>SUM('15MIN'!S205:S208)</f>
        <v>0</v>
      </c>
      <c r="T85" s="272">
        <f>SUM('15MIN'!T205:T208)</f>
        <v>0</v>
      </c>
      <c r="U85" s="272">
        <f>SUM('15MIN'!U205:U208)</f>
        <v>0</v>
      </c>
      <c r="V85" s="272">
        <f>SUM('15MIN'!V205:V208)</f>
        <v>0</v>
      </c>
      <c r="W85" s="277">
        <f>SUM('15MIN'!W205:W208)</f>
        <v>0</v>
      </c>
      <c r="X85" s="275">
        <f t="shared" ref="X85:X96" si="178">SUM(O85:W85)</f>
        <v>0</v>
      </c>
      <c r="Z85" s="25">
        <f t="shared" ref="Z85:Z96" si="179">N85</f>
        <v>0.29166666666666669</v>
      </c>
      <c r="AA85" s="272">
        <f>SUM('15MIN'!AA205:AA208)</f>
        <v>0</v>
      </c>
      <c r="AB85" s="272">
        <f>SUM('15MIN'!AB205:AB208)</f>
        <v>0</v>
      </c>
      <c r="AC85" s="272">
        <f>SUM('15MIN'!AC205:AC208)</f>
        <v>0</v>
      </c>
      <c r="AD85" s="272">
        <f>SUM('15MIN'!AD205:AD208)</f>
        <v>0</v>
      </c>
      <c r="AE85" s="272">
        <f>SUM('15MIN'!AE205:AE208)</f>
        <v>0</v>
      </c>
      <c r="AF85" s="272">
        <f>SUM('15MIN'!AF205:AF208)</f>
        <v>0</v>
      </c>
      <c r="AG85" s="272">
        <f>SUM('15MIN'!AG205:AG208)</f>
        <v>0</v>
      </c>
      <c r="AH85" s="272">
        <f>SUM('15MIN'!AH205:AH208)</f>
        <v>0</v>
      </c>
      <c r="AI85" s="277">
        <f>SUM('15MIN'!AI205:AI208)</f>
        <v>0</v>
      </c>
      <c r="AJ85" s="275">
        <f t="shared" ref="AJ85:AJ96" si="180">SUM(AA85:AI85)</f>
        <v>0</v>
      </c>
      <c r="AL85" s="25">
        <f t="shared" ref="AL85:AL96" si="181">Z85</f>
        <v>0.29166666666666669</v>
      </c>
      <c r="AM85" s="272">
        <f>SUM('15MIN'!AM205:AM208)</f>
        <v>0</v>
      </c>
      <c r="AN85" s="272">
        <f>SUM('15MIN'!AN205:AN208)</f>
        <v>0</v>
      </c>
      <c r="AO85" s="272">
        <f>SUM('15MIN'!AO205:AO208)</f>
        <v>0</v>
      </c>
      <c r="AP85" s="272">
        <f>SUM('15MIN'!AP205:AP208)</f>
        <v>0</v>
      </c>
      <c r="AQ85" s="272">
        <f>SUM('15MIN'!AQ205:AQ208)</f>
        <v>0</v>
      </c>
      <c r="AR85" s="272">
        <f>SUM('15MIN'!AR205:AR208)</f>
        <v>0</v>
      </c>
      <c r="AS85" s="272">
        <f>SUM('15MIN'!AS205:AS208)</f>
        <v>0</v>
      </c>
      <c r="AT85" s="272">
        <f>SUM('15MIN'!AT205:AT208)</f>
        <v>0</v>
      </c>
      <c r="AU85" s="277">
        <f>SUM('15MIN'!AU205:AU208)</f>
        <v>0</v>
      </c>
      <c r="AV85" s="275">
        <f t="shared" ref="AV85:AV96" si="182">SUM(AM85:AU85)</f>
        <v>0</v>
      </c>
      <c r="AX85" s="25">
        <f t="shared" ref="AX85:AX96" si="183">AL85</f>
        <v>0.29166666666666669</v>
      </c>
      <c r="AY85" s="272">
        <f>SUM('15MIN'!AY205:AY208)</f>
        <v>0</v>
      </c>
      <c r="AZ85" s="272">
        <f>SUM('15MIN'!AZ205:AZ208)</f>
        <v>0</v>
      </c>
      <c r="BA85" s="272">
        <f>SUM('15MIN'!BA205:BA208)</f>
        <v>0</v>
      </c>
      <c r="BB85" s="272">
        <f>SUM('15MIN'!BB205:BB208)</f>
        <v>0</v>
      </c>
      <c r="BC85" s="272">
        <f>SUM('15MIN'!BC205:BC208)</f>
        <v>0</v>
      </c>
      <c r="BD85" s="272">
        <f>SUM('15MIN'!BD205:BD208)</f>
        <v>0</v>
      </c>
      <c r="BE85" s="272">
        <f>SUM('15MIN'!BE205:BE208)</f>
        <v>0</v>
      </c>
      <c r="BF85" s="272">
        <f>SUM('15MIN'!BF205:BF208)</f>
        <v>0</v>
      </c>
      <c r="BG85" s="277">
        <f>SUM('15MIN'!BG205:BG208)</f>
        <v>0</v>
      </c>
      <c r="BH85" s="275">
        <f t="shared" ref="BH85:BH96" si="184">SUM(AY85:BG85)</f>
        <v>0</v>
      </c>
      <c r="BJ85" s="25">
        <f t="shared" ref="BJ85:BJ96" si="185">AX85</f>
        <v>0.29166666666666669</v>
      </c>
      <c r="BK85" s="272">
        <f>SUM('15MIN'!BK205:BK208)</f>
        <v>0</v>
      </c>
      <c r="BL85" s="272">
        <f>SUM('15MIN'!BL205:BL208)</f>
        <v>0</v>
      </c>
      <c r="BM85" s="272">
        <f>SUM('15MIN'!BM205:BM208)</f>
        <v>0</v>
      </c>
      <c r="BN85" s="272">
        <f>SUM('15MIN'!BN205:BN208)</f>
        <v>0</v>
      </c>
      <c r="BO85" s="272">
        <f>SUM('15MIN'!BO205:BO208)</f>
        <v>0</v>
      </c>
      <c r="BP85" s="272">
        <f>SUM('15MIN'!BP205:BP208)</f>
        <v>0</v>
      </c>
      <c r="BQ85" s="272">
        <f>SUM('15MIN'!BQ205:BQ208)</f>
        <v>0</v>
      </c>
      <c r="BR85" s="272">
        <f>SUM('15MIN'!BR205:BR208)</f>
        <v>0</v>
      </c>
      <c r="BS85" s="277">
        <f>SUM('15MIN'!BS205:BS208)</f>
        <v>0</v>
      </c>
      <c r="BT85" s="275">
        <f t="shared" ref="BT85:BT96" si="186">SUM(BK85:BS85)</f>
        <v>0</v>
      </c>
      <c r="BV85" s="25">
        <f t="shared" ref="BV85:BV96" si="187">BJ85</f>
        <v>0.29166666666666669</v>
      </c>
      <c r="BW85" s="4">
        <f t="shared" ref="BW85:BW96" si="188">SUM(C85,O85,AA85,AM85,AY85,BK85)</f>
        <v>0</v>
      </c>
      <c r="BX85" s="4">
        <f t="shared" si="168"/>
        <v>0</v>
      </c>
      <c r="BY85" s="4">
        <f t="shared" si="169"/>
        <v>0</v>
      </c>
      <c r="BZ85" s="4">
        <f t="shared" si="170"/>
        <v>0</v>
      </c>
      <c r="CA85" s="4">
        <f t="shared" si="171"/>
        <v>0</v>
      </c>
      <c r="CB85" s="4">
        <f t="shared" si="172"/>
        <v>0</v>
      </c>
      <c r="CC85" s="4">
        <f t="shared" si="173"/>
        <v>0</v>
      </c>
      <c r="CD85" s="4">
        <f t="shared" si="174"/>
        <v>0</v>
      </c>
      <c r="CE85" s="4">
        <f t="shared" si="175"/>
        <v>0</v>
      </c>
      <c r="CF85" s="42">
        <f t="shared" ref="CF85:CF96" si="189">IF(BW85&lt;&gt;"",SUM(BW85:CE85),"")</f>
        <v>0</v>
      </c>
    </row>
    <row r="86" spans="2:84" hidden="1" x14ac:dyDescent="0.25">
      <c r="B86" s="25">
        <f t="shared" si="167"/>
        <v>0.33333333333333337</v>
      </c>
      <c r="C86" s="272">
        <f>SUM('15MIN'!C209:C212)</f>
        <v>0</v>
      </c>
      <c r="D86" s="272">
        <f>SUM('15MIN'!D209:D212)</f>
        <v>0</v>
      </c>
      <c r="E86" s="272">
        <f>SUM('15MIN'!E209:E212)</f>
        <v>0</v>
      </c>
      <c r="F86" s="272">
        <f>SUM('15MIN'!F209:F212)</f>
        <v>0</v>
      </c>
      <c r="G86" s="272">
        <f>SUM('15MIN'!G209:G212)</f>
        <v>0</v>
      </c>
      <c r="H86" s="272">
        <f>SUM('15MIN'!H209:H212)</f>
        <v>0</v>
      </c>
      <c r="I86" s="272">
        <f>SUM('15MIN'!I209:I212)</f>
        <v>0</v>
      </c>
      <c r="J86" s="272">
        <f>SUM('15MIN'!J209:J212)</f>
        <v>0</v>
      </c>
      <c r="K86" s="277">
        <f>SUM('15MIN'!K209:K212)</f>
        <v>0</v>
      </c>
      <c r="L86" s="275">
        <f t="shared" si="176"/>
        <v>0</v>
      </c>
      <c r="N86" s="25">
        <f t="shared" si="177"/>
        <v>0.33333333333333337</v>
      </c>
      <c r="O86" s="272">
        <f>SUM('15MIN'!O209:O212)</f>
        <v>0</v>
      </c>
      <c r="P86" s="272">
        <f>SUM('15MIN'!P209:P212)</f>
        <v>0</v>
      </c>
      <c r="Q86" s="272">
        <f>SUM('15MIN'!Q209:Q212)</f>
        <v>0</v>
      </c>
      <c r="R86" s="272">
        <f>SUM('15MIN'!R209:R212)</f>
        <v>0</v>
      </c>
      <c r="S86" s="272">
        <f>SUM('15MIN'!S209:S212)</f>
        <v>0</v>
      </c>
      <c r="T86" s="272">
        <f>SUM('15MIN'!T209:T212)</f>
        <v>0</v>
      </c>
      <c r="U86" s="272">
        <f>SUM('15MIN'!U209:U212)</f>
        <v>0</v>
      </c>
      <c r="V86" s="272">
        <f>SUM('15MIN'!V209:V212)</f>
        <v>0</v>
      </c>
      <c r="W86" s="277">
        <f>SUM('15MIN'!W209:W212)</f>
        <v>0</v>
      </c>
      <c r="X86" s="275">
        <f t="shared" si="178"/>
        <v>0</v>
      </c>
      <c r="Z86" s="25">
        <f t="shared" si="179"/>
        <v>0.33333333333333337</v>
      </c>
      <c r="AA86" s="272">
        <f>SUM('15MIN'!AA209:AA212)</f>
        <v>0</v>
      </c>
      <c r="AB86" s="272">
        <f>SUM('15MIN'!AB209:AB212)</f>
        <v>0</v>
      </c>
      <c r="AC86" s="272">
        <f>SUM('15MIN'!AC209:AC212)</f>
        <v>0</v>
      </c>
      <c r="AD86" s="272">
        <f>SUM('15MIN'!AD209:AD212)</f>
        <v>0</v>
      </c>
      <c r="AE86" s="272">
        <f>SUM('15MIN'!AE209:AE212)</f>
        <v>0</v>
      </c>
      <c r="AF86" s="272">
        <f>SUM('15MIN'!AF209:AF212)</f>
        <v>0</v>
      </c>
      <c r="AG86" s="272">
        <f>SUM('15MIN'!AG209:AG212)</f>
        <v>0</v>
      </c>
      <c r="AH86" s="272">
        <f>SUM('15MIN'!AH209:AH212)</f>
        <v>0</v>
      </c>
      <c r="AI86" s="277">
        <f>SUM('15MIN'!AI209:AI212)</f>
        <v>0</v>
      </c>
      <c r="AJ86" s="275">
        <f t="shared" si="180"/>
        <v>0</v>
      </c>
      <c r="AL86" s="25">
        <f t="shared" si="181"/>
        <v>0.33333333333333337</v>
      </c>
      <c r="AM86" s="272">
        <f>SUM('15MIN'!AM209:AM212)</f>
        <v>0</v>
      </c>
      <c r="AN86" s="272">
        <f>SUM('15MIN'!AN209:AN212)</f>
        <v>0</v>
      </c>
      <c r="AO86" s="272">
        <f>SUM('15MIN'!AO209:AO212)</f>
        <v>0</v>
      </c>
      <c r="AP86" s="272">
        <f>SUM('15MIN'!AP209:AP212)</f>
        <v>0</v>
      </c>
      <c r="AQ86" s="272">
        <f>SUM('15MIN'!AQ209:AQ212)</f>
        <v>0</v>
      </c>
      <c r="AR86" s="272">
        <f>SUM('15MIN'!AR209:AR212)</f>
        <v>0</v>
      </c>
      <c r="AS86" s="272">
        <f>SUM('15MIN'!AS209:AS212)</f>
        <v>0</v>
      </c>
      <c r="AT86" s="272">
        <f>SUM('15MIN'!AT209:AT212)</f>
        <v>0</v>
      </c>
      <c r="AU86" s="277">
        <f>SUM('15MIN'!AU209:AU212)</f>
        <v>0</v>
      </c>
      <c r="AV86" s="275">
        <f t="shared" si="182"/>
        <v>0</v>
      </c>
      <c r="AX86" s="25">
        <f t="shared" si="183"/>
        <v>0.33333333333333337</v>
      </c>
      <c r="AY86" s="272">
        <f>SUM('15MIN'!AY209:AY212)</f>
        <v>0</v>
      </c>
      <c r="AZ86" s="272">
        <f>SUM('15MIN'!AZ209:AZ212)</f>
        <v>0</v>
      </c>
      <c r="BA86" s="272">
        <f>SUM('15MIN'!BA209:BA212)</f>
        <v>0</v>
      </c>
      <c r="BB86" s="272">
        <f>SUM('15MIN'!BB209:BB212)</f>
        <v>0</v>
      </c>
      <c r="BC86" s="272">
        <f>SUM('15MIN'!BC209:BC212)</f>
        <v>0</v>
      </c>
      <c r="BD86" s="272">
        <f>SUM('15MIN'!BD209:BD212)</f>
        <v>0</v>
      </c>
      <c r="BE86" s="272">
        <f>SUM('15MIN'!BE209:BE212)</f>
        <v>0</v>
      </c>
      <c r="BF86" s="272">
        <f>SUM('15MIN'!BF209:BF212)</f>
        <v>0</v>
      </c>
      <c r="BG86" s="277">
        <f>SUM('15MIN'!BG209:BG212)</f>
        <v>0</v>
      </c>
      <c r="BH86" s="275">
        <f t="shared" si="184"/>
        <v>0</v>
      </c>
      <c r="BJ86" s="25">
        <f t="shared" si="185"/>
        <v>0.33333333333333337</v>
      </c>
      <c r="BK86" s="272">
        <f>SUM('15MIN'!BK209:BK212)</f>
        <v>0</v>
      </c>
      <c r="BL86" s="272">
        <f>SUM('15MIN'!BL209:BL212)</f>
        <v>0</v>
      </c>
      <c r="BM86" s="272">
        <f>SUM('15MIN'!BM209:BM212)</f>
        <v>0</v>
      </c>
      <c r="BN86" s="272">
        <f>SUM('15MIN'!BN209:BN212)</f>
        <v>0</v>
      </c>
      <c r="BO86" s="272">
        <f>SUM('15MIN'!BO209:BO212)</f>
        <v>0</v>
      </c>
      <c r="BP86" s="272">
        <f>SUM('15MIN'!BP209:BP212)</f>
        <v>0</v>
      </c>
      <c r="BQ86" s="272">
        <f>SUM('15MIN'!BQ209:BQ212)</f>
        <v>0</v>
      </c>
      <c r="BR86" s="272">
        <f>SUM('15MIN'!BR209:BR212)</f>
        <v>0</v>
      </c>
      <c r="BS86" s="277">
        <f>SUM('15MIN'!BS209:BS212)</f>
        <v>0</v>
      </c>
      <c r="BT86" s="275">
        <f t="shared" si="186"/>
        <v>0</v>
      </c>
      <c r="BV86" s="25">
        <f t="shared" si="187"/>
        <v>0.33333333333333337</v>
      </c>
      <c r="BW86" s="4">
        <f t="shared" si="188"/>
        <v>0</v>
      </c>
      <c r="BX86" s="4">
        <f t="shared" si="168"/>
        <v>0</v>
      </c>
      <c r="BY86" s="4">
        <f t="shared" si="169"/>
        <v>0</v>
      </c>
      <c r="BZ86" s="4">
        <f t="shared" si="170"/>
        <v>0</v>
      </c>
      <c r="CA86" s="4">
        <f t="shared" si="171"/>
        <v>0</v>
      </c>
      <c r="CB86" s="4">
        <f t="shared" si="172"/>
        <v>0</v>
      </c>
      <c r="CC86" s="4">
        <f t="shared" si="173"/>
        <v>0</v>
      </c>
      <c r="CD86" s="4">
        <f t="shared" si="174"/>
        <v>0</v>
      </c>
      <c r="CE86" s="4">
        <f t="shared" si="175"/>
        <v>0</v>
      </c>
      <c r="CF86" s="42">
        <f t="shared" si="189"/>
        <v>0</v>
      </c>
    </row>
    <row r="87" spans="2:84" hidden="1" x14ac:dyDescent="0.25">
      <c r="B87" s="25">
        <f t="shared" si="167"/>
        <v>0.37500000000000006</v>
      </c>
      <c r="C87" s="272">
        <f>SUM('15MIN'!C213:C216)</f>
        <v>0</v>
      </c>
      <c r="D87" s="272">
        <f>SUM('15MIN'!D213:D216)</f>
        <v>0</v>
      </c>
      <c r="E87" s="272">
        <f>SUM('15MIN'!E213:E216)</f>
        <v>0</v>
      </c>
      <c r="F87" s="272">
        <f>SUM('15MIN'!F213:F216)</f>
        <v>0</v>
      </c>
      <c r="G87" s="272">
        <f>SUM('15MIN'!G213:G216)</f>
        <v>0</v>
      </c>
      <c r="H87" s="272">
        <f>SUM('15MIN'!H213:H216)</f>
        <v>0</v>
      </c>
      <c r="I87" s="272">
        <f>SUM('15MIN'!I213:I216)</f>
        <v>0</v>
      </c>
      <c r="J87" s="272">
        <f>SUM('15MIN'!J213:J216)</f>
        <v>0</v>
      </c>
      <c r="K87" s="277">
        <f>SUM('15MIN'!K213:K216)</f>
        <v>0</v>
      </c>
      <c r="L87" s="275">
        <f t="shared" si="176"/>
        <v>0</v>
      </c>
      <c r="N87" s="25">
        <f t="shared" si="177"/>
        <v>0.37500000000000006</v>
      </c>
      <c r="O87" s="272">
        <f>SUM('15MIN'!O213:O216)</f>
        <v>0</v>
      </c>
      <c r="P87" s="272">
        <f>SUM('15MIN'!P213:P216)</f>
        <v>0</v>
      </c>
      <c r="Q87" s="272">
        <f>SUM('15MIN'!Q213:Q216)</f>
        <v>0</v>
      </c>
      <c r="R87" s="272">
        <f>SUM('15MIN'!R213:R216)</f>
        <v>0</v>
      </c>
      <c r="S87" s="272">
        <f>SUM('15MIN'!S213:S216)</f>
        <v>0</v>
      </c>
      <c r="T87" s="272">
        <f>SUM('15MIN'!T213:T216)</f>
        <v>0</v>
      </c>
      <c r="U87" s="272">
        <f>SUM('15MIN'!U213:U216)</f>
        <v>0</v>
      </c>
      <c r="V87" s="272">
        <f>SUM('15MIN'!V213:V216)</f>
        <v>0</v>
      </c>
      <c r="W87" s="277">
        <f>SUM('15MIN'!W213:W216)</f>
        <v>0</v>
      </c>
      <c r="X87" s="275">
        <f t="shared" si="178"/>
        <v>0</v>
      </c>
      <c r="Z87" s="25">
        <f t="shared" si="179"/>
        <v>0.37500000000000006</v>
      </c>
      <c r="AA87" s="272">
        <f>SUM('15MIN'!AA213:AA216)</f>
        <v>0</v>
      </c>
      <c r="AB87" s="272">
        <f>SUM('15MIN'!AB213:AB216)</f>
        <v>0</v>
      </c>
      <c r="AC87" s="272">
        <f>SUM('15MIN'!AC213:AC216)</f>
        <v>0</v>
      </c>
      <c r="AD87" s="272">
        <f>SUM('15MIN'!AD213:AD216)</f>
        <v>0</v>
      </c>
      <c r="AE87" s="272">
        <f>SUM('15MIN'!AE213:AE216)</f>
        <v>0</v>
      </c>
      <c r="AF87" s="272">
        <f>SUM('15MIN'!AF213:AF216)</f>
        <v>0</v>
      </c>
      <c r="AG87" s="272">
        <f>SUM('15MIN'!AG213:AG216)</f>
        <v>0</v>
      </c>
      <c r="AH87" s="272">
        <f>SUM('15MIN'!AH213:AH216)</f>
        <v>0</v>
      </c>
      <c r="AI87" s="277">
        <f>SUM('15MIN'!AI213:AI216)</f>
        <v>0</v>
      </c>
      <c r="AJ87" s="275">
        <f t="shared" si="180"/>
        <v>0</v>
      </c>
      <c r="AL87" s="25">
        <f t="shared" si="181"/>
        <v>0.37500000000000006</v>
      </c>
      <c r="AM87" s="272">
        <f>SUM('15MIN'!AM213:AM216)</f>
        <v>0</v>
      </c>
      <c r="AN87" s="272">
        <f>SUM('15MIN'!AN213:AN216)</f>
        <v>0</v>
      </c>
      <c r="AO87" s="272">
        <f>SUM('15MIN'!AO213:AO216)</f>
        <v>0</v>
      </c>
      <c r="AP87" s="272">
        <f>SUM('15MIN'!AP213:AP216)</f>
        <v>0</v>
      </c>
      <c r="AQ87" s="272">
        <f>SUM('15MIN'!AQ213:AQ216)</f>
        <v>0</v>
      </c>
      <c r="AR87" s="272">
        <f>SUM('15MIN'!AR213:AR216)</f>
        <v>0</v>
      </c>
      <c r="AS87" s="272">
        <f>SUM('15MIN'!AS213:AS216)</f>
        <v>0</v>
      </c>
      <c r="AT87" s="272">
        <f>SUM('15MIN'!AT213:AT216)</f>
        <v>0</v>
      </c>
      <c r="AU87" s="277">
        <f>SUM('15MIN'!AU213:AU216)</f>
        <v>0</v>
      </c>
      <c r="AV87" s="275">
        <f t="shared" si="182"/>
        <v>0</v>
      </c>
      <c r="AX87" s="25">
        <f t="shared" si="183"/>
        <v>0.37500000000000006</v>
      </c>
      <c r="AY87" s="272">
        <f>SUM('15MIN'!AY213:AY216)</f>
        <v>0</v>
      </c>
      <c r="AZ87" s="272">
        <f>SUM('15MIN'!AZ213:AZ216)</f>
        <v>0</v>
      </c>
      <c r="BA87" s="272">
        <f>SUM('15MIN'!BA213:BA216)</f>
        <v>0</v>
      </c>
      <c r="BB87" s="272">
        <f>SUM('15MIN'!BB213:BB216)</f>
        <v>0</v>
      </c>
      <c r="BC87" s="272">
        <f>SUM('15MIN'!BC213:BC216)</f>
        <v>0</v>
      </c>
      <c r="BD87" s="272">
        <f>SUM('15MIN'!BD213:BD216)</f>
        <v>0</v>
      </c>
      <c r="BE87" s="272">
        <f>SUM('15MIN'!BE213:BE216)</f>
        <v>0</v>
      </c>
      <c r="BF87" s="272">
        <f>SUM('15MIN'!BF213:BF216)</f>
        <v>0</v>
      </c>
      <c r="BG87" s="277">
        <f>SUM('15MIN'!BG213:BG216)</f>
        <v>0</v>
      </c>
      <c r="BH87" s="275">
        <f t="shared" si="184"/>
        <v>0</v>
      </c>
      <c r="BJ87" s="25">
        <f t="shared" si="185"/>
        <v>0.37500000000000006</v>
      </c>
      <c r="BK87" s="272">
        <f>SUM('15MIN'!BK213:BK216)</f>
        <v>0</v>
      </c>
      <c r="BL87" s="272">
        <f>SUM('15MIN'!BL213:BL216)</f>
        <v>0</v>
      </c>
      <c r="BM87" s="272">
        <f>SUM('15MIN'!BM213:BM216)</f>
        <v>0</v>
      </c>
      <c r="BN87" s="272">
        <f>SUM('15MIN'!BN213:BN216)</f>
        <v>0</v>
      </c>
      <c r="BO87" s="272">
        <f>SUM('15MIN'!BO213:BO216)</f>
        <v>0</v>
      </c>
      <c r="BP87" s="272">
        <f>SUM('15MIN'!BP213:BP216)</f>
        <v>0</v>
      </c>
      <c r="BQ87" s="272">
        <f>SUM('15MIN'!BQ213:BQ216)</f>
        <v>0</v>
      </c>
      <c r="BR87" s="272">
        <f>SUM('15MIN'!BR213:BR216)</f>
        <v>0</v>
      </c>
      <c r="BS87" s="277">
        <f>SUM('15MIN'!BS213:BS216)</f>
        <v>0</v>
      </c>
      <c r="BT87" s="275">
        <f t="shared" si="186"/>
        <v>0</v>
      </c>
      <c r="BV87" s="25">
        <f t="shared" si="187"/>
        <v>0.37500000000000006</v>
      </c>
      <c r="BW87" s="4">
        <f t="shared" si="188"/>
        <v>0</v>
      </c>
      <c r="BX87" s="4">
        <f t="shared" si="168"/>
        <v>0</v>
      </c>
      <c r="BY87" s="4">
        <f t="shared" si="169"/>
        <v>0</v>
      </c>
      <c r="BZ87" s="4">
        <f t="shared" si="170"/>
        <v>0</v>
      </c>
      <c r="CA87" s="4">
        <f t="shared" si="171"/>
        <v>0</v>
      </c>
      <c r="CB87" s="4">
        <f t="shared" si="172"/>
        <v>0</v>
      </c>
      <c r="CC87" s="4">
        <f t="shared" si="173"/>
        <v>0</v>
      </c>
      <c r="CD87" s="4">
        <f t="shared" si="174"/>
        <v>0</v>
      </c>
      <c r="CE87" s="4">
        <f t="shared" si="175"/>
        <v>0</v>
      </c>
      <c r="CF87" s="42">
        <f t="shared" si="189"/>
        <v>0</v>
      </c>
    </row>
    <row r="88" spans="2:84" hidden="1" x14ac:dyDescent="0.25">
      <c r="B88" s="25">
        <f t="shared" si="167"/>
        <v>0.41666666666666674</v>
      </c>
      <c r="C88" s="272">
        <f>SUM('15MIN'!C217:C220)</f>
        <v>0</v>
      </c>
      <c r="D88" s="272">
        <f>SUM('15MIN'!D217:D220)</f>
        <v>0</v>
      </c>
      <c r="E88" s="272">
        <f>SUM('15MIN'!E217:E220)</f>
        <v>0</v>
      </c>
      <c r="F88" s="272">
        <f>SUM('15MIN'!F217:F220)</f>
        <v>0</v>
      </c>
      <c r="G88" s="272">
        <f>SUM('15MIN'!G217:G220)</f>
        <v>0</v>
      </c>
      <c r="H88" s="272">
        <f>SUM('15MIN'!H217:H220)</f>
        <v>0</v>
      </c>
      <c r="I88" s="272">
        <f>SUM('15MIN'!I217:I220)</f>
        <v>0</v>
      </c>
      <c r="J88" s="272">
        <f>SUM('15MIN'!J217:J220)</f>
        <v>0</v>
      </c>
      <c r="K88" s="277">
        <f>SUM('15MIN'!K217:K220)</f>
        <v>0</v>
      </c>
      <c r="L88" s="275">
        <f t="shared" si="176"/>
        <v>0</v>
      </c>
      <c r="N88" s="25">
        <f t="shared" si="177"/>
        <v>0.41666666666666674</v>
      </c>
      <c r="O88" s="272">
        <f>SUM('15MIN'!O217:O220)</f>
        <v>0</v>
      </c>
      <c r="P88" s="272">
        <f>SUM('15MIN'!P217:P220)</f>
        <v>0</v>
      </c>
      <c r="Q88" s="272">
        <f>SUM('15MIN'!Q217:Q220)</f>
        <v>0</v>
      </c>
      <c r="R88" s="272">
        <f>SUM('15MIN'!R217:R220)</f>
        <v>0</v>
      </c>
      <c r="S88" s="272">
        <f>SUM('15MIN'!S217:S220)</f>
        <v>0</v>
      </c>
      <c r="T88" s="272">
        <f>SUM('15MIN'!T217:T220)</f>
        <v>0</v>
      </c>
      <c r="U88" s="272">
        <f>SUM('15MIN'!U217:U220)</f>
        <v>0</v>
      </c>
      <c r="V88" s="272">
        <f>SUM('15MIN'!V217:V220)</f>
        <v>0</v>
      </c>
      <c r="W88" s="277">
        <f>SUM('15MIN'!W217:W220)</f>
        <v>0</v>
      </c>
      <c r="X88" s="275">
        <f t="shared" si="178"/>
        <v>0</v>
      </c>
      <c r="Z88" s="25">
        <f t="shared" si="179"/>
        <v>0.41666666666666674</v>
      </c>
      <c r="AA88" s="272">
        <f>SUM('15MIN'!AA217:AA220)</f>
        <v>0</v>
      </c>
      <c r="AB88" s="272">
        <f>SUM('15MIN'!AB217:AB220)</f>
        <v>0</v>
      </c>
      <c r="AC88" s="272">
        <f>SUM('15MIN'!AC217:AC220)</f>
        <v>0</v>
      </c>
      <c r="AD88" s="272">
        <f>SUM('15MIN'!AD217:AD220)</f>
        <v>0</v>
      </c>
      <c r="AE88" s="272">
        <f>SUM('15MIN'!AE217:AE220)</f>
        <v>0</v>
      </c>
      <c r="AF88" s="272">
        <f>SUM('15MIN'!AF217:AF220)</f>
        <v>0</v>
      </c>
      <c r="AG88" s="272">
        <f>SUM('15MIN'!AG217:AG220)</f>
        <v>0</v>
      </c>
      <c r="AH88" s="272">
        <f>SUM('15MIN'!AH217:AH220)</f>
        <v>0</v>
      </c>
      <c r="AI88" s="277">
        <f>SUM('15MIN'!AI217:AI220)</f>
        <v>0</v>
      </c>
      <c r="AJ88" s="275">
        <f t="shared" si="180"/>
        <v>0</v>
      </c>
      <c r="AL88" s="25">
        <f t="shared" si="181"/>
        <v>0.41666666666666674</v>
      </c>
      <c r="AM88" s="272">
        <f>SUM('15MIN'!AM217:AM220)</f>
        <v>0</v>
      </c>
      <c r="AN88" s="272">
        <f>SUM('15MIN'!AN217:AN220)</f>
        <v>0</v>
      </c>
      <c r="AO88" s="272">
        <f>SUM('15MIN'!AO217:AO220)</f>
        <v>0</v>
      </c>
      <c r="AP88" s="272">
        <f>SUM('15MIN'!AP217:AP220)</f>
        <v>0</v>
      </c>
      <c r="AQ88" s="272">
        <f>SUM('15MIN'!AQ217:AQ220)</f>
        <v>0</v>
      </c>
      <c r="AR88" s="272">
        <f>SUM('15MIN'!AR217:AR220)</f>
        <v>0</v>
      </c>
      <c r="AS88" s="272">
        <f>SUM('15MIN'!AS217:AS220)</f>
        <v>0</v>
      </c>
      <c r="AT88" s="272">
        <f>SUM('15MIN'!AT217:AT220)</f>
        <v>0</v>
      </c>
      <c r="AU88" s="277">
        <f>SUM('15MIN'!AU217:AU220)</f>
        <v>0</v>
      </c>
      <c r="AV88" s="275">
        <f t="shared" si="182"/>
        <v>0</v>
      </c>
      <c r="AX88" s="25">
        <f t="shared" si="183"/>
        <v>0.41666666666666674</v>
      </c>
      <c r="AY88" s="272">
        <f>SUM('15MIN'!AY217:AY220)</f>
        <v>0</v>
      </c>
      <c r="AZ88" s="272">
        <f>SUM('15MIN'!AZ217:AZ220)</f>
        <v>0</v>
      </c>
      <c r="BA88" s="272">
        <f>SUM('15MIN'!BA217:BA220)</f>
        <v>0</v>
      </c>
      <c r="BB88" s="272">
        <f>SUM('15MIN'!BB217:BB220)</f>
        <v>0</v>
      </c>
      <c r="BC88" s="272">
        <f>SUM('15MIN'!BC217:BC220)</f>
        <v>0</v>
      </c>
      <c r="BD88" s="272">
        <f>SUM('15MIN'!BD217:BD220)</f>
        <v>0</v>
      </c>
      <c r="BE88" s="272">
        <f>SUM('15MIN'!BE217:BE220)</f>
        <v>0</v>
      </c>
      <c r="BF88" s="272">
        <f>SUM('15MIN'!BF217:BF220)</f>
        <v>0</v>
      </c>
      <c r="BG88" s="277">
        <f>SUM('15MIN'!BG217:BG220)</f>
        <v>0</v>
      </c>
      <c r="BH88" s="275">
        <f t="shared" si="184"/>
        <v>0</v>
      </c>
      <c r="BJ88" s="25">
        <f t="shared" si="185"/>
        <v>0.41666666666666674</v>
      </c>
      <c r="BK88" s="272">
        <f>SUM('15MIN'!BK217:BK220)</f>
        <v>0</v>
      </c>
      <c r="BL88" s="272">
        <f>SUM('15MIN'!BL217:BL220)</f>
        <v>0</v>
      </c>
      <c r="BM88" s="272">
        <f>SUM('15MIN'!BM217:BM220)</f>
        <v>0</v>
      </c>
      <c r="BN88" s="272">
        <f>SUM('15MIN'!BN217:BN220)</f>
        <v>0</v>
      </c>
      <c r="BO88" s="272">
        <f>SUM('15MIN'!BO217:BO220)</f>
        <v>0</v>
      </c>
      <c r="BP88" s="272">
        <f>SUM('15MIN'!BP217:BP220)</f>
        <v>0</v>
      </c>
      <c r="BQ88" s="272">
        <f>SUM('15MIN'!BQ217:BQ220)</f>
        <v>0</v>
      </c>
      <c r="BR88" s="272">
        <f>SUM('15MIN'!BR217:BR220)</f>
        <v>0</v>
      </c>
      <c r="BS88" s="277">
        <f>SUM('15MIN'!BS217:BS220)</f>
        <v>0</v>
      </c>
      <c r="BT88" s="275">
        <f t="shared" si="186"/>
        <v>0</v>
      </c>
      <c r="BV88" s="25">
        <f t="shared" si="187"/>
        <v>0.41666666666666674</v>
      </c>
      <c r="BW88" s="4">
        <f t="shared" si="188"/>
        <v>0</v>
      </c>
      <c r="BX88" s="4">
        <f t="shared" si="168"/>
        <v>0</v>
      </c>
      <c r="BY88" s="4">
        <f t="shared" si="169"/>
        <v>0</v>
      </c>
      <c r="BZ88" s="4">
        <f t="shared" si="170"/>
        <v>0</v>
      </c>
      <c r="CA88" s="4">
        <f t="shared" si="171"/>
        <v>0</v>
      </c>
      <c r="CB88" s="4">
        <f t="shared" si="172"/>
        <v>0</v>
      </c>
      <c r="CC88" s="4">
        <f t="shared" si="173"/>
        <v>0</v>
      </c>
      <c r="CD88" s="4">
        <f t="shared" si="174"/>
        <v>0</v>
      </c>
      <c r="CE88" s="4">
        <f t="shared" si="175"/>
        <v>0</v>
      </c>
      <c r="CF88" s="42">
        <f t="shared" si="189"/>
        <v>0</v>
      </c>
    </row>
    <row r="89" spans="2:84" hidden="1" x14ac:dyDescent="0.25">
      <c r="B89" s="25">
        <f t="shared" si="167"/>
        <v>0.45833333333333343</v>
      </c>
      <c r="C89" s="272">
        <f>SUM('15MIN'!C221:C224)</f>
        <v>0</v>
      </c>
      <c r="D89" s="272">
        <f>SUM('15MIN'!D221:D224)</f>
        <v>0</v>
      </c>
      <c r="E89" s="272">
        <f>SUM('15MIN'!E221:E224)</f>
        <v>0</v>
      </c>
      <c r="F89" s="272">
        <f>SUM('15MIN'!F221:F224)</f>
        <v>0</v>
      </c>
      <c r="G89" s="272">
        <f>SUM('15MIN'!G221:G224)</f>
        <v>0</v>
      </c>
      <c r="H89" s="272">
        <f>SUM('15MIN'!H221:H224)</f>
        <v>0</v>
      </c>
      <c r="I89" s="272">
        <f>SUM('15MIN'!I221:I224)</f>
        <v>0</v>
      </c>
      <c r="J89" s="272">
        <f>SUM('15MIN'!J221:J224)</f>
        <v>0</v>
      </c>
      <c r="K89" s="277">
        <f>SUM('15MIN'!K221:K224)</f>
        <v>0</v>
      </c>
      <c r="L89" s="275">
        <f t="shared" si="176"/>
        <v>0</v>
      </c>
      <c r="N89" s="25">
        <f t="shared" si="177"/>
        <v>0.45833333333333343</v>
      </c>
      <c r="O89" s="272">
        <f>SUM('15MIN'!O221:O224)</f>
        <v>0</v>
      </c>
      <c r="P89" s="272">
        <f>SUM('15MIN'!P221:P224)</f>
        <v>0</v>
      </c>
      <c r="Q89" s="272">
        <f>SUM('15MIN'!Q221:Q224)</f>
        <v>0</v>
      </c>
      <c r="R89" s="272">
        <f>SUM('15MIN'!R221:R224)</f>
        <v>0</v>
      </c>
      <c r="S89" s="272">
        <f>SUM('15MIN'!S221:S224)</f>
        <v>0</v>
      </c>
      <c r="T89" s="272">
        <f>SUM('15MIN'!T221:T224)</f>
        <v>0</v>
      </c>
      <c r="U89" s="272">
        <f>SUM('15MIN'!U221:U224)</f>
        <v>0</v>
      </c>
      <c r="V89" s="272">
        <f>SUM('15MIN'!V221:V224)</f>
        <v>0</v>
      </c>
      <c r="W89" s="277">
        <f>SUM('15MIN'!W221:W224)</f>
        <v>0</v>
      </c>
      <c r="X89" s="275">
        <f t="shared" si="178"/>
        <v>0</v>
      </c>
      <c r="Z89" s="25">
        <f t="shared" si="179"/>
        <v>0.45833333333333343</v>
      </c>
      <c r="AA89" s="272">
        <f>SUM('15MIN'!AA221:AA224)</f>
        <v>0</v>
      </c>
      <c r="AB89" s="272">
        <f>SUM('15MIN'!AB221:AB224)</f>
        <v>0</v>
      </c>
      <c r="AC89" s="272">
        <f>SUM('15MIN'!AC221:AC224)</f>
        <v>0</v>
      </c>
      <c r="AD89" s="272">
        <f>SUM('15MIN'!AD221:AD224)</f>
        <v>0</v>
      </c>
      <c r="AE89" s="272">
        <f>SUM('15MIN'!AE221:AE224)</f>
        <v>0</v>
      </c>
      <c r="AF89" s="272">
        <f>SUM('15MIN'!AF221:AF224)</f>
        <v>0</v>
      </c>
      <c r="AG89" s="272">
        <f>SUM('15MIN'!AG221:AG224)</f>
        <v>0</v>
      </c>
      <c r="AH89" s="272">
        <f>SUM('15MIN'!AH221:AH224)</f>
        <v>0</v>
      </c>
      <c r="AI89" s="277">
        <f>SUM('15MIN'!AI221:AI224)</f>
        <v>0</v>
      </c>
      <c r="AJ89" s="275">
        <f t="shared" si="180"/>
        <v>0</v>
      </c>
      <c r="AL89" s="25">
        <f t="shared" si="181"/>
        <v>0.45833333333333343</v>
      </c>
      <c r="AM89" s="272">
        <f>SUM('15MIN'!AM221:AM224)</f>
        <v>0</v>
      </c>
      <c r="AN89" s="272">
        <f>SUM('15MIN'!AN221:AN224)</f>
        <v>0</v>
      </c>
      <c r="AO89" s="272">
        <f>SUM('15MIN'!AO221:AO224)</f>
        <v>0</v>
      </c>
      <c r="AP89" s="272">
        <f>SUM('15MIN'!AP221:AP224)</f>
        <v>0</v>
      </c>
      <c r="AQ89" s="272">
        <f>SUM('15MIN'!AQ221:AQ224)</f>
        <v>0</v>
      </c>
      <c r="AR89" s="272">
        <f>SUM('15MIN'!AR221:AR224)</f>
        <v>0</v>
      </c>
      <c r="AS89" s="272">
        <f>SUM('15MIN'!AS221:AS224)</f>
        <v>0</v>
      </c>
      <c r="AT89" s="272">
        <f>SUM('15MIN'!AT221:AT224)</f>
        <v>0</v>
      </c>
      <c r="AU89" s="277">
        <f>SUM('15MIN'!AU221:AU224)</f>
        <v>0</v>
      </c>
      <c r="AV89" s="275">
        <f t="shared" si="182"/>
        <v>0</v>
      </c>
      <c r="AX89" s="25">
        <f t="shared" si="183"/>
        <v>0.45833333333333343</v>
      </c>
      <c r="AY89" s="272">
        <f>SUM('15MIN'!AY221:AY224)</f>
        <v>0</v>
      </c>
      <c r="AZ89" s="272">
        <f>SUM('15MIN'!AZ221:AZ224)</f>
        <v>0</v>
      </c>
      <c r="BA89" s="272">
        <f>SUM('15MIN'!BA221:BA224)</f>
        <v>0</v>
      </c>
      <c r="BB89" s="272">
        <f>SUM('15MIN'!BB221:BB224)</f>
        <v>0</v>
      </c>
      <c r="BC89" s="272">
        <f>SUM('15MIN'!BC221:BC224)</f>
        <v>0</v>
      </c>
      <c r="BD89" s="272">
        <f>SUM('15MIN'!BD221:BD224)</f>
        <v>0</v>
      </c>
      <c r="BE89" s="272">
        <f>SUM('15MIN'!BE221:BE224)</f>
        <v>0</v>
      </c>
      <c r="BF89" s="272">
        <f>SUM('15MIN'!BF221:BF224)</f>
        <v>0</v>
      </c>
      <c r="BG89" s="277">
        <f>SUM('15MIN'!BG221:BG224)</f>
        <v>0</v>
      </c>
      <c r="BH89" s="275">
        <f t="shared" si="184"/>
        <v>0</v>
      </c>
      <c r="BJ89" s="25">
        <f t="shared" si="185"/>
        <v>0.45833333333333343</v>
      </c>
      <c r="BK89" s="272">
        <f>SUM('15MIN'!BK221:BK224)</f>
        <v>0</v>
      </c>
      <c r="BL89" s="272">
        <f>SUM('15MIN'!BL221:BL224)</f>
        <v>0</v>
      </c>
      <c r="BM89" s="272">
        <f>SUM('15MIN'!BM221:BM224)</f>
        <v>0</v>
      </c>
      <c r="BN89" s="272">
        <f>SUM('15MIN'!BN221:BN224)</f>
        <v>0</v>
      </c>
      <c r="BO89" s="272">
        <f>SUM('15MIN'!BO221:BO224)</f>
        <v>0</v>
      </c>
      <c r="BP89" s="272">
        <f>SUM('15MIN'!BP221:BP224)</f>
        <v>0</v>
      </c>
      <c r="BQ89" s="272">
        <f>SUM('15MIN'!BQ221:BQ224)</f>
        <v>0</v>
      </c>
      <c r="BR89" s="272">
        <f>SUM('15MIN'!BR221:BR224)</f>
        <v>0</v>
      </c>
      <c r="BS89" s="277">
        <f>SUM('15MIN'!BS221:BS224)</f>
        <v>0</v>
      </c>
      <c r="BT89" s="275">
        <f t="shared" si="186"/>
        <v>0</v>
      </c>
      <c r="BV89" s="25">
        <f t="shared" si="187"/>
        <v>0.45833333333333343</v>
      </c>
      <c r="BW89" s="4">
        <f t="shared" si="188"/>
        <v>0</v>
      </c>
      <c r="BX89" s="4">
        <f t="shared" si="168"/>
        <v>0</v>
      </c>
      <c r="BY89" s="4">
        <f t="shared" si="169"/>
        <v>0</v>
      </c>
      <c r="BZ89" s="4">
        <f t="shared" si="170"/>
        <v>0</v>
      </c>
      <c r="CA89" s="4">
        <f t="shared" si="171"/>
        <v>0</v>
      </c>
      <c r="CB89" s="4">
        <f t="shared" si="172"/>
        <v>0</v>
      </c>
      <c r="CC89" s="4">
        <f t="shared" si="173"/>
        <v>0</v>
      </c>
      <c r="CD89" s="4">
        <f t="shared" si="174"/>
        <v>0</v>
      </c>
      <c r="CE89" s="4">
        <f t="shared" si="175"/>
        <v>0</v>
      </c>
      <c r="CF89" s="42">
        <f t="shared" si="189"/>
        <v>0</v>
      </c>
    </row>
    <row r="90" spans="2:84" hidden="1" x14ac:dyDescent="0.25">
      <c r="B90" s="25">
        <f t="shared" si="167"/>
        <v>0.50000000000000011</v>
      </c>
      <c r="C90" s="272">
        <f>SUM('15MIN'!C225:C228)</f>
        <v>0</v>
      </c>
      <c r="D90" s="272">
        <f>SUM('15MIN'!D225:D228)</f>
        <v>0</v>
      </c>
      <c r="E90" s="272">
        <f>SUM('15MIN'!E225:E228)</f>
        <v>0</v>
      </c>
      <c r="F90" s="272">
        <f>SUM('15MIN'!F225:F228)</f>
        <v>0</v>
      </c>
      <c r="G90" s="272">
        <f>SUM('15MIN'!G225:G228)</f>
        <v>0</v>
      </c>
      <c r="H90" s="272">
        <f>SUM('15MIN'!H225:H228)</f>
        <v>0</v>
      </c>
      <c r="I90" s="272">
        <f>SUM('15MIN'!I225:I228)</f>
        <v>0</v>
      </c>
      <c r="J90" s="272">
        <f>SUM('15MIN'!J225:J228)</f>
        <v>0</v>
      </c>
      <c r="K90" s="277">
        <f>SUM('15MIN'!K225:K228)</f>
        <v>0</v>
      </c>
      <c r="L90" s="275">
        <f t="shared" si="176"/>
        <v>0</v>
      </c>
      <c r="N90" s="25">
        <f t="shared" si="177"/>
        <v>0.50000000000000011</v>
      </c>
      <c r="O90" s="272">
        <f>SUM('15MIN'!O225:O228)</f>
        <v>0</v>
      </c>
      <c r="P90" s="272">
        <f>SUM('15MIN'!P225:P228)</f>
        <v>0</v>
      </c>
      <c r="Q90" s="272">
        <f>SUM('15MIN'!Q225:Q228)</f>
        <v>0</v>
      </c>
      <c r="R90" s="272">
        <f>SUM('15MIN'!R225:R228)</f>
        <v>0</v>
      </c>
      <c r="S90" s="272">
        <f>SUM('15MIN'!S225:S228)</f>
        <v>0</v>
      </c>
      <c r="T90" s="272">
        <f>SUM('15MIN'!T225:T228)</f>
        <v>0</v>
      </c>
      <c r="U90" s="272">
        <f>SUM('15MIN'!U225:U228)</f>
        <v>0</v>
      </c>
      <c r="V90" s="272">
        <f>SUM('15MIN'!V225:V228)</f>
        <v>0</v>
      </c>
      <c r="W90" s="277">
        <f>SUM('15MIN'!W225:W228)</f>
        <v>0</v>
      </c>
      <c r="X90" s="275">
        <f t="shared" si="178"/>
        <v>0</v>
      </c>
      <c r="Z90" s="25">
        <f t="shared" si="179"/>
        <v>0.50000000000000011</v>
      </c>
      <c r="AA90" s="272">
        <f>SUM('15MIN'!AA225:AA228)</f>
        <v>0</v>
      </c>
      <c r="AB90" s="272">
        <f>SUM('15MIN'!AB225:AB228)</f>
        <v>0</v>
      </c>
      <c r="AC90" s="272">
        <f>SUM('15MIN'!AC225:AC228)</f>
        <v>0</v>
      </c>
      <c r="AD90" s="272">
        <f>SUM('15MIN'!AD225:AD228)</f>
        <v>0</v>
      </c>
      <c r="AE90" s="272">
        <f>SUM('15MIN'!AE225:AE228)</f>
        <v>0</v>
      </c>
      <c r="AF90" s="272">
        <f>SUM('15MIN'!AF225:AF228)</f>
        <v>0</v>
      </c>
      <c r="AG90" s="272">
        <f>SUM('15MIN'!AG225:AG228)</f>
        <v>0</v>
      </c>
      <c r="AH90" s="272">
        <f>SUM('15MIN'!AH225:AH228)</f>
        <v>0</v>
      </c>
      <c r="AI90" s="277">
        <f>SUM('15MIN'!AI225:AI228)</f>
        <v>0</v>
      </c>
      <c r="AJ90" s="275">
        <f t="shared" si="180"/>
        <v>0</v>
      </c>
      <c r="AL90" s="25">
        <f t="shared" si="181"/>
        <v>0.50000000000000011</v>
      </c>
      <c r="AM90" s="272">
        <f>SUM('15MIN'!AM225:AM228)</f>
        <v>0</v>
      </c>
      <c r="AN90" s="272">
        <f>SUM('15MIN'!AN225:AN228)</f>
        <v>0</v>
      </c>
      <c r="AO90" s="272">
        <f>SUM('15MIN'!AO225:AO228)</f>
        <v>0</v>
      </c>
      <c r="AP90" s="272">
        <f>SUM('15MIN'!AP225:AP228)</f>
        <v>0</v>
      </c>
      <c r="AQ90" s="272">
        <f>SUM('15MIN'!AQ225:AQ228)</f>
        <v>0</v>
      </c>
      <c r="AR90" s="272">
        <f>SUM('15MIN'!AR225:AR228)</f>
        <v>0</v>
      </c>
      <c r="AS90" s="272">
        <f>SUM('15MIN'!AS225:AS228)</f>
        <v>0</v>
      </c>
      <c r="AT90" s="272">
        <f>SUM('15MIN'!AT225:AT228)</f>
        <v>0</v>
      </c>
      <c r="AU90" s="277">
        <f>SUM('15MIN'!AU225:AU228)</f>
        <v>0</v>
      </c>
      <c r="AV90" s="275">
        <f t="shared" si="182"/>
        <v>0</v>
      </c>
      <c r="AX90" s="25">
        <f t="shared" si="183"/>
        <v>0.50000000000000011</v>
      </c>
      <c r="AY90" s="272">
        <f>SUM('15MIN'!AY225:AY228)</f>
        <v>0</v>
      </c>
      <c r="AZ90" s="272">
        <f>SUM('15MIN'!AZ225:AZ228)</f>
        <v>0</v>
      </c>
      <c r="BA90" s="272">
        <f>SUM('15MIN'!BA225:BA228)</f>
        <v>0</v>
      </c>
      <c r="BB90" s="272">
        <f>SUM('15MIN'!BB225:BB228)</f>
        <v>0</v>
      </c>
      <c r="BC90" s="272">
        <f>SUM('15MIN'!BC225:BC228)</f>
        <v>0</v>
      </c>
      <c r="BD90" s="272">
        <f>SUM('15MIN'!BD225:BD228)</f>
        <v>0</v>
      </c>
      <c r="BE90" s="272">
        <f>SUM('15MIN'!BE225:BE228)</f>
        <v>0</v>
      </c>
      <c r="BF90" s="272">
        <f>SUM('15MIN'!BF225:BF228)</f>
        <v>0</v>
      </c>
      <c r="BG90" s="277">
        <f>SUM('15MIN'!BG225:BG228)</f>
        <v>0</v>
      </c>
      <c r="BH90" s="275">
        <f t="shared" si="184"/>
        <v>0</v>
      </c>
      <c r="BJ90" s="25">
        <f t="shared" si="185"/>
        <v>0.50000000000000011</v>
      </c>
      <c r="BK90" s="272">
        <f>SUM('15MIN'!BK225:BK228)</f>
        <v>0</v>
      </c>
      <c r="BL90" s="272">
        <f>SUM('15MIN'!BL225:BL228)</f>
        <v>0</v>
      </c>
      <c r="BM90" s="272">
        <f>SUM('15MIN'!BM225:BM228)</f>
        <v>0</v>
      </c>
      <c r="BN90" s="272">
        <f>SUM('15MIN'!BN225:BN228)</f>
        <v>0</v>
      </c>
      <c r="BO90" s="272">
        <f>SUM('15MIN'!BO225:BO228)</f>
        <v>0</v>
      </c>
      <c r="BP90" s="272">
        <f>SUM('15MIN'!BP225:BP228)</f>
        <v>0</v>
      </c>
      <c r="BQ90" s="272">
        <f>SUM('15MIN'!BQ225:BQ228)</f>
        <v>0</v>
      </c>
      <c r="BR90" s="272">
        <f>SUM('15MIN'!BR225:BR228)</f>
        <v>0</v>
      </c>
      <c r="BS90" s="277">
        <f>SUM('15MIN'!BS225:BS228)</f>
        <v>0</v>
      </c>
      <c r="BT90" s="275">
        <f t="shared" si="186"/>
        <v>0</v>
      </c>
      <c r="BV90" s="25">
        <f t="shared" si="187"/>
        <v>0.50000000000000011</v>
      </c>
      <c r="BW90" s="4">
        <f t="shared" si="188"/>
        <v>0</v>
      </c>
      <c r="BX90" s="4">
        <f t="shared" si="168"/>
        <v>0</v>
      </c>
      <c r="BY90" s="4">
        <f t="shared" si="169"/>
        <v>0</v>
      </c>
      <c r="BZ90" s="4">
        <f t="shared" si="170"/>
        <v>0</v>
      </c>
      <c r="CA90" s="4">
        <f t="shared" si="171"/>
        <v>0</v>
      </c>
      <c r="CB90" s="4">
        <f t="shared" si="172"/>
        <v>0</v>
      </c>
      <c r="CC90" s="4">
        <f t="shared" si="173"/>
        <v>0</v>
      </c>
      <c r="CD90" s="4">
        <f t="shared" si="174"/>
        <v>0</v>
      </c>
      <c r="CE90" s="4">
        <f t="shared" si="175"/>
        <v>0</v>
      </c>
      <c r="CF90" s="42">
        <f t="shared" si="189"/>
        <v>0</v>
      </c>
    </row>
    <row r="91" spans="2:84" hidden="1" x14ac:dyDescent="0.25">
      <c r="B91" s="25">
        <f t="shared" si="167"/>
        <v>0.54166666666666674</v>
      </c>
      <c r="C91" s="272">
        <f>SUM('15MIN'!C229:C232)</f>
        <v>0</v>
      </c>
      <c r="D91" s="272">
        <f>SUM('15MIN'!D229:D232)</f>
        <v>0</v>
      </c>
      <c r="E91" s="272">
        <f>SUM('15MIN'!E229:E232)</f>
        <v>0</v>
      </c>
      <c r="F91" s="272">
        <f>SUM('15MIN'!F229:F232)</f>
        <v>0</v>
      </c>
      <c r="G91" s="272">
        <f>SUM('15MIN'!G229:G232)</f>
        <v>0</v>
      </c>
      <c r="H91" s="272">
        <f>SUM('15MIN'!H229:H232)</f>
        <v>0</v>
      </c>
      <c r="I91" s="272">
        <f>SUM('15MIN'!I229:I232)</f>
        <v>0</v>
      </c>
      <c r="J91" s="272">
        <f>SUM('15MIN'!J229:J232)</f>
        <v>0</v>
      </c>
      <c r="K91" s="277">
        <f>SUM('15MIN'!K229:K232)</f>
        <v>0</v>
      </c>
      <c r="L91" s="275">
        <f t="shared" si="176"/>
        <v>0</v>
      </c>
      <c r="N91" s="25">
        <f t="shared" si="177"/>
        <v>0.54166666666666674</v>
      </c>
      <c r="O91" s="272">
        <f>SUM('15MIN'!O229:O232)</f>
        <v>0</v>
      </c>
      <c r="P91" s="272">
        <f>SUM('15MIN'!P229:P232)</f>
        <v>0</v>
      </c>
      <c r="Q91" s="272">
        <f>SUM('15MIN'!Q229:Q232)</f>
        <v>0</v>
      </c>
      <c r="R91" s="272">
        <f>SUM('15MIN'!R229:R232)</f>
        <v>0</v>
      </c>
      <c r="S91" s="272">
        <f>SUM('15MIN'!S229:S232)</f>
        <v>0</v>
      </c>
      <c r="T91" s="272">
        <f>SUM('15MIN'!T229:T232)</f>
        <v>0</v>
      </c>
      <c r="U91" s="272">
        <f>SUM('15MIN'!U229:U232)</f>
        <v>0</v>
      </c>
      <c r="V91" s="272">
        <f>SUM('15MIN'!V229:V232)</f>
        <v>0</v>
      </c>
      <c r="W91" s="277">
        <f>SUM('15MIN'!W229:W232)</f>
        <v>0</v>
      </c>
      <c r="X91" s="275">
        <f t="shared" si="178"/>
        <v>0</v>
      </c>
      <c r="Z91" s="25">
        <f t="shared" si="179"/>
        <v>0.54166666666666674</v>
      </c>
      <c r="AA91" s="272">
        <f>SUM('15MIN'!AA229:AA232)</f>
        <v>0</v>
      </c>
      <c r="AB91" s="272">
        <f>SUM('15MIN'!AB229:AB232)</f>
        <v>0</v>
      </c>
      <c r="AC91" s="272">
        <f>SUM('15MIN'!AC229:AC232)</f>
        <v>0</v>
      </c>
      <c r="AD91" s="272">
        <f>SUM('15MIN'!AD229:AD232)</f>
        <v>0</v>
      </c>
      <c r="AE91" s="272">
        <f>SUM('15MIN'!AE229:AE232)</f>
        <v>0</v>
      </c>
      <c r="AF91" s="272">
        <f>SUM('15MIN'!AF229:AF232)</f>
        <v>0</v>
      </c>
      <c r="AG91" s="272">
        <f>SUM('15MIN'!AG229:AG232)</f>
        <v>0</v>
      </c>
      <c r="AH91" s="272">
        <f>SUM('15MIN'!AH229:AH232)</f>
        <v>0</v>
      </c>
      <c r="AI91" s="277">
        <f>SUM('15MIN'!AI229:AI232)</f>
        <v>0</v>
      </c>
      <c r="AJ91" s="275">
        <f t="shared" si="180"/>
        <v>0</v>
      </c>
      <c r="AL91" s="25">
        <f t="shared" si="181"/>
        <v>0.54166666666666674</v>
      </c>
      <c r="AM91" s="272">
        <f>SUM('15MIN'!AM229:AM232)</f>
        <v>0</v>
      </c>
      <c r="AN91" s="272">
        <f>SUM('15MIN'!AN229:AN232)</f>
        <v>0</v>
      </c>
      <c r="AO91" s="272">
        <f>SUM('15MIN'!AO229:AO232)</f>
        <v>0</v>
      </c>
      <c r="AP91" s="272">
        <f>SUM('15MIN'!AP229:AP232)</f>
        <v>0</v>
      </c>
      <c r="AQ91" s="272">
        <f>SUM('15MIN'!AQ229:AQ232)</f>
        <v>0</v>
      </c>
      <c r="AR91" s="272">
        <f>SUM('15MIN'!AR229:AR232)</f>
        <v>0</v>
      </c>
      <c r="AS91" s="272">
        <f>SUM('15MIN'!AS229:AS232)</f>
        <v>0</v>
      </c>
      <c r="AT91" s="272">
        <f>SUM('15MIN'!AT229:AT232)</f>
        <v>0</v>
      </c>
      <c r="AU91" s="277">
        <f>SUM('15MIN'!AU229:AU232)</f>
        <v>0</v>
      </c>
      <c r="AV91" s="275">
        <f t="shared" si="182"/>
        <v>0</v>
      </c>
      <c r="AX91" s="25">
        <f t="shared" si="183"/>
        <v>0.54166666666666674</v>
      </c>
      <c r="AY91" s="272">
        <f>SUM('15MIN'!AY229:AY232)</f>
        <v>0</v>
      </c>
      <c r="AZ91" s="272">
        <f>SUM('15MIN'!AZ229:AZ232)</f>
        <v>0</v>
      </c>
      <c r="BA91" s="272">
        <f>SUM('15MIN'!BA229:BA232)</f>
        <v>0</v>
      </c>
      <c r="BB91" s="272">
        <f>SUM('15MIN'!BB229:BB232)</f>
        <v>0</v>
      </c>
      <c r="BC91" s="272">
        <f>SUM('15MIN'!BC229:BC232)</f>
        <v>0</v>
      </c>
      <c r="BD91" s="272">
        <f>SUM('15MIN'!BD229:BD232)</f>
        <v>0</v>
      </c>
      <c r="BE91" s="272">
        <f>SUM('15MIN'!BE229:BE232)</f>
        <v>0</v>
      </c>
      <c r="BF91" s="272">
        <f>SUM('15MIN'!BF229:BF232)</f>
        <v>0</v>
      </c>
      <c r="BG91" s="277">
        <f>SUM('15MIN'!BG229:BG232)</f>
        <v>0</v>
      </c>
      <c r="BH91" s="275">
        <f t="shared" si="184"/>
        <v>0</v>
      </c>
      <c r="BJ91" s="25">
        <f t="shared" si="185"/>
        <v>0.54166666666666674</v>
      </c>
      <c r="BK91" s="272">
        <f>SUM('15MIN'!BK229:BK232)</f>
        <v>0</v>
      </c>
      <c r="BL91" s="272">
        <f>SUM('15MIN'!BL229:BL232)</f>
        <v>0</v>
      </c>
      <c r="BM91" s="272">
        <f>SUM('15MIN'!BM229:BM232)</f>
        <v>0</v>
      </c>
      <c r="BN91" s="272">
        <f>SUM('15MIN'!BN229:BN232)</f>
        <v>0</v>
      </c>
      <c r="BO91" s="272">
        <f>SUM('15MIN'!BO229:BO232)</f>
        <v>0</v>
      </c>
      <c r="BP91" s="272">
        <f>SUM('15MIN'!BP229:BP232)</f>
        <v>0</v>
      </c>
      <c r="BQ91" s="272">
        <f>SUM('15MIN'!BQ229:BQ232)</f>
        <v>0</v>
      </c>
      <c r="BR91" s="272">
        <f>SUM('15MIN'!BR229:BR232)</f>
        <v>0</v>
      </c>
      <c r="BS91" s="277">
        <f>SUM('15MIN'!BS229:BS232)</f>
        <v>0</v>
      </c>
      <c r="BT91" s="275">
        <f t="shared" si="186"/>
        <v>0</v>
      </c>
      <c r="BV91" s="25">
        <f t="shared" si="187"/>
        <v>0.54166666666666674</v>
      </c>
      <c r="BW91" s="4">
        <f t="shared" si="188"/>
        <v>0</v>
      </c>
      <c r="BX91" s="4">
        <f t="shared" si="168"/>
        <v>0</v>
      </c>
      <c r="BY91" s="4">
        <f t="shared" si="169"/>
        <v>0</v>
      </c>
      <c r="BZ91" s="4">
        <f t="shared" si="170"/>
        <v>0</v>
      </c>
      <c r="CA91" s="4">
        <f t="shared" si="171"/>
        <v>0</v>
      </c>
      <c r="CB91" s="4">
        <f t="shared" si="172"/>
        <v>0</v>
      </c>
      <c r="CC91" s="4">
        <f t="shared" si="173"/>
        <v>0</v>
      </c>
      <c r="CD91" s="4">
        <f t="shared" si="174"/>
        <v>0</v>
      </c>
      <c r="CE91" s="4">
        <f t="shared" si="175"/>
        <v>0</v>
      </c>
      <c r="CF91" s="42">
        <f t="shared" si="189"/>
        <v>0</v>
      </c>
    </row>
    <row r="92" spans="2:84" hidden="1" x14ac:dyDescent="0.25">
      <c r="B92" s="25">
        <f t="shared" si="167"/>
        <v>0.58333333333333337</v>
      </c>
      <c r="C92" s="272">
        <f>SUM('15MIN'!C233:C236)</f>
        <v>0</v>
      </c>
      <c r="D92" s="272">
        <f>SUM('15MIN'!D233:D236)</f>
        <v>0</v>
      </c>
      <c r="E92" s="272">
        <f>SUM('15MIN'!E233:E236)</f>
        <v>0</v>
      </c>
      <c r="F92" s="272">
        <f>SUM('15MIN'!F233:F236)</f>
        <v>0</v>
      </c>
      <c r="G92" s="272">
        <f>SUM('15MIN'!G233:G236)</f>
        <v>0</v>
      </c>
      <c r="H92" s="272">
        <f>SUM('15MIN'!H233:H236)</f>
        <v>0</v>
      </c>
      <c r="I92" s="272">
        <f>SUM('15MIN'!I233:I236)</f>
        <v>0</v>
      </c>
      <c r="J92" s="272">
        <f>SUM('15MIN'!J233:J236)</f>
        <v>0</v>
      </c>
      <c r="K92" s="277">
        <f>SUM('15MIN'!K233:K236)</f>
        <v>0</v>
      </c>
      <c r="L92" s="275">
        <f t="shared" si="176"/>
        <v>0</v>
      </c>
      <c r="N92" s="25">
        <f t="shared" si="177"/>
        <v>0.58333333333333337</v>
      </c>
      <c r="O92" s="272">
        <f>SUM('15MIN'!O233:O236)</f>
        <v>0</v>
      </c>
      <c r="P92" s="272">
        <f>SUM('15MIN'!P233:P236)</f>
        <v>0</v>
      </c>
      <c r="Q92" s="272">
        <f>SUM('15MIN'!Q233:Q236)</f>
        <v>0</v>
      </c>
      <c r="R92" s="272">
        <f>SUM('15MIN'!R233:R236)</f>
        <v>0</v>
      </c>
      <c r="S92" s="272">
        <f>SUM('15MIN'!S233:S236)</f>
        <v>0</v>
      </c>
      <c r="T92" s="272">
        <f>SUM('15MIN'!T233:T236)</f>
        <v>0</v>
      </c>
      <c r="U92" s="272">
        <f>SUM('15MIN'!U233:U236)</f>
        <v>0</v>
      </c>
      <c r="V92" s="272">
        <f>SUM('15MIN'!V233:V236)</f>
        <v>0</v>
      </c>
      <c r="W92" s="277">
        <f>SUM('15MIN'!W233:W236)</f>
        <v>0</v>
      </c>
      <c r="X92" s="275">
        <f t="shared" si="178"/>
        <v>0</v>
      </c>
      <c r="Z92" s="25">
        <f t="shared" si="179"/>
        <v>0.58333333333333337</v>
      </c>
      <c r="AA92" s="272">
        <f>SUM('15MIN'!AA233:AA236)</f>
        <v>0</v>
      </c>
      <c r="AB92" s="272">
        <f>SUM('15MIN'!AB233:AB236)</f>
        <v>0</v>
      </c>
      <c r="AC92" s="272">
        <f>SUM('15MIN'!AC233:AC236)</f>
        <v>0</v>
      </c>
      <c r="AD92" s="272">
        <f>SUM('15MIN'!AD233:AD236)</f>
        <v>0</v>
      </c>
      <c r="AE92" s="272">
        <f>SUM('15MIN'!AE233:AE236)</f>
        <v>0</v>
      </c>
      <c r="AF92" s="272">
        <f>SUM('15MIN'!AF233:AF236)</f>
        <v>0</v>
      </c>
      <c r="AG92" s="272">
        <f>SUM('15MIN'!AG233:AG236)</f>
        <v>0</v>
      </c>
      <c r="AH92" s="272">
        <f>SUM('15MIN'!AH233:AH236)</f>
        <v>0</v>
      </c>
      <c r="AI92" s="277">
        <f>SUM('15MIN'!AI233:AI236)</f>
        <v>0</v>
      </c>
      <c r="AJ92" s="275">
        <f t="shared" si="180"/>
        <v>0</v>
      </c>
      <c r="AL92" s="25">
        <f t="shared" si="181"/>
        <v>0.58333333333333337</v>
      </c>
      <c r="AM92" s="272">
        <f>SUM('15MIN'!AM233:AM236)</f>
        <v>0</v>
      </c>
      <c r="AN92" s="272">
        <f>SUM('15MIN'!AN233:AN236)</f>
        <v>0</v>
      </c>
      <c r="AO92" s="272">
        <f>SUM('15MIN'!AO233:AO236)</f>
        <v>0</v>
      </c>
      <c r="AP92" s="272">
        <f>SUM('15MIN'!AP233:AP236)</f>
        <v>0</v>
      </c>
      <c r="AQ92" s="272">
        <f>SUM('15MIN'!AQ233:AQ236)</f>
        <v>0</v>
      </c>
      <c r="AR92" s="272">
        <f>SUM('15MIN'!AR233:AR236)</f>
        <v>0</v>
      </c>
      <c r="AS92" s="272">
        <f>SUM('15MIN'!AS233:AS236)</f>
        <v>0</v>
      </c>
      <c r="AT92" s="272">
        <f>SUM('15MIN'!AT233:AT236)</f>
        <v>0</v>
      </c>
      <c r="AU92" s="277">
        <f>SUM('15MIN'!AU233:AU236)</f>
        <v>0</v>
      </c>
      <c r="AV92" s="275">
        <f t="shared" si="182"/>
        <v>0</v>
      </c>
      <c r="AX92" s="25">
        <f t="shared" si="183"/>
        <v>0.58333333333333337</v>
      </c>
      <c r="AY92" s="272">
        <f>SUM('15MIN'!AY233:AY236)</f>
        <v>0</v>
      </c>
      <c r="AZ92" s="272">
        <f>SUM('15MIN'!AZ233:AZ236)</f>
        <v>0</v>
      </c>
      <c r="BA92" s="272">
        <f>SUM('15MIN'!BA233:BA236)</f>
        <v>0</v>
      </c>
      <c r="BB92" s="272">
        <f>SUM('15MIN'!BB233:BB236)</f>
        <v>0</v>
      </c>
      <c r="BC92" s="272">
        <f>SUM('15MIN'!BC233:BC236)</f>
        <v>0</v>
      </c>
      <c r="BD92" s="272">
        <f>SUM('15MIN'!BD233:BD236)</f>
        <v>0</v>
      </c>
      <c r="BE92" s="272">
        <f>SUM('15MIN'!BE233:BE236)</f>
        <v>0</v>
      </c>
      <c r="BF92" s="272">
        <f>SUM('15MIN'!BF233:BF236)</f>
        <v>0</v>
      </c>
      <c r="BG92" s="277">
        <f>SUM('15MIN'!BG233:BG236)</f>
        <v>0</v>
      </c>
      <c r="BH92" s="275">
        <f t="shared" si="184"/>
        <v>0</v>
      </c>
      <c r="BJ92" s="25">
        <f t="shared" si="185"/>
        <v>0.58333333333333337</v>
      </c>
      <c r="BK92" s="272">
        <f>SUM('15MIN'!BK233:BK236)</f>
        <v>0</v>
      </c>
      <c r="BL92" s="272">
        <f>SUM('15MIN'!BL233:BL236)</f>
        <v>0</v>
      </c>
      <c r="BM92" s="272">
        <f>SUM('15MIN'!BM233:BM236)</f>
        <v>0</v>
      </c>
      <c r="BN92" s="272">
        <f>SUM('15MIN'!BN233:BN236)</f>
        <v>0</v>
      </c>
      <c r="BO92" s="272">
        <f>SUM('15MIN'!BO233:BO236)</f>
        <v>0</v>
      </c>
      <c r="BP92" s="272">
        <f>SUM('15MIN'!BP233:BP236)</f>
        <v>0</v>
      </c>
      <c r="BQ92" s="272">
        <f>SUM('15MIN'!BQ233:BQ236)</f>
        <v>0</v>
      </c>
      <c r="BR92" s="272">
        <f>SUM('15MIN'!BR233:BR236)</f>
        <v>0</v>
      </c>
      <c r="BS92" s="277">
        <f>SUM('15MIN'!BS233:BS236)</f>
        <v>0</v>
      </c>
      <c r="BT92" s="275">
        <f t="shared" si="186"/>
        <v>0</v>
      </c>
      <c r="BV92" s="25">
        <f t="shared" si="187"/>
        <v>0.58333333333333337</v>
      </c>
      <c r="BW92" s="4">
        <f t="shared" si="188"/>
        <v>0</v>
      </c>
      <c r="BX92" s="4">
        <f t="shared" si="168"/>
        <v>0</v>
      </c>
      <c r="BY92" s="4">
        <f t="shared" si="169"/>
        <v>0</v>
      </c>
      <c r="BZ92" s="4">
        <f t="shared" si="170"/>
        <v>0</v>
      </c>
      <c r="CA92" s="4">
        <f t="shared" si="171"/>
        <v>0</v>
      </c>
      <c r="CB92" s="4">
        <f t="shared" si="172"/>
        <v>0</v>
      </c>
      <c r="CC92" s="4">
        <f t="shared" si="173"/>
        <v>0</v>
      </c>
      <c r="CD92" s="4">
        <f t="shared" si="174"/>
        <v>0</v>
      </c>
      <c r="CE92" s="4">
        <f t="shared" si="175"/>
        <v>0</v>
      </c>
      <c r="CF92" s="42">
        <f t="shared" si="189"/>
        <v>0</v>
      </c>
    </row>
    <row r="93" spans="2:84" hidden="1" x14ac:dyDescent="0.25">
      <c r="B93" s="25">
        <f t="shared" si="167"/>
        <v>0.625</v>
      </c>
      <c r="C93" s="272">
        <f>SUM('15MIN'!C237:C240)</f>
        <v>0</v>
      </c>
      <c r="D93" s="272">
        <f>SUM('15MIN'!D237:D240)</f>
        <v>0</v>
      </c>
      <c r="E93" s="272">
        <f>SUM('15MIN'!E237:E240)</f>
        <v>0</v>
      </c>
      <c r="F93" s="272">
        <f>SUM('15MIN'!F237:F240)</f>
        <v>0</v>
      </c>
      <c r="G93" s="272">
        <f>SUM('15MIN'!G237:G240)</f>
        <v>0</v>
      </c>
      <c r="H93" s="272">
        <f>SUM('15MIN'!H237:H240)</f>
        <v>0</v>
      </c>
      <c r="I93" s="272">
        <f>SUM('15MIN'!I237:I240)</f>
        <v>0</v>
      </c>
      <c r="J93" s="272">
        <f>SUM('15MIN'!J237:J240)</f>
        <v>0</v>
      </c>
      <c r="K93" s="277">
        <f>SUM('15MIN'!K237:K240)</f>
        <v>0</v>
      </c>
      <c r="L93" s="275">
        <f t="shared" si="176"/>
        <v>0</v>
      </c>
      <c r="N93" s="25">
        <f t="shared" si="177"/>
        <v>0.625</v>
      </c>
      <c r="O93" s="272">
        <f>SUM('15MIN'!O237:O240)</f>
        <v>0</v>
      </c>
      <c r="P93" s="272">
        <f>SUM('15MIN'!P237:P240)</f>
        <v>0</v>
      </c>
      <c r="Q93" s="272">
        <f>SUM('15MIN'!Q237:Q240)</f>
        <v>0</v>
      </c>
      <c r="R93" s="272">
        <f>SUM('15MIN'!R237:R240)</f>
        <v>0</v>
      </c>
      <c r="S93" s="272">
        <f>SUM('15MIN'!S237:S240)</f>
        <v>0</v>
      </c>
      <c r="T93" s="272">
        <f>SUM('15MIN'!T237:T240)</f>
        <v>0</v>
      </c>
      <c r="U93" s="272">
        <f>SUM('15MIN'!U237:U240)</f>
        <v>0</v>
      </c>
      <c r="V93" s="272">
        <f>SUM('15MIN'!V237:V240)</f>
        <v>0</v>
      </c>
      <c r="W93" s="277">
        <f>SUM('15MIN'!W237:W240)</f>
        <v>0</v>
      </c>
      <c r="X93" s="275">
        <f t="shared" si="178"/>
        <v>0</v>
      </c>
      <c r="Z93" s="25">
        <f t="shared" si="179"/>
        <v>0.625</v>
      </c>
      <c r="AA93" s="272">
        <f>SUM('15MIN'!AA237:AA240)</f>
        <v>0</v>
      </c>
      <c r="AB93" s="272">
        <f>SUM('15MIN'!AB237:AB240)</f>
        <v>0</v>
      </c>
      <c r="AC93" s="272">
        <f>SUM('15MIN'!AC237:AC240)</f>
        <v>0</v>
      </c>
      <c r="AD93" s="272">
        <f>SUM('15MIN'!AD237:AD240)</f>
        <v>0</v>
      </c>
      <c r="AE93" s="272">
        <f>SUM('15MIN'!AE237:AE240)</f>
        <v>0</v>
      </c>
      <c r="AF93" s="272">
        <f>SUM('15MIN'!AF237:AF240)</f>
        <v>0</v>
      </c>
      <c r="AG93" s="272">
        <f>SUM('15MIN'!AG237:AG240)</f>
        <v>0</v>
      </c>
      <c r="AH93" s="272">
        <f>SUM('15MIN'!AH237:AH240)</f>
        <v>0</v>
      </c>
      <c r="AI93" s="277">
        <f>SUM('15MIN'!AI237:AI240)</f>
        <v>0</v>
      </c>
      <c r="AJ93" s="275">
        <f t="shared" si="180"/>
        <v>0</v>
      </c>
      <c r="AL93" s="25">
        <f t="shared" si="181"/>
        <v>0.625</v>
      </c>
      <c r="AM93" s="272">
        <f>SUM('15MIN'!AM237:AM240)</f>
        <v>0</v>
      </c>
      <c r="AN93" s="272">
        <f>SUM('15MIN'!AN237:AN240)</f>
        <v>0</v>
      </c>
      <c r="AO93" s="272">
        <f>SUM('15MIN'!AO237:AO240)</f>
        <v>0</v>
      </c>
      <c r="AP93" s="272">
        <f>SUM('15MIN'!AP237:AP240)</f>
        <v>0</v>
      </c>
      <c r="AQ93" s="272">
        <f>SUM('15MIN'!AQ237:AQ240)</f>
        <v>0</v>
      </c>
      <c r="AR93" s="272">
        <f>SUM('15MIN'!AR237:AR240)</f>
        <v>0</v>
      </c>
      <c r="AS93" s="272">
        <f>SUM('15MIN'!AS237:AS240)</f>
        <v>0</v>
      </c>
      <c r="AT93" s="272">
        <f>SUM('15MIN'!AT237:AT240)</f>
        <v>0</v>
      </c>
      <c r="AU93" s="277">
        <f>SUM('15MIN'!AU237:AU240)</f>
        <v>0</v>
      </c>
      <c r="AV93" s="275">
        <f t="shared" si="182"/>
        <v>0</v>
      </c>
      <c r="AX93" s="25">
        <f t="shared" si="183"/>
        <v>0.625</v>
      </c>
      <c r="AY93" s="272">
        <f>SUM('15MIN'!AY237:AY240)</f>
        <v>0</v>
      </c>
      <c r="AZ93" s="272">
        <f>SUM('15MIN'!AZ237:AZ240)</f>
        <v>0</v>
      </c>
      <c r="BA93" s="272">
        <f>SUM('15MIN'!BA237:BA240)</f>
        <v>0</v>
      </c>
      <c r="BB93" s="272">
        <f>SUM('15MIN'!BB237:BB240)</f>
        <v>0</v>
      </c>
      <c r="BC93" s="272">
        <f>SUM('15MIN'!BC237:BC240)</f>
        <v>0</v>
      </c>
      <c r="BD93" s="272">
        <f>SUM('15MIN'!BD237:BD240)</f>
        <v>0</v>
      </c>
      <c r="BE93" s="272">
        <f>SUM('15MIN'!BE237:BE240)</f>
        <v>0</v>
      </c>
      <c r="BF93" s="272">
        <f>SUM('15MIN'!BF237:BF240)</f>
        <v>0</v>
      </c>
      <c r="BG93" s="277">
        <f>SUM('15MIN'!BG237:BG240)</f>
        <v>0</v>
      </c>
      <c r="BH93" s="275">
        <f t="shared" si="184"/>
        <v>0</v>
      </c>
      <c r="BJ93" s="25">
        <f t="shared" si="185"/>
        <v>0.625</v>
      </c>
      <c r="BK93" s="272">
        <f>SUM('15MIN'!BK237:BK240)</f>
        <v>0</v>
      </c>
      <c r="BL93" s="272">
        <f>SUM('15MIN'!BL237:BL240)</f>
        <v>0</v>
      </c>
      <c r="BM93" s="272">
        <f>SUM('15MIN'!BM237:BM240)</f>
        <v>0</v>
      </c>
      <c r="BN93" s="272">
        <f>SUM('15MIN'!BN237:BN240)</f>
        <v>0</v>
      </c>
      <c r="BO93" s="272">
        <f>SUM('15MIN'!BO237:BO240)</f>
        <v>0</v>
      </c>
      <c r="BP93" s="272">
        <f>SUM('15MIN'!BP237:BP240)</f>
        <v>0</v>
      </c>
      <c r="BQ93" s="272">
        <f>SUM('15MIN'!BQ237:BQ240)</f>
        <v>0</v>
      </c>
      <c r="BR93" s="272">
        <f>SUM('15MIN'!BR237:BR240)</f>
        <v>0</v>
      </c>
      <c r="BS93" s="277">
        <f>SUM('15MIN'!BS237:BS240)</f>
        <v>0</v>
      </c>
      <c r="BT93" s="275">
        <f t="shared" si="186"/>
        <v>0</v>
      </c>
      <c r="BV93" s="25">
        <f t="shared" si="187"/>
        <v>0.625</v>
      </c>
      <c r="BW93" s="4">
        <f t="shared" si="188"/>
        <v>0</v>
      </c>
      <c r="BX93" s="4">
        <f t="shared" si="168"/>
        <v>0</v>
      </c>
      <c r="BY93" s="4">
        <f t="shared" si="169"/>
        <v>0</v>
      </c>
      <c r="BZ93" s="4">
        <f t="shared" si="170"/>
        <v>0</v>
      </c>
      <c r="CA93" s="4">
        <f t="shared" si="171"/>
        <v>0</v>
      </c>
      <c r="CB93" s="4">
        <f t="shared" si="172"/>
        <v>0</v>
      </c>
      <c r="CC93" s="4">
        <f t="shared" si="173"/>
        <v>0</v>
      </c>
      <c r="CD93" s="4">
        <f t="shared" si="174"/>
        <v>0</v>
      </c>
      <c r="CE93" s="4">
        <f t="shared" si="175"/>
        <v>0</v>
      </c>
      <c r="CF93" s="42">
        <f t="shared" si="189"/>
        <v>0</v>
      </c>
    </row>
    <row r="94" spans="2:84" hidden="1" x14ac:dyDescent="0.25">
      <c r="B94" s="25">
        <f t="shared" si="167"/>
        <v>0.66666666666666663</v>
      </c>
      <c r="C94" s="272">
        <f>SUM('15MIN'!C241:C244)</f>
        <v>0</v>
      </c>
      <c r="D94" s="272">
        <f>SUM('15MIN'!D241:D244)</f>
        <v>0</v>
      </c>
      <c r="E94" s="272">
        <f>SUM('15MIN'!E241:E244)</f>
        <v>0</v>
      </c>
      <c r="F94" s="272">
        <f>SUM('15MIN'!F241:F244)</f>
        <v>0</v>
      </c>
      <c r="G94" s="272">
        <f>SUM('15MIN'!G241:G244)</f>
        <v>0</v>
      </c>
      <c r="H94" s="272">
        <f>SUM('15MIN'!H241:H244)</f>
        <v>0</v>
      </c>
      <c r="I94" s="272">
        <f>SUM('15MIN'!I241:I244)</f>
        <v>0</v>
      </c>
      <c r="J94" s="272">
        <f>SUM('15MIN'!J241:J244)</f>
        <v>0</v>
      </c>
      <c r="K94" s="277">
        <f>SUM('15MIN'!K241:K244)</f>
        <v>0</v>
      </c>
      <c r="L94" s="275">
        <f t="shared" si="176"/>
        <v>0</v>
      </c>
      <c r="N94" s="25">
        <f t="shared" si="177"/>
        <v>0.66666666666666663</v>
      </c>
      <c r="O94" s="272">
        <f>SUM('15MIN'!O241:O244)</f>
        <v>0</v>
      </c>
      <c r="P94" s="272">
        <f>SUM('15MIN'!P241:P244)</f>
        <v>0</v>
      </c>
      <c r="Q94" s="272">
        <f>SUM('15MIN'!Q241:Q244)</f>
        <v>0</v>
      </c>
      <c r="R94" s="272">
        <f>SUM('15MIN'!R241:R244)</f>
        <v>0</v>
      </c>
      <c r="S94" s="272">
        <f>SUM('15MIN'!S241:S244)</f>
        <v>0</v>
      </c>
      <c r="T94" s="272">
        <f>SUM('15MIN'!T241:T244)</f>
        <v>0</v>
      </c>
      <c r="U94" s="272">
        <f>SUM('15MIN'!U241:U244)</f>
        <v>0</v>
      </c>
      <c r="V94" s="272">
        <f>SUM('15MIN'!V241:V244)</f>
        <v>0</v>
      </c>
      <c r="W94" s="277">
        <f>SUM('15MIN'!W241:W244)</f>
        <v>0</v>
      </c>
      <c r="X94" s="275">
        <f t="shared" si="178"/>
        <v>0</v>
      </c>
      <c r="Z94" s="25">
        <f t="shared" si="179"/>
        <v>0.66666666666666663</v>
      </c>
      <c r="AA94" s="272">
        <f>SUM('15MIN'!AA241:AA244)</f>
        <v>0</v>
      </c>
      <c r="AB94" s="272">
        <f>SUM('15MIN'!AB241:AB244)</f>
        <v>0</v>
      </c>
      <c r="AC94" s="272">
        <f>SUM('15MIN'!AC241:AC244)</f>
        <v>0</v>
      </c>
      <c r="AD94" s="272">
        <f>SUM('15MIN'!AD241:AD244)</f>
        <v>0</v>
      </c>
      <c r="AE94" s="272">
        <f>SUM('15MIN'!AE241:AE244)</f>
        <v>0</v>
      </c>
      <c r="AF94" s="272">
        <f>SUM('15MIN'!AF241:AF244)</f>
        <v>0</v>
      </c>
      <c r="AG94" s="272">
        <f>SUM('15MIN'!AG241:AG244)</f>
        <v>0</v>
      </c>
      <c r="AH94" s="272">
        <f>SUM('15MIN'!AH241:AH244)</f>
        <v>0</v>
      </c>
      <c r="AI94" s="277">
        <f>SUM('15MIN'!AI241:AI244)</f>
        <v>0</v>
      </c>
      <c r="AJ94" s="275">
        <f t="shared" si="180"/>
        <v>0</v>
      </c>
      <c r="AL94" s="25">
        <f t="shared" si="181"/>
        <v>0.66666666666666663</v>
      </c>
      <c r="AM94" s="272">
        <f>SUM('15MIN'!AM241:AM244)</f>
        <v>0</v>
      </c>
      <c r="AN94" s="272">
        <f>SUM('15MIN'!AN241:AN244)</f>
        <v>0</v>
      </c>
      <c r="AO94" s="272">
        <f>SUM('15MIN'!AO241:AO244)</f>
        <v>0</v>
      </c>
      <c r="AP94" s="272">
        <f>SUM('15MIN'!AP241:AP244)</f>
        <v>0</v>
      </c>
      <c r="AQ94" s="272">
        <f>SUM('15MIN'!AQ241:AQ244)</f>
        <v>0</v>
      </c>
      <c r="AR94" s="272">
        <f>SUM('15MIN'!AR241:AR244)</f>
        <v>0</v>
      </c>
      <c r="AS94" s="272">
        <f>SUM('15MIN'!AS241:AS244)</f>
        <v>0</v>
      </c>
      <c r="AT94" s="272">
        <f>SUM('15MIN'!AT241:AT244)</f>
        <v>0</v>
      </c>
      <c r="AU94" s="277">
        <f>SUM('15MIN'!AU241:AU244)</f>
        <v>0</v>
      </c>
      <c r="AV94" s="275">
        <f t="shared" si="182"/>
        <v>0</v>
      </c>
      <c r="AX94" s="25">
        <f t="shared" si="183"/>
        <v>0.66666666666666663</v>
      </c>
      <c r="AY94" s="272">
        <f>SUM('15MIN'!AY241:AY244)</f>
        <v>0</v>
      </c>
      <c r="AZ94" s="272">
        <f>SUM('15MIN'!AZ241:AZ244)</f>
        <v>0</v>
      </c>
      <c r="BA94" s="272">
        <f>SUM('15MIN'!BA241:BA244)</f>
        <v>0</v>
      </c>
      <c r="BB94" s="272">
        <f>SUM('15MIN'!BB241:BB244)</f>
        <v>0</v>
      </c>
      <c r="BC94" s="272">
        <f>SUM('15MIN'!BC241:BC244)</f>
        <v>0</v>
      </c>
      <c r="BD94" s="272">
        <f>SUM('15MIN'!BD241:BD244)</f>
        <v>0</v>
      </c>
      <c r="BE94" s="272">
        <f>SUM('15MIN'!BE241:BE244)</f>
        <v>0</v>
      </c>
      <c r="BF94" s="272">
        <f>SUM('15MIN'!BF241:BF244)</f>
        <v>0</v>
      </c>
      <c r="BG94" s="277">
        <f>SUM('15MIN'!BG241:BG244)</f>
        <v>0</v>
      </c>
      <c r="BH94" s="275">
        <f t="shared" si="184"/>
        <v>0</v>
      </c>
      <c r="BJ94" s="25">
        <f t="shared" si="185"/>
        <v>0.66666666666666663</v>
      </c>
      <c r="BK94" s="272">
        <f>SUM('15MIN'!BK241:BK244)</f>
        <v>0</v>
      </c>
      <c r="BL94" s="272">
        <f>SUM('15MIN'!BL241:BL244)</f>
        <v>0</v>
      </c>
      <c r="BM94" s="272">
        <f>SUM('15MIN'!BM241:BM244)</f>
        <v>0</v>
      </c>
      <c r="BN94" s="272">
        <f>SUM('15MIN'!BN241:BN244)</f>
        <v>0</v>
      </c>
      <c r="BO94" s="272">
        <f>SUM('15MIN'!BO241:BO244)</f>
        <v>0</v>
      </c>
      <c r="BP94" s="272">
        <f>SUM('15MIN'!BP241:BP244)</f>
        <v>0</v>
      </c>
      <c r="BQ94" s="272">
        <f>SUM('15MIN'!BQ241:BQ244)</f>
        <v>0</v>
      </c>
      <c r="BR94" s="272">
        <f>SUM('15MIN'!BR241:BR244)</f>
        <v>0</v>
      </c>
      <c r="BS94" s="277">
        <f>SUM('15MIN'!BS241:BS244)</f>
        <v>0</v>
      </c>
      <c r="BT94" s="275">
        <f t="shared" si="186"/>
        <v>0</v>
      </c>
      <c r="BV94" s="25">
        <f t="shared" si="187"/>
        <v>0.66666666666666663</v>
      </c>
      <c r="BW94" s="4">
        <f t="shared" si="188"/>
        <v>0</v>
      </c>
      <c r="BX94" s="4">
        <f t="shared" si="168"/>
        <v>0</v>
      </c>
      <c r="BY94" s="4">
        <f t="shared" si="169"/>
        <v>0</v>
      </c>
      <c r="BZ94" s="4">
        <f t="shared" si="170"/>
        <v>0</v>
      </c>
      <c r="CA94" s="4">
        <f t="shared" si="171"/>
        <v>0</v>
      </c>
      <c r="CB94" s="4">
        <f t="shared" si="172"/>
        <v>0</v>
      </c>
      <c r="CC94" s="4">
        <f t="shared" si="173"/>
        <v>0</v>
      </c>
      <c r="CD94" s="4">
        <f t="shared" si="174"/>
        <v>0</v>
      </c>
      <c r="CE94" s="4">
        <f t="shared" si="175"/>
        <v>0</v>
      </c>
      <c r="CF94" s="42">
        <f t="shared" si="189"/>
        <v>0</v>
      </c>
    </row>
    <row r="95" spans="2:84" hidden="1" x14ac:dyDescent="0.25">
      <c r="B95" s="25">
        <f t="shared" si="167"/>
        <v>0.70833333333333326</v>
      </c>
      <c r="C95" s="272">
        <f>SUM('15MIN'!C245:C248)</f>
        <v>0</v>
      </c>
      <c r="D95" s="272">
        <f>SUM('15MIN'!D245:D248)</f>
        <v>0</v>
      </c>
      <c r="E95" s="272">
        <f>SUM('15MIN'!E245:E248)</f>
        <v>0</v>
      </c>
      <c r="F95" s="272">
        <f>SUM('15MIN'!F245:F248)</f>
        <v>0</v>
      </c>
      <c r="G95" s="272">
        <f>SUM('15MIN'!G245:G248)</f>
        <v>0</v>
      </c>
      <c r="H95" s="272">
        <f>SUM('15MIN'!H245:H248)</f>
        <v>0</v>
      </c>
      <c r="I95" s="272">
        <f>SUM('15MIN'!I245:I248)</f>
        <v>0</v>
      </c>
      <c r="J95" s="272">
        <f>SUM('15MIN'!J245:J248)</f>
        <v>0</v>
      </c>
      <c r="K95" s="277">
        <f>SUM('15MIN'!K245:K248)</f>
        <v>0</v>
      </c>
      <c r="L95" s="275">
        <f t="shared" si="176"/>
        <v>0</v>
      </c>
      <c r="N95" s="25">
        <f t="shared" si="177"/>
        <v>0.70833333333333326</v>
      </c>
      <c r="O95" s="272">
        <f>SUM('15MIN'!O245:O248)</f>
        <v>0</v>
      </c>
      <c r="P95" s="272">
        <f>SUM('15MIN'!P245:P248)</f>
        <v>0</v>
      </c>
      <c r="Q95" s="272">
        <f>SUM('15MIN'!Q245:Q248)</f>
        <v>0</v>
      </c>
      <c r="R95" s="272">
        <f>SUM('15MIN'!R245:R248)</f>
        <v>0</v>
      </c>
      <c r="S95" s="272">
        <f>SUM('15MIN'!S245:S248)</f>
        <v>0</v>
      </c>
      <c r="T95" s="272">
        <f>SUM('15MIN'!T245:T248)</f>
        <v>0</v>
      </c>
      <c r="U95" s="272">
        <f>SUM('15MIN'!U245:U248)</f>
        <v>0</v>
      </c>
      <c r="V95" s="272">
        <f>SUM('15MIN'!V245:V248)</f>
        <v>0</v>
      </c>
      <c r="W95" s="277">
        <f>SUM('15MIN'!W245:W248)</f>
        <v>0</v>
      </c>
      <c r="X95" s="275">
        <f t="shared" si="178"/>
        <v>0</v>
      </c>
      <c r="Z95" s="25">
        <f t="shared" si="179"/>
        <v>0.70833333333333326</v>
      </c>
      <c r="AA95" s="272">
        <f>SUM('15MIN'!AA245:AA248)</f>
        <v>0</v>
      </c>
      <c r="AB95" s="272">
        <f>SUM('15MIN'!AB245:AB248)</f>
        <v>0</v>
      </c>
      <c r="AC95" s="272">
        <f>SUM('15MIN'!AC245:AC248)</f>
        <v>0</v>
      </c>
      <c r="AD95" s="272">
        <f>SUM('15MIN'!AD245:AD248)</f>
        <v>0</v>
      </c>
      <c r="AE95" s="272">
        <f>SUM('15MIN'!AE245:AE248)</f>
        <v>0</v>
      </c>
      <c r="AF95" s="272">
        <f>SUM('15MIN'!AF245:AF248)</f>
        <v>0</v>
      </c>
      <c r="AG95" s="272">
        <f>SUM('15MIN'!AG245:AG248)</f>
        <v>0</v>
      </c>
      <c r="AH95" s="272">
        <f>SUM('15MIN'!AH245:AH248)</f>
        <v>0</v>
      </c>
      <c r="AI95" s="277">
        <f>SUM('15MIN'!AI245:AI248)</f>
        <v>0</v>
      </c>
      <c r="AJ95" s="275">
        <f t="shared" si="180"/>
        <v>0</v>
      </c>
      <c r="AL95" s="25">
        <f t="shared" si="181"/>
        <v>0.70833333333333326</v>
      </c>
      <c r="AM95" s="272">
        <f>SUM('15MIN'!AM245:AM248)</f>
        <v>0</v>
      </c>
      <c r="AN95" s="272">
        <f>SUM('15MIN'!AN245:AN248)</f>
        <v>0</v>
      </c>
      <c r="AO95" s="272">
        <f>SUM('15MIN'!AO245:AO248)</f>
        <v>0</v>
      </c>
      <c r="AP95" s="272">
        <f>SUM('15MIN'!AP245:AP248)</f>
        <v>0</v>
      </c>
      <c r="AQ95" s="272">
        <f>SUM('15MIN'!AQ245:AQ248)</f>
        <v>0</v>
      </c>
      <c r="AR95" s="272">
        <f>SUM('15MIN'!AR245:AR248)</f>
        <v>0</v>
      </c>
      <c r="AS95" s="272">
        <f>SUM('15MIN'!AS245:AS248)</f>
        <v>0</v>
      </c>
      <c r="AT95" s="272">
        <f>SUM('15MIN'!AT245:AT248)</f>
        <v>0</v>
      </c>
      <c r="AU95" s="277">
        <f>SUM('15MIN'!AU245:AU248)</f>
        <v>0</v>
      </c>
      <c r="AV95" s="275">
        <f t="shared" si="182"/>
        <v>0</v>
      </c>
      <c r="AX95" s="25">
        <f t="shared" si="183"/>
        <v>0.70833333333333326</v>
      </c>
      <c r="AY95" s="272">
        <f>SUM('15MIN'!AY245:AY248)</f>
        <v>0</v>
      </c>
      <c r="AZ95" s="272">
        <f>SUM('15MIN'!AZ245:AZ248)</f>
        <v>0</v>
      </c>
      <c r="BA95" s="272">
        <f>SUM('15MIN'!BA245:BA248)</f>
        <v>0</v>
      </c>
      <c r="BB95" s="272">
        <f>SUM('15MIN'!BB245:BB248)</f>
        <v>0</v>
      </c>
      <c r="BC95" s="272">
        <f>SUM('15MIN'!BC245:BC248)</f>
        <v>0</v>
      </c>
      <c r="BD95" s="272">
        <f>SUM('15MIN'!BD245:BD248)</f>
        <v>0</v>
      </c>
      <c r="BE95" s="272">
        <f>SUM('15MIN'!BE245:BE248)</f>
        <v>0</v>
      </c>
      <c r="BF95" s="272">
        <f>SUM('15MIN'!BF245:BF248)</f>
        <v>0</v>
      </c>
      <c r="BG95" s="277">
        <f>SUM('15MIN'!BG245:BG248)</f>
        <v>0</v>
      </c>
      <c r="BH95" s="275">
        <f t="shared" si="184"/>
        <v>0</v>
      </c>
      <c r="BJ95" s="25">
        <f t="shared" si="185"/>
        <v>0.70833333333333326</v>
      </c>
      <c r="BK95" s="272">
        <f>SUM('15MIN'!BK245:BK248)</f>
        <v>0</v>
      </c>
      <c r="BL95" s="272">
        <f>SUM('15MIN'!BL245:BL248)</f>
        <v>0</v>
      </c>
      <c r="BM95" s="272">
        <f>SUM('15MIN'!BM245:BM248)</f>
        <v>0</v>
      </c>
      <c r="BN95" s="272">
        <f>SUM('15MIN'!BN245:BN248)</f>
        <v>0</v>
      </c>
      <c r="BO95" s="272">
        <f>SUM('15MIN'!BO245:BO248)</f>
        <v>0</v>
      </c>
      <c r="BP95" s="272">
        <f>SUM('15MIN'!BP245:BP248)</f>
        <v>0</v>
      </c>
      <c r="BQ95" s="272">
        <f>SUM('15MIN'!BQ245:BQ248)</f>
        <v>0</v>
      </c>
      <c r="BR95" s="272">
        <f>SUM('15MIN'!BR245:BR248)</f>
        <v>0</v>
      </c>
      <c r="BS95" s="277">
        <f>SUM('15MIN'!BS245:BS248)</f>
        <v>0</v>
      </c>
      <c r="BT95" s="275">
        <f t="shared" si="186"/>
        <v>0</v>
      </c>
      <c r="BV95" s="25">
        <f t="shared" si="187"/>
        <v>0.70833333333333326</v>
      </c>
      <c r="BW95" s="4">
        <f t="shared" si="188"/>
        <v>0</v>
      </c>
      <c r="BX95" s="4">
        <f t="shared" si="168"/>
        <v>0</v>
      </c>
      <c r="BY95" s="4">
        <f t="shared" si="169"/>
        <v>0</v>
      </c>
      <c r="BZ95" s="4">
        <f t="shared" si="170"/>
        <v>0</v>
      </c>
      <c r="CA95" s="4">
        <f t="shared" si="171"/>
        <v>0</v>
      </c>
      <c r="CB95" s="4">
        <f t="shared" si="172"/>
        <v>0</v>
      </c>
      <c r="CC95" s="4">
        <f t="shared" si="173"/>
        <v>0</v>
      </c>
      <c r="CD95" s="4">
        <f t="shared" si="174"/>
        <v>0</v>
      </c>
      <c r="CE95" s="4">
        <f t="shared" si="175"/>
        <v>0</v>
      </c>
      <c r="CF95" s="42">
        <f t="shared" si="189"/>
        <v>0</v>
      </c>
    </row>
    <row r="96" spans="2:84" hidden="1" x14ac:dyDescent="0.25">
      <c r="B96" s="25">
        <f t="shared" si="167"/>
        <v>0.74999999999999989</v>
      </c>
      <c r="C96" s="274">
        <f>SUM('15MIN'!C249:C252)</f>
        <v>0</v>
      </c>
      <c r="D96" s="274">
        <f>SUM('15MIN'!D249:D252)</f>
        <v>0</v>
      </c>
      <c r="E96" s="274">
        <f>SUM('15MIN'!E249:E252)</f>
        <v>0</v>
      </c>
      <c r="F96" s="274">
        <f>SUM('15MIN'!F249:F252)</f>
        <v>0</v>
      </c>
      <c r="G96" s="274">
        <f>SUM('15MIN'!G249:G252)</f>
        <v>0</v>
      </c>
      <c r="H96" s="274">
        <f>SUM('15MIN'!H249:H252)</f>
        <v>0</v>
      </c>
      <c r="I96" s="274">
        <f>SUM('15MIN'!I249:I252)</f>
        <v>0</v>
      </c>
      <c r="J96" s="274">
        <f>SUM('15MIN'!J249:J252)</f>
        <v>0</v>
      </c>
      <c r="K96" s="278">
        <f>SUM('15MIN'!K249:K252)</f>
        <v>0</v>
      </c>
      <c r="L96" s="275">
        <f t="shared" si="176"/>
        <v>0</v>
      </c>
      <c r="N96" s="25">
        <f t="shared" si="177"/>
        <v>0.74999999999999989</v>
      </c>
      <c r="O96" s="274">
        <f>SUM('15MIN'!O249:O252)</f>
        <v>0</v>
      </c>
      <c r="P96" s="274">
        <f>SUM('15MIN'!P249:P252)</f>
        <v>0</v>
      </c>
      <c r="Q96" s="274">
        <f>SUM('15MIN'!Q249:Q252)</f>
        <v>0</v>
      </c>
      <c r="R96" s="274">
        <f>SUM('15MIN'!R249:R252)</f>
        <v>0</v>
      </c>
      <c r="S96" s="274">
        <f>SUM('15MIN'!S249:S252)</f>
        <v>0</v>
      </c>
      <c r="T96" s="274">
        <f>SUM('15MIN'!T249:T252)</f>
        <v>0</v>
      </c>
      <c r="U96" s="274">
        <f>SUM('15MIN'!U249:U252)</f>
        <v>0</v>
      </c>
      <c r="V96" s="274">
        <f>SUM('15MIN'!V249:V252)</f>
        <v>0</v>
      </c>
      <c r="W96" s="278">
        <f>SUM('15MIN'!W249:W252)</f>
        <v>0</v>
      </c>
      <c r="X96" s="275">
        <f t="shared" si="178"/>
        <v>0</v>
      </c>
      <c r="Z96" s="25">
        <f t="shared" si="179"/>
        <v>0.74999999999999989</v>
      </c>
      <c r="AA96" s="274">
        <f>SUM('15MIN'!AA249:AA252)</f>
        <v>0</v>
      </c>
      <c r="AB96" s="274">
        <f>SUM('15MIN'!AB249:AB252)</f>
        <v>0</v>
      </c>
      <c r="AC96" s="274">
        <f>SUM('15MIN'!AC249:AC252)</f>
        <v>0</v>
      </c>
      <c r="AD96" s="274">
        <f>SUM('15MIN'!AD249:AD252)</f>
        <v>0</v>
      </c>
      <c r="AE96" s="274">
        <f>SUM('15MIN'!AE249:AE252)</f>
        <v>0</v>
      </c>
      <c r="AF96" s="274">
        <f>SUM('15MIN'!AF249:AF252)</f>
        <v>0</v>
      </c>
      <c r="AG96" s="274">
        <f>SUM('15MIN'!AG249:AG252)</f>
        <v>0</v>
      </c>
      <c r="AH96" s="274">
        <f>SUM('15MIN'!AH249:AH252)</f>
        <v>0</v>
      </c>
      <c r="AI96" s="278">
        <f>SUM('15MIN'!AI249:AI252)</f>
        <v>0</v>
      </c>
      <c r="AJ96" s="275">
        <f t="shared" si="180"/>
        <v>0</v>
      </c>
      <c r="AL96" s="25">
        <f t="shared" si="181"/>
        <v>0.74999999999999989</v>
      </c>
      <c r="AM96" s="274">
        <f>SUM('15MIN'!AM249:AM252)</f>
        <v>0</v>
      </c>
      <c r="AN96" s="274">
        <f>SUM('15MIN'!AN249:AN252)</f>
        <v>0</v>
      </c>
      <c r="AO96" s="274">
        <f>SUM('15MIN'!AO249:AO252)</f>
        <v>0</v>
      </c>
      <c r="AP96" s="274">
        <f>SUM('15MIN'!AP249:AP252)</f>
        <v>0</v>
      </c>
      <c r="AQ96" s="274">
        <f>SUM('15MIN'!AQ249:AQ252)</f>
        <v>0</v>
      </c>
      <c r="AR96" s="274">
        <f>SUM('15MIN'!AR249:AR252)</f>
        <v>0</v>
      </c>
      <c r="AS96" s="274">
        <f>SUM('15MIN'!AS249:AS252)</f>
        <v>0</v>
      </c>
      <c r="AT96" s="274">
        <f>SUM('15MIN'!AT249:AT252)</f>
        <v>0</v>
      </c>
      <c r="AU96" s="278">
        <f>SUM('15MIN'!AU249:AU252)</f>
        <v>0</v>
      </c>
      <c r="AV96" s="275">
        <f t="shared" si="182"/>
        <v>0</v>
      </c>
      <c r="AX96" s="25">
        <f t="shared" si="183"/>
        <v>0.74999999999999989</v>
      </c>
      <c r="AY96" s="274">
        <f>SUM('15MIN'!AY249:AY252)</f>
        <v>0</v>
      </c>
      <c r="AZ96" s="274">
        <f>SUM('15MIN'!AZ249:AZ252)</f>
        <v>0</v>
      </c>
      <c r="BA96" s="274">
        <f>SUM('15MIN'!BA249:BA252)</f>
        <v>0</v>
      </c>
      <c r="BB96" s="274">
        <f>SUM('15MIN'!BB249:BB252)</f>
        <v>0</v>
      </c>
      <c r="BC96" s="274">
        <f>SUM('15MIN'!BC249:BC252)</f>
        <v>0</v>
      </c>
      <c r="BD96" s="274">
        <f>SUM('15MIN'!BD249:BD252)</f>
        <v>0</v>
      </c>
      <c r="BE96" s="274">
        <f>SUM('15MIN'!BE249:BE252)</f>
        <v>0</v>
      </c>
      <c r="BF96" s="274">
        <f>SUM('15MIN'!BF249:BF252)</f>
        <v>0</v>
      </c>
      <c r="BG96" s="278">
        <f>SUM('15MIN'!BG249:BG252)</f>
        <v>0</v>
      </c>
      <c r="BH96" s="275">
        <f t="shared" si="184"/>
        <v>0</v>
      </c>
      <c r="BJ96" s="25">
        <f t="shared" si="185"/>
        <v>0.74999999999999989</v>
      </c>
      <c r="BK96" s="274">
        <f>SUM('15MIN'!BK249:BK252)</f>
        <v>0</v>
      </c>
      <c r="BL96" s="274">
        <f>SUM('15MIN'!BL249:BL252)</f>
        <v>0</v>
      </c>
      <c r="BM96" s="274">
        <f>SUM('15MIN'!BM249:BM252)</f>
        <v>0</v>
      </c>
      <c r="BN96" s="274">
        <f>SUM('15MIN'!BN249:BN252)</f>
        <v>0</v>
      </c>
      <c r="BO96" s="274">
        <f>SUM('15MIN'!BO249:BO252)</f>
        <v>0</v>
      </c>
      <c r="BP96" s="274">
        <f>SUM('15MIN'!BP249:BP252)</f>
        <v>0</v>
      </c>
      <c r="BQ96" s="274">
        <f>SUM('15MIN'!BQ249:BQ252)</f>
        <v>0</v>
      </c>
      <c r="BR96" s="274">
        <f>SUM('15MIN'!BR249:BR252)</f>
        <v>0</v>
      </c>
      <c r="BS96" s="278">
        <f>SUM('15MIN'!BS249:BS252)</f>
        <v>0</v>
      </c>
      <c r="BT96" s="275">
        <f t="shared" si="186"/>
        <v>0</v>
      </c>
      <c r="BV96" s="25">
        <f t="shared" si="187"/>
        <v>0.74999999999999989</v>
      </c>
      <c r="BW96" s="4">
        <f t="shared" si="188"/>
        <v>0</v>
      </c>
      <c r="BX96" s="4">
        <f t="shared" si="168"/>
        <v>0</v>
      </c>
      <c r="BY96" s="4">
        <f t="shared" si="169"/>
        <v>0</v>
      </c>
      <c r="BZ96" s="4">
        <f t="shared" si="170"/>
        <v>0</v>
      </c>
      <c r="CA96" s="4">
        <f t="shared" si="171"/>
        <v>0</v>
      </c>
      <c r="CB96" s="4">
        <f t="shared" si="172"/>
        <v>0</v>
      </c>
      <c r="CC96" s="4">
        <f t="shared" si="173"/>
        <v>0</v>
      </c>
      <c r="CD96" s="4">
        <f t="shared" si="174"/>
        <v>0</v>
      </c>
      <c r="CE96" s="4">
        <f t="shared" si="175"/>
        <v>0</v>
      </c>
      <c r="CF96" s="42">
        <f t="shared" si="189"/>
        <v>0</v>
      </c>
    </row>
    <row r="97" spans="2:84" hidden="1" x14ac:dyDescent="0.25">
      <c r="B97" s="26" t="s">
        <v>19</v>
      </c>
      <c r="C97" s="275">
        <f t="shared" ref="C97:L97" si="190">SUM(C84:C96)</f>
        <v>0</v>
      </c>
      <c r="D97" s="275">
        <f t="shared" si="190"/>
        <v>0</v>
      </c>
      <c r="E97" s="275">
        <f t="shared" si="190"/>
        <v>0</v>
      </c>
      <c r="F97" s="275">
        <f t="shared" si="190"/>
        <v>0</v>
      </c>
      <c r="G97" s="275">
        <f t="shared" si="190"/>
        <v>0</v>
      </c>
      <c r="H97" s="275">
        <f t="shared" si="190"/>
        <v>0</v>
      </c>
      <c r="I97" s="275">
        <f t="shared" si="190"/>
        <v>0</v>
      </c>
      <c r="J97" s="275">
        <f t="shared" si="190"/>
        <v>0</v>
      </c>
      <c r="K97" s="275">
        <f t="shared" si="190"/>
        <v>0</v>
      </c>
      <c r="L97" s="276">
        <f t="shared" si="190"/>
        <v>0</v>
      </c>
      <c r="N97" s="26" t="s">
        <v>19</v>
      </c>
      <c r="O97" s="275">
        <f t="shared" ref="O97:X97" si="191">SUM(O84:O96)</f>
        <v>0</v>
      </c>
      <c r="P97" s="275">
        <f t="shared" si="191"/>
        <v>0</v>
      </c>
      <c r="Q97" s="275">
        <f t="shared" si="191"/>
        <v>0</v>
      </c>
      <c r="R97" s="275">
        <f t="shared" si="191"/>
        <v>0</v>
      </c>
      <c r="S97" s="275">
        <f t="shared" si="191"/>
        <v>0</v>
      </c>
      <c r="T97" s="275">
        <f t="shared" si="191"/>
        <v>0</v>
      </c>
      <c r="U97" s="275">
        <f t="shared" si="191"/>
        <v>0</v>
      </c>
      <c r="V97" s="275">
        <f t="shared" si="191"/>
        <v>0</v>
      </c>
      <c r="W97" s="275">
        <f t="shared" si="191"/>
        <v>0</v>
      </c>
      <c r="X97" s="276">
        <f t="shared" si="191"/>
        <v>0</v>
      </c>
      <c r="Z97" s="26" t="s">
        <v>19</v>
      </c>
      <c r="AA97" s="275">
        <f t="shared" ref="AA97:AJ97" si="192">SUM(AA84:AA96)</f>
        <v>0</v>
      </c>
      <c r="AB97" s="275">
        <f t="shared" si="192"/>
        <v>0</v>
      </c>
      <c r="AC97" s="275">
        <f t="shared" si="192"/>
        <v>0</v>
      </c>
      <c r="AD97" s="275">
        <f t="shared" si="192"/>
        <v>0</v>
      </c>
      <c r="AE97" s="275">
        <f t="shared" si="192"/>
        <v>0</v>
      </c>
      <c r="AF97" s="275">
        <f t="shared" si="192"/>
        <v>0</v>
      </c>
      <c r="AG97" s="275">
        <f t="shared" si="192"/>
        <v>0</v>
      </c>
      <c r="AH97" s="275">
        <f t="shared" si="192"/>
        <v>0</v>
      </c>
      <c r="AI97" s="275">
        <f t="shared" si="192"/>
        <v>0</v>
      </c>
      <c r="AJ97" s="276">
        <f t="shared" si="192"/>
        <v>0</v>
      </c>
      <c r="AL97" s="26" t="s">
        <v>19</v>
      </c>
      <c r="AM97" s="275">
        <f t="shared" ref="AM97:AV97" si="193">SUM(AM84:AM96)</f>
        <v>0</v>
      </c>
      <c r="AN97" s="275">
        <f t="shared" si="193"/>
        <v>0</v>
      </c>
      <c r="AO97" s="275">
        <f t="shared" si="193"/>
        <v>0</v>
      </c>
      <c r="AP97" s="275">
        <f t="shared" si="193"/>
        <v>0</v>
      </c>
      <c r="AQ97" s="275">
        <f t="shared" si="193"/>
        <v>0</v>
      </c>
      <c r="AR97" s="275">
        <f t="shared" si="193"/>
        <v>0</v>
      </c>
      <c r="AS97" s="275">
        <f t="shared" si="193"/>
        <v>0</v>
      </c>
      <c r="AT97" s="275">
        <f t="shared" si="193"/>
        <v>0</v>
      </c>
      <c r="AU97" s="275">
        <f t="shared" si="193"/>
        <v>0</v>
      </c>
      <c r="AV97" s="276">
        <f t="shared" si="193"/>
        <v>0</v>
      </c>
      <c r="AX97" s="26" t="s">
        <v>19</v>
      </c>
      <c r="AY97" s="275">
        <f t="shared" ref="AY97:BH97" si="194">SUM(AY84:AY96)</f>
        <v>0</v>
      </c>
      <c r="AZ97" s="275">
        <f t="shared" si="194"/>
        <v>0</v>
      </c>
      <c r="BA97" s="275">
        <f t="shared" si="194"/>
        <v>0</v>
      </c>
      <c r="BB97" s="275">
        <f t="shared" si="194"/>
        <v>0</v>
      </c>
      <c r="BC97" s="275">
        <f t="shared" si="194"/>
        <v>0</v>
      </c>
      <c r="BD97" s="275">
        <f t="shared" si="194"/>
        <v>0</v>
      </c>
      <c r="BE97" s="275">
        <f t="shared" si="194"/>
        <v>0</v>
      </c>
      <c r="BF97" s="275">
        <f t="shared" si="194"/>
        <v>0</v>
      </c>
      <c r="BG97" s="275">
        <f t="shared" si="194"/>
        <v>0</v>
      </c>
      <c r="BH97" s="276">
        <f t="shared" si="194"/>
        <v>0</v>
      </c>
      <c r="BJ97" s="26" t="s">
        <v>19</v>
      </c>
      <c r="BK97" s="275">
        <f t="shared" ref="BK97:BT97" si="195">SUM(BK84:BK96)</f>
        <v>0</v>
      </c>
      <c r="BL97" s="275">
        <f t="shared" si="195"/>
        <v>0</v>
      </c>
      <c r="BM97" s="275">
        <f t="shared" si="195"/>
        <v>0</v>
      </c>
      <c r="BN97" s="275">
        <f t="shared" si="195"/>
        <v>0</v>
      </c>
      <c r="BO97" s="275">
        <f t="shared" si="195"/>
        <v>0</v>
      </c>
      <c r="BP97" s="275">
        <f t="shared" si="195"/>
        <v>0</v>
      </c>
      <c r="BQ97" s="275">
        <f t="shared" si="195"/>
        <v>0</v>
      </c>
      <c r="BR97" s="275">
        <f t="shared" si="195"/>
        <v>0</v>
      </c>
      <c r="BS97" s="275">
        <f t="shared" si="195"/>
        <v>0</v>
      </c>
      <c r="BT97" s="276">
        <f t="shared" si="195"/>
        <v>0</v>
      </c>
      <c r="BV97" s="26" t="s">
        <v>19</v>
      </c>
      <c r="BW97" s="42">
        <f t="shared" ref="BW97:CF97" si="196">SUM(BW84:BW96)</f>
        <v>0</v>
      </c>
      <c r="BX97" s="42">
        <f t="shared" si="196"/>
        <v>0</v>
      </c>
      <c r="BY97" s="42">
        <f t="shared" si="196"/>
        <v>0</v>
      </c>
      <c r="BZ97" s="42">
        <f t="shared" si="196"/>
        <v>0</v>
      </c>
      <c r="CA97" s="42">
        <f t="shared" si="196"/>
        <v>0</v>
      </c>
      <c r="CB97" s="42">
        <f t="shared" si="196"/>
        <v>0</v>
      </c>
      <c r="CC97" s="42">
        <f t="shared" si="196"/>
        <v>0</v>
      </c>
      <c r="CD97" s="42">
        <f t="shared" si="196"/>
        <v>0</v>
      </c>
      <c r="CE97" s="42">
        <f t="shared" si="196"/>
        <v>0</v>
      </c>
      <c r="CF97" s="13">
        <f t="shared" si="196"/>
        <v>0</v>
      </c>
    </row>
    <row r="98" spans="2:84" hidden="1" x14ac:dyDescent="0.25"/>
    <row r="99" spans="2:84" hidden="1" x14ac:dyDescent="0.25"/>
    <row r="100" spans="2:84" hidden="1" x14ac:dyDescent="0.25"/>
    <row r="101" spans="2:84" ht="31.5" hidden="1" x14ac:dyDescent="0.5">
      <c r="C101" s="31" t="str">
        <f>'15MIN'!C257:L257</f>
        <v>eee</v>
      </c>
      <c r="D101" s="32"/>
      <c r="E101" s="32"/>
      <c r="F101" s="32"/>
      <c r="G101" s="32"/>
      <c r="H101" s="32"/>
      <c r="I101" s="32"/>
      <c r="J101" s="33"/>
      <c r="K101" s="33"/>
      <c r="L101" s="33"/>
      <c r="BW101" s="34"/>
      <c r="BX101" s="35"/>
      <c r="BY101" s="35"/>
      <c r="BZ101" s="35"/>
      <c r="CA101" s="35"/>
      <c r="CB101" s="35"/>
      <c r="CC101" s="35"/>
    </row>
    <row r="102" spans="2:84" ht="15" hidden="1" customHeight="1" x14ac:dyDescent="0.4">
      <c r="C102" s="113"/>
      <c r="D102" s="113"/>
      <c r="E102" s="113"/>
      <c r="F102" s="113"/>
      <c r="G102" s="113"/>
      <c r="H102" s="113"/>
      <c r="I102" s="113"/>
      <c r="J102" s="113"/>
      <c r="K102" s="113"/>
      <c r="L102" s="113"/>
    </row>
    <row r="103" spans="2:84" s="21" customFormat="1" ht="26.25" hidden="1" x14ac:dyDescent="0.4">
      <c r="B103" s="20"/>
      <c r="C103" s="260" t="str">
        <f>'15MIN'!C259</f>
        <v>E</v>
      </c>
      <c r="D103" s="271" t="str">
        <f>'15MIN'!D259</f>
        <v>to</v>
      </c>
      <c r="E103" s="254" t="str">
        <f>'15MIN'!E259</f>
        <v>A←</v>
      </c>
      <c r="F103" s="143"/>
      <c r="G103" s="143"/>
      <c r="H103" s="143"/>
      <c r="I103" s="143"/>
      <c r="J103" s="143"/>
      <c r="K103" s="143"/>
      <c r="L103" s="143"/>
      <c r="O103" s="260" t="str">
        <f>'15MIN'!O259</f>
        <v>E</v>
      </c>
      <c r="P103" s="271" t="str">
        <f>'15MIN'!P259</f>
        <v>to</v>
      </c>
      <c r="Q103" s="255" t="str">
        <f>'15MIN'!Q259</f>
        <v>B↗</v>
      </c>
      <c r="R103" s="143"/>
      <c r="S103" s="143"/>
      <c r="T103" s="143"/>
      <c r="U103" s="143"/>
      <c r="V103" s="143"/>
      <c r="W103" s="143"/>
      <c r="X103" s="143"/>
      <c r="Z103" s="20"/>
      <c r="AA103" s="260" t="str">
        <f>'15MIN'!AA259</f>
        <v>E</v>
      </c>
      <c r="AB103" s="271" t="str">
        <f>'15MIN'!AB259</f>
        <v>to</v>
      </c>
      <c r="AC103" s="258" t="str">
        <f>'15MIN'!AC259</f>
        <v>C↓</v>
      </c>
      <c r="AD103" s="143"/>
      <c r="AE103" s="143"/>
      <c r="AF103" s="143"/>
      <c r="AG103" s="143"/>
      <c r="AH103" s="143"/>
      <c r="AI103" s="143"/>
      <c r="AJ103" s="143"/>
      <c r="AL103" s="20"/>
      <c r="AM103" s="260" t="str">
        <f>'15MIN'!AM259</f>
        <v>E</v>
      </c>
      <c r="AN103" s="271" t="str">
        <f>'15MIN'!AN259</f>
        <v>to</v>
      </c>
      <c r="AO103" s="262" t="str">
        <f>'15MIN'!AO259</f>
        <v>D</v>
      </c>
      <c r="AP103" s="143"/>
      <c r="AQ103" s="143"/>
      <c r="AR103" s="143"/>
      <c r="AS103" s="143"/>
      <c r="AT103" s="143"/>
      <c r="AU103" s="143"/>
      <c r="AV103" s="143"/>
      <c r="AX103" s="20"/>
      <c r="AY103" s="260" t="str">
        <f>'15MIN'!AY259</f>
        <v>E</v>
      </c>
      <c r="AZ103" s="271" t="str">
        <f>'15MIN'!AZ259</f>
        <v>to</v>
      </c>
      <c r="BA103" s="264" t="str">
        <f>'15MIN'!BA259</f>
        <v>E</v>
      </c>
      <c r="BB103" s="143"/>
      <c r="BC103" s="143"/>
      <c r="BD103" s="143"/>
      <c r="BE103" s="143"/>
      <c r="BF103" s="143"/>
      <c r="BG103" s="143"/>
      <c r="BH103" s="143"/>
      <c r="BJ103" s="20"/>
      <c r="BK103" s="260" t="str">
        <f>'15MIN'!BK259</f>
        <v>E</v>
      </c>
      <c r="BL103" s="271" t="str">
        <f>'15MIN'!BL259</f>
        <v>to</v>
      </c>
      <c r="BM103" s="267" t="str">
        <f>'15MIN'!BM259</f>
        <v>F</v>
      </c>
      <c r="BN103" s="143"/>
      <c r="BO103" s="143"/>
      <c r="BP103" s="143"/>
      <c r="BQ103" s="143"/>
      <c r="BR103" s="143"/>
      <c r="BS103" s="143"/>
      <c r="BT103" s="143"/>
      <c r="BV103" s="22"/>
      <c r="BW103" s="264" t="str">
        <f>'15MIN'!BW259:CF259</f>
        <v>ENTERING FROM E</v>
      </c>
      <c r="BX103" s="217"/>
      <c r="BY103" s="217"/>
      <c r="BZ103" s="217"/>
      <c r="CA103" s="217"/>
      <c r="CB103" s="217"/>
      <c r="CC103" s="217"/>
      <c r="CD103" s="217"/>
      <c r="CE103" s="217"/>
      <c r="CF103" s="217"/>
    </row>
    <row r="104" spans="2:84" s="12" customFormat="1" ht="15.75" hidden="1" x14ac:dyDescent="0.25">
      <c r="B104" s="30"/>
      <c r="C104" s="224" t="str">
        <f>'15MIN'!C260:L260</f>
        <v/>
      </c>
      <c r="D104" s="224"/>
      <c r="E104" s="224"/>
      <c r="F104" s="224"/>
      <c r="G104" s="224"/>
      <c r="H104" s="224"/>
      <c r="I104" s="224"/>
      <c r="J104" s="224"/>
      <c r="K104" s="224"/>
      <c r="L104" s="224"/>
      <c r="O104" s="224" t="str">
        <f>'15MIN'!O260:X260</f>
        <v/>
      </c>
      <c r="P104" s="224"/>
      <c r="Q104" s="224"/>
      <c r="R104" s="224"/>
      <c r="S104" s="224"/>
      <c r="T104" s="224"/>
      <c r="U104" s="224"/>
      <c r="V104" s="224"/>
      <c r="W104" s="224"/>
      <c r="X104" s="224"/>
      <c r="Z104" s="30"/>
      <c r="AA104" s="224" t="str">
        <f>'15MIN'!AA260:AJ260</f>
        <v/>
      </c>
      <c r="AB104" s="224"/>
      <c r="AC104" s="224"/>
      <c r="AD104" s="224"/>
      <c r="AE104" s="224"/>
      <c r="AF104" s="224"/>
      <c r="AG104" s="224"/>
      <c r="AH104" s="224"/>
      <c r="AI104" s="224"/>
      <c r="AJ104" s="224"/>
      <c r="AL104" s="30"/>
      <c r="AM104" s="224" t="str">
        <f>'15MIN'!AM260:AV260</f>
        <v/>
      </c>
      <c r="AN104" s="224"/>
      <c r="AO104" s="224"/>
      <c r="AP104" s="224"/>
      <c r="AQ104" s="224"/>
      <c r="AR104" s="224"/>
      <c r="AS104" s="224"/>
      <c r="AT104" s="224"/>
      <c r="AU104" s="224"/>
      <c r="AV104" s="224"/>
      <c r="AX104" s="30"/>
      <c r="AY104" s="224" t="str">
        <f>'15MIN'!AY260:BH260</f>
        <v/>
      </c>
      <c r="AZ104" s="224"/>
      <c r="BA104" s="224"/>
      <c r="BB104" s="224"/>
      <c r="BC104" s="224"/>
      <c r="BD104" s="224"/>
      <c r="BE104" s="224"/>
      <c r="BF104" s="224"/>
      <c r="BG104" s="224"/>
      <c r="BH104" s="224"/>
      <c r="BJ104" s="30"/>
      <c r="BK104" s="224" t="str">
        <f>'15MIN'!BK260:BT260</f>
        <v/>
      </c>
      <c r="BL104" s="224"/>
      <c r="BM104" s="224"/>
      <c r="BN104" s="224"/>
      <c r="BO104" s="224"/>
      <c r="BP104" s="224"/>
      <c r="BQ104" s="224"/>
      <c r="BR104" s="224"/>
      <c r="BS104" s="224"/>
      <c r="BT104" s="224"/>
      <c r="BV104" s="225"/>
      <c r="BW104" s="218">
        <f>config!C18</f>
        <v>0</v>
      </c>
      <c r="BX104" s="226"/>
      <c r="BY104" s="226"/>
      <c r="BZ104" s="226"/>
      <c r="CA104" s="226"/>
      <c r="CB104" s="226"/>
      <c r="CC104" s="226"/>
      <c r="CD104" s="226"/>
      <c r="CE104" s="226"/>
      <c r="CF104" s="226"/>
    </row>
    <row r="105" spans="2:84" hidden="1" x14ac:dyDescent="0.25">
      <c r="BB105" s="2"/>
      <c r="BN105" s="2"/>
      <c r="BZ105" s="2"/>
    </row>
    <row r="106" spans="2:84" s="1" customFormat="1" ht="50.1" hidden="1" customHeight="1" x14ac:dyDescent="0.25">
      <c r="B106" s="2"/>
      <c r="C106" s="273" t="str">
        <f t="shared" ref="C106:K106" si="197">C83</f>
        <v>CAR</v>
      </c>
      <c r="D106" s="273" t="str">
        <f t="shared" si="197"/>
        <v>LGV1</v>
      </c>
      <c r="E106" s="273" t="str">
        <f t="shared" si="197"/>
        <v>LGV2</v>
      </c>
      <c r="F106" s="273" t="str">
        <f t="shared" si="197"/>
        <v>MGV</v>
      </c>
      <c r="G106" s="273" t="str">
        <f t="shared" si="197"/>
        <v>HGV1</v>
      </c>
      <c r="H106" s="273" t="str">
        <f t="shared" si="197"/>
        <v>HGV2</v>
      </c>
      <c r="I106" s="273" t="str">
        <f t="shared" si="197"/>
        <v>PSV</v>
      </c>
      <c r="J106" s="273" t="str">
        <f t="shared" si="197"/>
        <v>MB</v>
      </c>
      <c r="K106" s="273" t="str">
        <f t="shared" si="197"/>
        <v>CYC</v>
      </c>
      <c r="L106" s="140"/>
      <c r="N106" s="2"/>
      <c r="O106" s="273" t="str">
        <f t="shared" ref="O106:W106" si="198">O83</f>
        <v>CAR</v>
      </c>
      <c r="P106" s="273" t="str">
        <f t="shared" si="198"/>
        <v>LGV1</v>
      </c>
      <c r="Q106" s="273" t="str">
        <f t="shared" si="198"/>
        <v>LGV2</v>
      </c>
      <c r="R106" s="273" t="str">
        <f t="shared" si="198"/>
        <v>MGV</v>
      </c>
      <c r="S106" s="273" t="str">
        <f t="shared" si="198"/>
        <v>HGV1</v>
      </c>
      <c r="T106" s="273" t="str">
        <f t="shared" si="198"/>
        <v>HGV2</v>
      </c>
      <c r="U106" s="273" t="str">
        <f t="shared" si="198"/>
        <v>PSV</v>
      </c>
      <c r="V106" s="273" t="str">
        <f t="shared" si="198"/>
        <v>MB</v>
      </c>
      <c r="W106" s="273" t="str">
        <f t="shared" si="198"/>
        <v>CYC</v>
      </c>
      <c r="X106" s="140"/>
      <c r="Z106" s="2"/>
      <c r="AA106" s="273" t="str">
        <f t="shared" ref="AA106:AI106" si="199">AA83</f>
        <v>CAR</v>
      </c>
      <c r="AB106" s="273" t="str">
        <f t="shared" si="199"/>
        <v>LGV1</v>
      </c>
      <c r="AC106" s="273" t="str">
        <f t="shared" si="199"/>
        <v>LGV2</v>
      </c>
      <c r="AD106" s="273" t="str">
        <f t="shared" si="199"/>
        <v>MGV</v>
      </c>
      <c r="AE106" s="273" t="str">
        <f t="shared" si="199"/>
        <v>HGV1</v>
      </c>
      <c r="AF106" s="273" t="str">
        <f t="shared" si="199"/>
        <v>HGV2</v>
      </c>
      <c r="AG106" s="273" t="str">
        <f t="shared" si="199"/>
        <v>PSV</v>
      </c>
      <c r="AH106" s="273" t="str">
        <f t="shared" si="199"/>
        <v>MB</v>
      </c>
      <c r="AI106" s="273" t="str">
        <f t="shared" si="199"/>
        <v>CYC</v>
      </c>
      <c r="AJ106" s="140"/>
      <c r="AL106" s="2"/>
      <c r="AM106" s="273" t="str">
        <f t="shared" ref="AM106:AU106" si="200">AM83</f>
        <v>CAR</v>
      </c>
      <c r="AN106" s="273" t="str">
        <f t="shared" si="200"/>
        <v>LGV1</v>
      </c>
      <c r="AO106" s="273" t="str">
        <f t="shared" si="200"/>
        <v>LGV2</v>
      </c>
      <c r="AP106" s="273" t="str">
        <f t="shared" si="200"/>
        <v>MGV</v>
      </c>
      <c r="AQ106" s="273" t="str">
        <f t="shared" si="200"/>
        <v>HGV1</v>
      </c>
      <c r="AR106" s="273" t="str">
        <f t="shared" si="200"/>
        <v>HGV2</v>
      </c>
      <c r="AS106" s="273" t="str">
        <f t="shared" si="200"/>
        <v>PSV</v>
      </c>
      <c r="AT106" s="273" t="str">
        <f t="shared" si="200"/>
        <v>MB</v>
      </c>
      <c r="AU106" s="273" t="str">
        <f t="shared" si="200"/>
        <v>CYC</v>
      </c>
      <c r="AV106" s="140"/>
      <c r="AX106" s="2"/>
      <c r="AY106" s="273" t="str">
        <f t="shared" ref="AY106:BG106" si="201">AY83</f>
        <v>CAR</v>
      </c>
      <c r="AZ106" s="273" t="str">
        <f t="shared" si="201"/>
        <v>LGV1</v>
      </c>
      <c r="BA106" s="273" t="str">
        <f t="shared" si="201"/>
        <v>LGV2</v>
      </c>
      <c r="BB106" s="273" t="str">
        <f t="shared" si="201"/>
        <v>MGV</v>
      </c>
      <c r="BC106" s="273" t="str">
        <f t="shared" si="201"/>
        <v>HGV1</v>
      </c>
      <c r="BD106" s="273" t="str">
        <f t="shared" si="201"/>
        <v>HGV2</v>
      </c>
      <c r="BE106" s="273" t="str">
        <f t="shared" si="201"/>
        <v>PSV</v>
      </c>
      <c r="BF106" s="273" t="str">
        <f t="shared" si="201"/>
        <v>MB</v>
      </c>
      <c r="BG106" s="273" t="str">
        <f t="shared" si="201"/>
        <v>CYC</v>
      </c>
      <c r="BH106" s="140"/>
      <c r="BJ106" s="2"/>
      <c r="BK106" s="273" t="str">
        <f t="shared" ref="BK106:BS106" si="202">BK83</f>
        <v>CAR</v>
      </c>
      <c r="BL106" s="273" t="str">
        <f t="shared" si="202"/>
        <v>LGV1</v>
      </c>
      <c r="BM106" s="273" t="str">
        <f t="shared" si="202"/>
        <v>LGV2</v>
      </c>
      <c r="BN106" s="273" t="str">
        <f t="shared" si="202"/>
        <v>MGV</v>
      </c>
      <c r="BO106" s="273" t="str">
        <f t="shared" si="202"/>
        <v>HGV1</v>
      </c>
      <c r="BP106" s="273" t="str">
        <f t="shared" si="202"/>
        <v>HGV2</v>
      </c>
      <c r="BQ106" s="273" t="str">
        <f t="shared" si="202"/>
        <v>PSV</v>
      </c>
      <c r="BR106" s="273" t="str">
        <f t="shared" si="202"/>
        <v>MB</v>
      </c>
      <c r="BS106" s="273" t="str">
        <f t="shared" si="202"/>
        <v>CYC</v>
      </c>
      <c r="BT106" s="140"/>
      <c r="BV106" s="2"/>
      <c r="BW106" s="136" t="str">
        <f>BK106</f>
        <v>CAR</v>
      </c>
      <c r="BX106" s="136" t="str">
        <f t="shared" ref="BX106" si="203">BL106</f>
        <v>LGV1</v>
      </c>
      <c r="BY106" s="136" t="str">
        <f t="shared" ref="BY106" si="204">BM106</f>
        <v>LGV2</v>
      </c>
      <c r="BZ106" s="136" t="str">
        <f t="shared" ref="BZ106" si="205">BN106</f>
        <v>MGV</v>
      </c>
      <c r="CA106" s="136" t="str">
        <f t="shared" ref="CA106" si="206">BO106</f>
        <v>HGV1</v>
      </c>
      <c r="CB106" s="136" t="str">
        <f t="shared" ref="CB106" si="207">BP106</f>
        <v>HGV2</v>
      </c>
      <c r="CC106" s="136" t="str">
        <f t="shared" ref="CC106" si="208">BQ106</f>
        <v>PSV</v>
      </c>
      <c r="CD106" s="136" t="str">
        <f t="shared" ref="CD106" si="209">BR106</f>
        <v>MB</v>
      </c>
      <c r="CE106" s="136" t="str">
        <f t="shared" ref="CE106" si="210">BS106</f>
        <v>CYC</v>
      </c>
      <c r="CF106" s="141"/>
    </row>
    <row r="107" spans="2:84" hidden="1" x14ac:dyDescent="0.25">
      <c r="B107" s="25">
        <f t="shared" ref="B107:B119" si="211">B84</f>
        <v>0.25</v>
      </c>
      <c r="C107" s="272">
        <f>SUM('15MIN'!C263:C266)</f>
        <v>0</v>
      </c>
      <c r="D107" s="272">
        <f>SUM('15MIN'!D263:D266)</f>
        <v>0</v>
      </c>
      <c r="E107" s="272">
        <f>SUM('15MIN'!E263:E266)</f>
        <v>0</v>
      </c>
      <c r="F107" s="272">
        <f>SUM('15MIN'!F263:F266)</f>
        <v>0</v>
      </c>
      <c r="G107" s="272">
        <f>SUM('15MIN'!G263:G266)</f>
        <v>0</v>
      </c>
      <c r="H107" s="272">
        <f>SUM('15MIN'!H263:H266)</f>
        <v>0</v>
      </c>
      <c r="I107" s="272">
        <f>SUM('15MIN'!I263:I266)</f>
        <v>0</v>
      </c>
      <c r="J107" s="272">
        <f>SUM('15MIN'!J263:J266)</f>
        <v>0</v>
      </c>
      <c r="K107" s="277">
        <f>SUM('15MIN'!K263:K266)</f>
        <v>0</v>
      </c>
      <c r="L107" s="275">
        <f>SUM(C107:K107)</f>
        <v>0</v>
      </c>
      <c r="N107" s="25">
        <f>B107</f>
        <v>0.25</v>
      </c>
      <c r="O107" s="272">
        <f>SUM('15MIN'!O263:O266)</f>
        <v>0</v>
      </c>
      <c r="P107" s="272">
        <f>SUM('15MIN'!P263:P266)</f>
        <v>0</v>
      </c>
      <c r="Q107" s="272">
        <f>SUM('15MIN'!Q263:Q266)</f>
        <v>0</v>
      </c>
      <c r="R107" s="272">
        <f>SUM('15MIN'!R263:R266)</f>
        <v>0</v>
      </c>
      <c r="S107" s="272">
        <f>SUM('15MIN'!S263:S266)</f>
        <v>0</v>
      </c>
      <c r="T107" s="272">
        <f>SUM('15MIN'!T263:T266)</f>
        <v>0</v>
      </c>
      <c r="U107" s="272">
        <f>SUM('15MIN'!U263:U266)</f>
        <v>0</v>
      </c>
      <c r="V107" s="272">
        <f>SUM('15MIN'!V263:V266)</f>
        <v>0</v>
      </c>
      <c r="W107" s="277">
        <f>SUM('15MIN'!W263:W266)</f>
        <v>0</v>
      </c>
      <c r="X107" s="275">
        <f>SUM(O107:W107)</f>
        <v>0</v>
      </c>
      <c r="Z107" s="25">
        <f>N107</f>
        <v>0.25</v>
      </c>
      <c r="AA107" s="272">
        <f>SUM('15MIN'!AA263:AA266)</f>
        <v>0</v>
      </c>
      <c r="AB107" s="272">
        <f>SUM('15MIN'!AB263:AB266)</f>
        <v>0</v>
      </c>
      <c r="AC107" s="272">
        <f>SUM('15MIN'!AC263:AC266)</f>
        <v>0</v>
      </c>
      <c r="AD107" s="272">
        <f>SUM('15MIN'!AD263:AD266)</f>
        <v>0</v>
      </c>
      <c r="AE107" s="272">
        <f>SUM('15MIN'!AE263:AE266)</f>
        <v>0</v>
      </c>
      <c r="AF107" s="272">
        <f>SUM('15MIN'!AF263:AF266)</f>
        <v>0</v>
      </c>
      <c r="AG107" s="272">
        <f>SUM('15MIN'!AG263:AG266)</f>
        <v>0</v>
      </c>
      <c r="AH107" s="272">
        <f>SUM('15MIN'!AH263:AH266)</f>
        <v>0</v>
      </c>
      <c r="AI107" s="277">
        <f>SUM('15MIN'!AI263:AI266)</f>
        <v>0</v>
      </c>
      <c r="AJ107" s="275">
        <f>SUM(AA107:AI107)</f>
        <v>0</v>
      </c>
      <c r="AL107" s="25">
        <f>Z107</f>
        <v>0.25</v>
      </c>
      <c r="AM107" s="272">
        <f>SUM('15MIN'!AM263:AM266)</f>
        <v>0</v>
      </c>
      <c r="AN107" s="272">
        <f>SUM('15MIN'!AN263:AN266)</f>
        <v>0</v>
      </c>
      <c r="AO107" s="272">
        <f>SUM('15MIN'!AO263:AO266)</f>
        <v>0</v>
      </c>
      <c r="AP107" s="272">
        <f>SUM('15MIN'!AP263:AP266)</f>
        <v>0</v>
      </c>
      <c r="AQ107" s="272">
        <f>SUM('15MIN'!AQ263:AQ266)</f>
        <v>0</v>
      </c>
      <c r="AR107" s="272">
        <f>SUM('15MIN'!AR263:AR266)</f>
        <v>0</v>
      </c>
      <c r="AS107" s="272">
        <f>SUM('15MIN'!AS263:AS266)</f>
        <v>0</v>
      </c>
      <c r="AT107" s="272">
        <f>SUM('15MIN'!AT263:AT266)</f>
        <v>0</v>
      </c>
      <c r="AU107" s="277">
        <f>SUM('15MIN'!AU263:AU266)</f>
        <v>0</v>
      </c>
      <c r="AV107" s="275">
        <f>SUM(AM107:AU107)</f>
        <v>0</v>
      </c>
      <c r="AX107" s="25">
        <f>AL107</f>
        <v>0.25</v>
      </c>
      <c r="AY107" s="272">
        <f>SUM('15MIN'!AY263:AY266)</f>
        <v>0</v>
      </c>
      <c r="AZ107" s="272">
        <f>SUM('15MIN'!AZ263:AZ266)</f>
        <v>0</v>
      </c>
      <c r="BA107" s="272">
        <f>SUM('15MIN'!BA263:BA266)</f>
        <v>0</v>
      </c>
      <c r="BB107" s="272">
        <f>SUM('15MIN'!BB263:BB266)</f>
        <v>0</v>
      </c>
      <c r="BC107" s="272">
        <f>SUM('15MIN'!BC263:BC266)</f>
        <v>0</v>
      </c>
      <c r="BD107" s="272">
        <f>SUM('15MIN'!BD263:BD266)</f>
        <v>0</v>
      </c>
      <c r="BE107" s="272">
        <f>SUM('15MIN'!BE263:BE266)</f>
        <v>0</v>
      </c>
      <c r="BF107" s="272">
        <f>SUM('15MIN'!BF263:BF266)</f>
        <v>0</v>
      </c>
      <c r="BG107" s="277">
        <f>SUM('15MIN'!BG263:BG266)</f>
        <v>0</v>
      </c>
      <c r="BH107" s="275">
        <f>SUM(AY107:BG107)</f>
        <v>0</v>
      </c>
      <c r="BJ107" s="25">
        <f>AX107</f>
        <v>0.25</v>
      </c>
      <c r="BK107" s="272">
        <f>SUM('15MIN'!BK263:BK266)</f>
        <v>0</v>
      </c>
      <c r="BL107" s="272">
        <f>SUM('15MIN'!BL263:BL266)</f>
        <v>0</v>
      </c>
      <c r="BM107" s="272">
        <f>SUM('15MIN'!BM263:BM266)</f>
        <v>0</v>
      </c>
      <c r="BN107" s="272">
        <f>SUM('15MIN'!BN263:BN266)</f>
        <v>0</v>
      </c>
      <c r="BO107" s="272">
        <f>SUM('15MIN'!BO263:BO266)</f>
        <v>0</v>
      </c>
      <c r="BP107" s="272">
        <f>SUM('15MIN'!BP263:BP266)</f>
        <v>0</v>
      </c>
      <c r="BQ107" s="272">
        <f>SUM('15MIN'!BQ263:BQ266)</f>
        <v>0</v>
      </c>
      <c r="BR107" s="272">
        <f>SUM('15MIN'!BR263:BR266)</f>
        <v>0</v>
      </c>
      <c r="BS107" s="277">
        <f>SUM('15MIN'!BS263:BS266)</f>
        <v>0</v>
      </c>
      <c r="BT107" s="275">
        <f>SUM(BK107:BS107)</f>
        <v>0</v>
      </c>
      <c r="BV107" s="25">
        <f>BJ107</f>
        <v>0.25</v>
      </c>
      <c r="BW107" s="4">
        <f>SUM(C107,O107,AA107,AM107,AY107,BK107)</f>
        <v>0</v>
      </c>
      <c r="BX107" s="4">
        <f t="shared" ref="BX107:BX119" si="212">SUM(D107,P107,AB107,AN107,AZ107,BL107)</f>
        <v>0</v>
      </c>
      <c r="BY107" s="4">
        <f t="shared" ref="BY107:BY119" si="213">SUM(E107,Q107,AC107,AO107,BA107,BM107)</f>
        <v>0</v>
      </c>
      <c r="BZ107" s="4">
        <f t="shared" ref="BZ107:BZ119" si="214">SUM(F107,R107,AD107,AP107,BB107,BN107)</f>
        <v>0</v>
      </c>
      <c r="CA107" s="4">
        <f t="shared" ref="CA107:CA119" si="215">SUM(G107,S107,AE107,AQ107,BC107,BO107)</f>
        <v>0</v>
      </c>
      <c r="CB107" s="4">
        <f t="shared" ref="CB107:CB119" si="216">SUM(H107,T107,AF107,AR107,BD107,BP107)</f>
        <v>0</v>
      </c>
      <c r="CC107" s="4">
        <f t="shared" ref="CC107:CC119" si="217">SUM(I107,U107,AG107,AS107,BE107,BQ107)</f>
        <v>0</v>
      </c>
      <c r="CD107" s="4">
        <f t="shared" ref="CD107:CD119" si="218">SUM(J107,V107,AH107,AT107,BF107,BR107)</f>
        <v>0</v>
      </c>
      <c r="CE107" s="4">
        <f t="shared" ref="CE107:CE119" si="219">SUM(K107,W107,AI107,AU107,BG107,BS107)</f>
        <v>0</v>
      </c>
      <c r="CF107" s="42">
        <f>IF(BW107&lt;&gt;"",SUM(BW107:CE107),"")</f>
        <v>0</v>
      </c>
    </row>
    <row r="108" spans="2:84" hidden="1" x14ac:dyDescent="0.25">
      <c r="B108" s="25">
        <f t="shared" si="211"/>
        <v>0.29166666666666669</v>
      </c>
      <c r="C108" s="272">
        <f>SUM('15MIN'!C267:C270)</f>
        <v>0</v>
      </c>
      <c r="D108" s="272">
        <f>SUM('15MIN'!D267:D270)</f>
        <v>0</v>
      </c>
      <c r="E108" s="272">
        <f>SUM('15MIN'!E267:E270)</f>
        <v>0</v>
      </c>
      <c r="F108" s="272">
        <f>SUM('15MIN'!F267:F270)</f>
        <v>0</v>
      </c>
      <c r="G108" s="272">
        <f>SUM('15MIN'!G267:G270)</f>
        <v>0</v>
      </c>
      <c r="H108" s="272">
        <f>SUM('15MIN'!H267:H270)</f>
        <v>0</v>
      </c>
      <c r="I108" s="272">
        <f>SUM('15MIN'!I267:I270)</f>
        <v>0</v>
      </c>
      <c r="J108" s="272">
        <f>SUM('15MIN'!J267:J270)</f>
        <v>0</v>
      </c>
      <c r="K108" s="277">
        <f>SUM('15MIN'!K267:K270)</f>
        <v>0</v>
      </c>
      <c r="L108" s="275">
        <f t="shared" ref="L108:L119" si="220">SUM(C108:K108)</f>
        <v>0</v>
      </c>
      <c r="N108" s="25">
        <f t="shared" ref="N108:N119" si="221">B108</f>
        <v>0.29166666666666669</v>
      </c>
      <c r="O108" s="272">
        <f>SUM('15MIN'!O267:O270)</f>
        <v>0</v>
      </c>
      <c r="P108" s="272">
        <f>SUM('15MIN'!P267:P270)</f>
        <v>0</v>
      </c>
      <c r="Q108" s="272">
        <f>SUM('15MIN'!Q267:Q270)</f>
        <v>0</v>
      </c>
      <c r="R108" s="272">
        <f>SUM('15MIN'!R267:R270)</f>
        <v>0</v>
      </c>
      <c r="S108" s="272">
        <f>SUM('15MIN'!S267:S270)</f>
        <v>0</v>
      </c>
      <c r="T108" s="272">
        <f>SUM('15MIN'!T267:T270)</f>
        <v>0</v>
      </c>
      <c r="U108" s="272">
        <f>SUM('15MIN'!U267:U270)</f>
        <v>0</v>
      </c>
      <c r="V108" s="272">
        <f>SUM('15MIN'!V267:V270)</f>
        <v>0</v>
      </c>
      <c r="W108" s="277">
        <f>SUM('15MIN'!W267:W270)</f>
        <v>0</v>
      </c>
      <c r="X108" s="275">
        <f t="shared" ref="X108:X119" si="222">SUM(O108:W108)</f>
        <v>0</v>
      </c>
      <c r="Z108" s="25">
        <f t="shared" ref="Z108:Z119" si="223">N108</f>
        <v>0.29166666666666669</v>
      </c>
      <c r="AA108" s="272">
        <f>SUM('15MIN'!AA267:AA270)</f>
        <v>0</v>
      </c>
      <c r="AB108" s="272">
        <f>SUM('15MIN'!AB267:AB270)</f>
        <v>0</v>
      </c>
      <c r="AC108" s="272">
        <f>SUM('15MIN'!AC267:AC270)</f>
        <v>0</v>
      </c>
      <c r="AD108" s="272">
        <f>SUM('15MIN'!AD267:AD270)</f>
        <v>0</v>
      </c>
      <c r="AE108" s="272">
        <f>SUM('15MIN'!AE267:AE270)</f>
        <v>0</v>
      </c>
      <c r="AF108" s="272">
        <f>SUM('15MIN'!AF267:AF270)</f>
        <v>0</v>
      </c>
      <c r="AG108" s="272">
        <f>SUM('15MIN'!AG267:AG270)</f>
        <v>0</v>
      </c>
      <c r="AH108" s="272">
        <f>SUM('15MIN'!AH267:AH270)</f>
        <v>0</v>
      </c>
      <c r="AI108" s="277">
        <f>SUM('15MIN'!AI267:AI270)</f>
        <v>0</v>
      </c>
      <c r="AJ108" s="275">
        <f t="shared" ref="AJ108:AJ119" si="224">SUM(AA108:AI108)</f>
        <v>0</v>
      </c>
      <c r="AL108" s="25">
        <f t="shared" ref="AL108:AL119" si="225">Z108</f>
        <v>0.29166666666666669</v>
      </c>
      <c r="AM108" s="272">
        <f>SUM('15MIN'!AM267:AM270)</f>
        <v>0</v>
      </c>
      <c r="AN108" s="272">
        <f>SUM('15MIN'!AN267:AN270)</f>
        <v>0</v>
      </c>
      <c r="AO108" s="272">
        <f>SUM('15MIN'!AO267:AO270)</f>
        <v>0</v>
      </c>
      <c r="AP108" s="272">
        <f>SUM('15MIN'!AP267:AP270)</f>
        <v>0</v>
      </c>
      <c r="AQ108" s="272">
        <f>SUM('15MIN'!AQ267:AQ270)</f>
        <v>0</v>
      </c>
      <c r="AR108" s="272">
        <f>SUM('15MIN'!AR267:AR270)</f>
        <v>0</v>
      </c>
      <c r="AS108" s="272">
        <f>SUM('15MIN'!AS267:AS270)</f>
        <v>0</v>
      </c>
      <c r="AT108" s="272">
        <f>SUM('15MIN'!AT267:AT270)</f>
        <v>0</v>
      </c>
      <c r="AU108" s="277">
        <f>SUM('15MIN'!AU267:AU270)</f>
        <v>0</v>
      </c>
      <c r="AV108" s="275">
        <f t="shared" ref="AV108:AV119" si="226">SUM(AM108:AU108)</f>
        <v>0</v>
      </c>
      <c r="AX108" s="25">
        <f t="shared" ref="AX108:AX119" si="227">AL108</f>
        <v>0.29166666666666669</v>
      </c>
      <c r="AY108" s="272">
        <f>SUM('15MIN'!AY267:AY270)</f>
        <v>0</v>
      </c>
      <c r="AZ108" s="272">
        <f>SUM('15MIN'!AZ267:AZ270)</f>
        <v>0</v>
      </c>
      <c r="BA108" s="272">
        <f>SUM('15MIN'!BA267:BA270)</f>
        <v>0</v>
      </c>
      <c r="BB108" s="272">
        <f>SUM('15MIN'!BB267:BB270)</f>
        <v>0</v>
      </c>
      <c r="BC108" s="272">
        <f>SUM('15MIN'!BC267:BC270)</f>
        <v>0</v>
      </c>
      <c r="BD108" s="272">
        <f>SUM('15MIN'!BD267:BD270)</f>
        <v>0</v>
      </c>
      <c r="BE108" s="272">
        <f>SUM('15MIN'!BE267:BE270)</f>
        <v>0</v>
      </c>
      <c r="BF108" s="272">
        <f>SUM('15MIN'!BF267:BF270)</f>
        <v>0</v>
      </c>
      <c r="BG108" s="277">
        <f>SUM('15MIN'!BG267:BG270)</f>
        <v>0</v>
      </c>
      <c r="BH108" s="275">
        <f t="shared" ref="BH108:BH119" si="228">SUM(AY108:BG108)</f>
        <v>0</v>
      </c>
      <c r="BJ108" s="25">
        <f t="shared" ref="BJ108:BJ119" si="229">AX108</f>
        <v>0.29166666666666669</v>
      </c>
      <c r="BK108" s="272">
        <f>SUM('15MIN'!BK267:BK270)</f>
        <v>0</v>
      </c>
      <c r="BL108" s="272">
        <f>SUM('15MIN'!BL267:BL270)</f>
        <v>0</v>
      </c>
      <c r="BM108" s="272">
        <f>SUM('15MIN'!BM267:BM270)</f>
        <v>0</v>
      </c>
      <c r="BN108" s="272">
        <f>SUM('15MIN'!BN267:BN270)</f>
        <v>0</v>
      </c>
      <c r="BO108" s="272">
        <f>SUM('15MIN'!BO267:BO270)</f>
        <v>0</v>
      </c>
      <c r="BP108" s="272">
        <f>SUM('15MIN'!BP267:BP270)</f>
        <v>0</v>
      </c>
      <c r="BQ108" s="272">
        <f>SUM('15MIN'!BQ267:BQ270)</f>
        <v>0</v>
      </c>
      <c r="BR108" s="272">
        <f>SUM('15MIN'!BR267:BR270)</f>
        <v>0</v>
      </c>
      <c r="BS108" s="277">
        <f>SUM('15MIN'!BS267:BS270)</f>
        <v>0</v>
      </c>
      <c r="BT108" s="275">
        <f t="shared" ref="BT108:BT119" si="230">SUM(BK108:BS108)</f>
        <v>0</v>
      </c>
      <c r="BV108" s="25">
        <f t="shared" ref="BV108:BV119" si="231">BJ108</f>
        <v>0.29166666666666669</v>
      </c>
      <c r="BW108" s="4">
        <f t="shared" ref="BW108:BW119" si="232">SUM(C108,O108,AA108,AM108,AY108,BK108)</f>
        <v>0</v>
      </c>
      <c r="BX108" s="4">
        <f t="shared" si="212"/>
        <v>0</v>
      </c>
      <c r="BY108" s="4">
        <f t="shared" si="213"/>
        <v>0</v>
      </c>
      <c r="BZ108" s="4">
        <f t="shared" si="214"/>
        <v>0</v>
      </c>
      <c r="CA108" s="4">
        <f t="shared" si="215"/>
        <v>0</v>
      </c>
      <c r="CB108" s="4">
        <f t="shared" si="216"/>
        <v>0</v>
      </c>
      <c r="CC108" s="4">
        <f t="shared" si="217"/>
        <v>0</v>
      </c>
      <c r="CD108" s="4">
        <f t="shared" si="218"/>
        <v>0</v>
      </c>
      <c r="CE108" s="4">
        <f t="shared" si="219"/>
        <v>0</v>
      </c>
      <c r="CF108" s="42">
        <f t="shared" ref="CF108:CF119" si="233">IF(BW108&lt;&gt;"",SUM(BW108:CE108),"")</f>
        <v>0</v>
      </c>
    </row>
    <row r="109" spans="2:84" hidden="1" x14ac:dyDescent="0.25">
      <c r="B109" s="25">
        <f t="shared" si="211"/>
        <v>0.33333333333333337</v>
      </c>
      <c r="C109" s="272">
        <f>SUM('15MIN'!C271:C274)</f>
        <v>0</v>
      </c>
      <c r="D109" s="272">
        <f>SUM('15MIN'!D271:D274)</f>
        <v>0</v>
      </c>
      <c r="E109" s="272">
        <f>SUM('15MIN'!E271:E274)</f>
        <v>0</v>
      </c>
      <c r="F109" s="272">
        <f>SUM('15MIN'!F271:F274)</f>
        <v>0</v>
      </c>
      <c r="G109" s="272">
        <f>SUM('15MIN'!G271:G274)</f>
        <v>0</v>
      </c>
      <c r="H109" s="272">
        <f>SUM('15MIN'!H271:H274)</f>
        <v>0</v>
      </c>
      <c r="I109" s="272">
        <f>SUM('15MIN'!I271:I274)</f>
        <v>0</v>
      </c>
      <c r="J109" s="272">
        <f>SUM('15MIN'!J271:J274)</f>
        <v>0</v>
      </c>
      <c r="K109" s="277">
        <f>SUM('15MIN'!K271:K274)</f>
        <v>0</v>
      </c>
      <c r="L109" s="275">
        <f t="shared" si="220"/>
        <v>0</v>
      </c>
      <c r="N109" s="25">
        <f t="shared" si="221"/>
        <v>0.33333333333333337</v>
      </c>
      <c r="O109" s="272">
        <f>SUM('15MIN'!O271:O274)</f>
        <v>0</v>
      </c>
      <c r="P109" s="272">
        <f>SUM('15MIN'!P271:P274)</f>
        <v>0</v>
      </c>
      <c r="Q109" s="272">
        <f>SUM('15MIN'!Q271:Q274)</f>
        <v>0</v>
      </c>
      <c r="R109" s="272">
        <f>SUM('15MIN'!R271:R274)</f>
        <v>0</v>
      </c>
      <c r="S109" s="272">
        <f>SUM('15MIN'!S271:S274)</f>
        <v>0</v>
      </c>
      <c r="T109" s="272">
        <f>SUM('15MIN'!T271:T274)</f>
        <v>0</v>
      </c>
      <c r="U109" s="272">
        <f>SUM('15MIN'!U271:U274)</f>
        <v>0</v>
      </c>
      <c r="V109" s="272">
        <f>SUM('15MIN'!V271:V274)</f>
        <v>0</v>
      </c>
      <c r="W109" s="277">
        <f>SUM('15MIN'!W271:W274)</f>
        <v>0</v>
      </c>
      <c r="X109" s="275">
        <f t="shared" si="222"/>
        <v>0</v>
      </c>
      <c r="Z109" s="25">
        <f t="shared" si="223"/>
        <v>0.33333333333333337</v>
      </c>
      <c r="AA109" s="272">
        <f>SUM('15MIN'!AA271:AA274)</f>
        <v>0</v>
      </c>
      <c r="AB109" s="272">
        <f>SUM('15MIN'!AB271:AB274)</f>
        <v>0</v>
      </c>
      <c r="AC109" s="272">
        <f>SUM('15MIN'!AC271:AC274)</f>
        <v>0</v>
      </c>
      <c r="AD109" s="272">
        <f>SUM('15MIN'!AD271:AD274)</f>
        <v>0</v>
      </c>
      <c r="AE109" s="272">
        <f>SUM('15MIN'!AE271:AE274)</f>
        <v>0</v>
      </c>
      <c r="AF109" s="272">
        <f>SUM('15MIN'!AF271:AF274)</f>
        <v>0</v>
      </c>
      <c r="AG109" s="272">
        <f>SUM('15MIN'!AG271:AG274)</f>
        <v>0</v>
      </c>
      <c r="AH109" s="272">
        <f>SUM('15MIN'!AH271:AH274)</f>
        <v>0</v>
      </c>
      <c r="AI109" s="277">
        <f>SUM('15MIN'!AI271:AI274)</f>
        <v>0</v>
      </c>
      <c r="AJ109" s="275">
        <f t="shared" si="224"/>
        <v>0</v>
      </c>
      <c r="AL109" s="25">
        <f t="shared" si="225"/>
        <v>0.33333333333333337</v>
      </c>
      <c r="AM109" s="272">
        <f>SUM('15MIN'!AM271:AM274)</f>
        <v>0</v>
      </c>
      <c r="AN109" s="272">
        <f>SUM('15MIN'!AN271:AN274)</f>
        <v>0</v>
      </c>
      <c r="AO109" s="272">
        <f>SUM('15MIN'!AO271:AO274)</f>
        <v>0</v>
      </c>
      <c r="AP109" s="272">
        <f>SUM('15MIN'!AP271:AP274)</f>
        <v>0</v>
      </c>
      <c r="AQ109" s="272">
        <f>SUM('15MIN'!AQ271:AQ274)</f>
        <v>0</v>
      </c>
      <c r="AR109" s="272">
        <f>SUM('15MIN'!AR271:AR274)</f>
        <v>0</v>
      </c>
      <c r="AS109" s="272">
        <f>SUM('15MIN'!AS271:AS274)</f>
        <v>0</v>
      </c>
      <c r="AT109" s="272">
        <f>SUM('15MIN'!AT271:AT274)</f>
        <v>0</v>
      </c>
      <c r="AU109" s="277">
        <f>SUM('15MIN'!AU271:AU274)</f>
        <v>0</v>
      </c>
      <c r="AV109" s="275">
        <f t="shared" si="226"/>
        <v>0</v>
      </c>
      <c r="AX109" s="25">
        <f t="shared" si="227"/>
        <v>0.33333333333333337</v>
      </c>
      <c r="AY109" s="272">
        <f>SUM('15MIN'!AY271:AY274)</f>
        <v>0</v>
      </c>
      <c r="AZ109" s="272">
        <f>SUM('15MIN'!AZ271:AZ274)</f>
        <v>0</v>
      </c>
      <c r="BA109" s="272">
        <f>SUM('15MIN'!BA271:BA274)</f>
        <v>0</v>
      </c>
      <c r="BB109" s="272">
        <f>SUM('15MIN'!BB271:BB274)</f>
        <v>0</v>
      </c>
      <c r="BC109" s="272">
        <f>SUM('15MIN'!BC271:BC274)</f>
        <v>0</v>
      </c>
      <c r="BD109" s="272">
        <f>SUM('15MIN'!BD271:BD274)</f>
        <v>0</v>
      </c>
      <c r="BE109" s="272">
        <f>SUM('15MIN'!BE271:BE274)</f>
        <v>0</v>
      </c>
      <c r="BF109" s="272">
        <f>SUM('15MIN'!BF271:BF274)</f>
        <v>0</v>
      </c>
      <c r="BG109" s="277">
        <f>SUM('15MIN'!BG271:BG274)</f>
        <v>0</v>
      </c>
      <c r="BH109" s="275">
        <f t="shared" si="228"/>
        <v>0</v>
      </c>
      <c r="BJ109" s="25">
        <f t="shared" si="229"/>
        <v>0.33333333333333337</v>
      </c>
      <c r="BK109" s="272">
        <f>SUM('15MIN'!BK271:BK274)</f>
        <v>0</v>
      </c>
      <c r="BL109" s="272">
        <f>SUM('15MIN'!BL271:BL274)</f>
        <v>0</v>
      </c>
      <c r="BM109" s="272">
        <f>SUM('15MIN'!BM271:BM274)</f>
        <v>0</v>
      </c>
      <c r="BN109" s="272">
        <f>SUM('15MIN'!BN271:BN274)</f>
        <v>0</v>
      </c>
      <c r="BO109" s="272">
        <f>SUM('15MIN'!BO271:BO274)</f>
        <v>0</v>
      </c>
      <c r="BP109" s="272">
        <f>SUM('15MIN'!BP271:BP274)</f>
        <v>0</v>
      </c>
      <c r="BQ109" s="272">
        <f>SUM('15MIN'!BQ271:BQ274)</f>
        <v>0</v>
      </c>
      <c r="BR109" s="272">
        <f>SUM('15MIN'!BR271:BR274)</f>
        <v>0</v>
      </c>
      <c r="BS109" s="277">
        <f>SUM('15MIN'!BS271:BS274)</f>
        <v>0</v>
      </c>
      <c r="BT109" s="275">
        <f t="shared" si="230"/>
        <v>0</v>
      </c>
      <c r="BV109" s="25">
        <f t="shared" si="231"/>
        <v>0.33333333333333337</v>
      </c>
      <c r="BW109" s="4">
        <f t="shared" si="232"/>
        <v>0</v>
      </c>
      <c r="BX109" s="4">
        <f t="shared" si="212"/>
        <v>0</v>
      </c>
      <c r="BY109" s="4">
        <f t="shared" si="213"/>
        <v>0</v>
      </c>
      <c r="BZ109" s="4">
        <f t="shared" si="214"/>
        <v>0</v>
      </c>
      <c r="CA109" s="4">
        <f t="shared" si="215"/>
        <v>0</v>
      </c>
      <c r="CB109" s="4">
        <f t="shared" si="216"/>
        <v>0</v>
      </c>
      <c r="CC109" s="4">
        <f t="shared" si="217"/>
        <v>0</v>
      </c>
      <c r="CD109" s="4">
        <f t="shared" si="218"/>
        <v>0</v>
      </c>
      <c r="CE109" s="4">
        <f t="shared" si="219"/>
        <v>0</v>
      </c>
      <c r="CF109" s="42">
        <f t="shared" si="233"/>
        <v>0</v>
      </c>
    </row>
    <row r="110" spans="2:84" hidden="1" x14ac:dyDescent="0.25">
      <c r="B110" s="25">
        <f t="shared" si="211"/>
        <v>0.37500000000000006</v>
      </c>
      <c r="C110" s="272">
        <f>SUM('15MIN'!C275:C278)</f>
        <v>0</v>
      </c>
      <c r="D110" s="272">
        <f>SUM('15MIN'!D275:D278)</f>
        <v>0</v>
      </c>
      <c r="E110" s="272">
        <f>SUM('15MIN'!E275:E278)</f>
        <v>0</v>
      </c>
      <c r="F110" s="272">
        <f>SUM('15MIN'!F275:F278)</f>
        <v>0</v>
      </c>
      <c r="G110" s="272">
        <f>SUM('15MIN'!G275:G278)</f>
        <v>0</v>
      </c>
      <c r="H110" s="272">
        <f>SUM('15MIN'!H275:H278)</f>
        <v>0</v>
      </c>
      <c r="I110" s="272">
        <f>SUM('15MIN'!I275:I278)</f>
        <v>0</v>
      </c>
      <c r="J110" s="272">
        <f>SUM('15MIN'!J275:J278)</f>
        <v>0</v>
      </c>
      <c r="K110" s="277">
        <f>SUM('15MIN'!K275:K278)</f>
        <v>0</v>
      </c>
      <c r="L110" s="275">
        <f t="shared" si="220"/>
        <v>0</v>
      </c>
      <c r="N110" s="25">
        <f t="shared" si="221"/>
        <v>0.37500000000000006</v>
      </c>
      <c r="O110" s="272">
        <f>SUM('15MIN'!O275:O278)</f>
        <v>0</v>
      </c>
      <c r="P110" s="272">
        <f>SUM('15MIN'!P275:P278)</f>
        <v>0</v>
      </c>
      <c r="Q110" s="272">
        <f>SUM('15MIN'!Q275:Q278)</f>
        <v>0</v>
      </c>
      <c r="R110" s="272">
        <f>SUM('15MIN'!R275:R278)</f>
        <v>0</v>
      </c>
      <c r="S110" s="272">
        <f>SUM('15MIN'!S275:S278)</f>
        <v>0</v>
      </c>
      <c r="T110" s="272">
        <f>SUM('15MIN'!T275:T278)</f>
        <v>0</v>
      </c>
      <c r="U110" s="272">
        <f>SUM('15MIN'!U275:U278)</f>
        <v>0</v>
      </c>
      <c r="V110" s="272">
        <f>SUM('15MIN'!V275:V278)</f>
        <v>0</v>
      </c>
      <c r="W110" s="277">
        <f>SUM('15MIN'!W275:W278)</f>
        <v>0</v>
      </c>
      <c r="X110" s="275">
        <f t="shared" si="222"/>
        <v>0</v>
      </c>
      <c r="Z110" s="25">
        <f t="shared" si="223"/>
        <v>0.37500000000000006</v>
      </c>
      <c r="AA110" s="272">
        <f>SUM('15MIN'!AA275:AA278)</f>
        <v>0</v>
      </c>
      <c r="AB110" s="272">
        <f>SUM('15MIN'!AB275:AB278)</f>
        <v>0</v>
      </c>
      <c r="AC110" s="272">
        <f>SUM('15MIN'!AC275:AC278)</f>
        <v>0</v>
      </c>
      <c r="AD110" s="272">
        <f>SUM('15MIN'!AD275:AD278)</f>
        <v>0</v>
      </c>
      <c r="AE110" s="272">
        <f>SUM('15MIN'!AE275:AE278)</f>
        <v>0</v>
      </c>
      <c r="AF110" s="272">
        <f>SUM('15MIN'!AF275:AF278)</f>
        <v>0</v>
      </c>
      <c r="AG110" s="272">
        <f>SUM('15MIN'!AG275:AG278)</f>
        <v>0</v>
      </c>
      <c r="AH110" s="272">
        <f>SUM('15MIN'!AH275:AH278)</f>
        <v>0</v>
      </c>
      <c r="AI110" s="277">
        <f>SUM('15MIN'!AI275:AI278)</f>
        <v>0</v>
      </c>
      <c r="AJ110" s="275">
        <f t="shared" si="224"/>
        <v>0</v>
      </c>
      <c r="AL110" s="25">
        <f t="shared" si="225"/>
        <v>0.37500000000000006</v>
      </c>
      <c r="AM110" s="272">
        <f>SUM('15MIN'!AM275:AM278)</f>
        <v>0</v>
      </c>
      <c r="AN110" s="272">
        <f>SUM('15MIN'!AN275:AN278)</f>
        <v>0</v>
      </c>
      <c r="AO110" s="272">
        <f>SUM('15MIN'!AO275:AO278)</f>
        <v>0</v>
      </c>
      <c r="AP110" s="272">
        <f>SUM('15MIN'!AP275:AP278)</f>
        <v>0</v>
      </c>
      <c r="AQ110" s="272">
        <f>SUM('15MIN'!AQ275:AQ278)</f>
        <v>0</v>
      </c>
      <c r="AR110" s="272">
        <f>SUM('15MIN'!AR275:AR278)</f>
        <v>0</v>
      </c>
      <c r="AS110" s="272">
        <f>SUM('15MIN'!AS275:AS278)</f>
        <v>0</v>
      </c>
      <c r="AT110" s="272">
        <f>SUM('15MIN'!AT275:AT278)</f>
        <v>0</v>
      </c>
      <c r="AU110" s="277">
        <f>SUM('15MIN'!AU275:AU278)</f>
        <v>0</v>
      </c>
      <c r="AV110" s="275">
        <f t="shared" si="226"/>
        <v>0</v>
      </c>
      <c r="AX110" s="25">
        <f t="shared" si="227"/>
        <v>0.37500000000000006</v>
      </c>
      <c r="AY110" s="272">
        <f>SUM('15MIN'!AY275:AY278)</f>
        <v>0</v>
      </c>
      <c r="AZ110" s="272">
        <f>SUM('15MIN'!AZ275:AZ278)</f>
        <v>0</v>
      </c>
      <c r="BA110" s="272">
        <f>SUM('15MIN'!BA275:BA278)</f>
        <v>0</v>
      </c>
      <c r="BB110" s="272">
        <f>SUM('15MIN'!BB275:BB278)</f>
        <v>0</v>
      </c>
      <c r="BC110" s="272">
        <f>SUM('15MIN'!BC275:BC278)</f>
        <v>0</v>
      </c>
      <c r="BD110" s="272">
        <f>SUM('15MIN'!BD275:BD278)</f>
        <v>0</v>
      </c>
      <c r="BE110" s="272">
        <f>SUM('15MIN'!BE275:BE278)</f>
        <v>0</v>
      </c>
      <c r="BF110" s="272">
        <f>SUM('15MIN'!BF275:BF278)</f>
        <v>0</v>
      </c>
      <c r="BG110" s="277">
        <f>SUM('15MIN'!BG275:BG278)</f>
        <v>0</v>
      </c>
      <c r="BH110" s="275">
        <f t="shared" si="228"/>
        <v>0</v>
      </c>
      <c r="BJ110" s="25">
        <f t="shared" si="229"/>
        <v>0.37500000000000006</v>
      </c>
      <c r="BK110" s="272">
        <f>SUM('15MIN'!BK275:BK278)</f>
        <v>0</v>
      </c>
      <c r="BL110" s="272">
        <f>SUM('15MIN'!BL275:BL278)</f>
        <v>0</v>
      </c>
      <c r="BM110" s="272">
        <f>SUM('15MIN'!BM275:BM278)</f>
        <v>0</v>
      </c>
      <c r="BN110" s="272">
        <f>SUM('15MIN'!BN275:BN278)</f>
        <v>0</v>
      </c>
      <c r="BO110" s="272">
        <f>SUM('15MIN'!BO275:BO278)</f>
        <v>0</v>
      </c>
      <c r="BP110" s="272">
        <f>SUM('15MIN'!BP275:BP278)</f>
        <v>0</v>
      </c>
      <c r="BQ110" s="272">
        <f>SUM('15MIN'!BQ275:BQ278)</f>
        <v>0</v>
      </c>
      <c r="BR110" s="272">
        <f>SUM('15MIN'!BR275:BR278)</f>
        <v>0</v>
      </c>
      <c r="BS110" s="277">
        <f>SUM('15MIN'!BS275:BS278)</f>
        <v>0</v>
      </c>
      <c r="BT110" s="275">
        <f t="shared" si="230"/>
        <v>0</v>
      </c>
      <c r="BV110" s="25">
        <f t="shared" si="231"/>
        <v>0.37500000000000006</v>
      </c>
      <c r="BW110" s="4">
        <f t="shared" si="232"/>
        <v>0</v>
      </c>
      <c r="BX110" s="4">
        <f t="shared" si="212"/>
        <v>0</v>
      </c>
      <c r="BY110" s="4">
        <f t="shared" si="213"/>
        <v>0</v>
      </c>
      <c r="BZ110" s="4">
        <f t="shared" si="214"/>
        <v>0</v>
      </c>
      <c r="CA110" s="4">
        <f t="shared" si="215"/>
        <v>0</v>
      </c>
      <c r="CB110" s="4">
        <f t="shared" si="216"/>
        <v>0</v>
      </c>
      <c r="CC110" s="4">
        <f t="shared" si="217"/>
        <v>0</v>
      </c>
      <c r="CD110" s="4">
        <f t="shared" si="218"/>
        <v>0</v>
      </c>
      <c r="CE110" s="4">
        <f t="shared" si="219"/>
        <v>0</v>
      </c>
      <c r="CF110" s="42">
        <f t="shared" si="233"/>
        <v>0</v>
      </c>
    </row>
    <row r="111" spans="2:84" hidden="1" x14ac:dyDescent="0.25">
      <c r="B111" s="25">
        <f t="shared" si="211"/>
        <v>0.41666666666666674</v>
      </c>
      <c r="C111" s="272">
        <f>SUM('15MIN'!C279:C282)</f>
        <v>0</v>
      </c>
      <c r="D111" s="272">
        <f>SUM('15MIN'!D279:D282)</f>
        <v>0</v>
      </c>
      <c r="E111" s="272">
        <f>SUM('15MIN'!E279:E282)</f>
        <v>0</v>
      </c>
      <c r="F111" s="272">
        <f>SUM('15MIN'!F279:F282)</f>
        <v>0</v>
      </c>
      <c r="G111" s="272">
        <f>SUM('15MIN'!G279:G282)</f>
        <v>0</v>
      </c>
      <c r="H111" s="272">
        <f>SUM('15MIN'!H279:H282)</f>
        <v>0</v>
      </c>
      <c r="I111" s="272">
        <f>SUM('15MIN'!I279:I282)</f>
        <v>0</v>
      </c>
      <c r="J111" s="272">
        <f>SUM('15MIN'!J279:J282)</f>
        <v>0</v>
      </c>
      <c r="K111" s="277">
        <f>SUM('15MIN'!K279:K282)</f>
        <v>0</v>
      </c>
      <c r="L111" s="275">
        <f t="shared" si="220"/>
        <v>0</v>
      </c>
      <c r="N111" s="25">
        <f t="shared" si="221"/>
        <v>0.41666666666666674</v>
      </c>
      <c r="O111" s="272">
        <f>SUM('15MIN'!O279:O282)</f>
        <v>0</v>
      </c>
      <c r="P111" s="272">
        <f>SUM('15MIN'!P279:P282)</f>
        <v>0</v>
      </c>
      <c r="Q111" s="272">
        <f>SUM('15MIN'!Q279:Q282)</f>
        <v>0</v>
      </c>
      <c r="R111" s="272">
        <f>SUM('15MIN'!R279:R282)</f>
        <v>0</v>
      </c>
      <c r="S111" s="272">
        <f>SUM('15MIN'!S279:S282)</f>
        <v>0</v>
      </c>
      <c r="T111" s="272">
        <f>SUM('15MIN'!T279:T282)</f>
        <v>0</v>
      </c>
      <c r="U111" s="272">
        <f>SUM('15MIN'!U279:U282)</f>
        <v>0</v>
      </c>
      <c r="V111" s="272">
        <f>SUM('15MIN'!V279:V282)</f>
        <v>0</v>
      </c>
      <c r="W111" s="277">
        <f>SUM('15MIN'!W279:W282)</f>
        <v>0</v>
      </c>
      <c r="X111" s="275">
        <f t="shared" si="222"/>
        <v>0</v>
      </c>
      <c r="Z111" s="25">
        <f t="shared" si="223"/>
        <v>0.41666666666666674</v>
      </c>
      <c r="AA111" s="272">
        <f>SUM('15MIN'!AA279:AA282)</f>
        <v>0</v>
      </c>
      <c r="AB111" s="272">
        <f>SUM('15MIN'!AB279:AB282)</f>
        <v>0</v>
      </c>
      <c r="AC111" s="272">
        <f>SUM('15MIN'!AC279:AC282)</f>
        <v>0</v>
      </c>
      <c r="AD111" s="272">
        <f>SUM('15MIN'!AD279:AD282)</f>
        <v>0</v>
      </c>
      <c r="AE111" s="272">
        <f>SUM('15MIN'!AE279:AE282)</f>
        <v>0</v>
      </c>
      <c r="AF111" s="272">
        <f>SUM('15MIN'!AF279:AF282)</f>
        <v>0</v>
      </c>
      <c r="AG111" s="272">
        <f>SUM('15MIN'!AG279:AG282)</f>
        <v>0</v>
      </c>
      <c r="AH111" s="272">
        <f>SUM('15MIN'!AH279:AH282)</f>
        <v>0</v>
      </c>
      <c r="AI111" s="277">
        <f>SUM('15MIN'!AI279:AI282)</f>
        <v>0</v>
      </c>
      <c r="AJ111" s="275">
        <f t="shared" si="224"/>
        <v>0</v>
      </c>
      <c r="AL111" s="25">
        <f t="shared" si="225"/>
        <v>0.41666666666666674</v>
      </c>
      <c r="AM111" s="272">
        <f>SUM('15MIN'!AM279:AM282)</f>
        <v>0</v>
      </c>
      <c r="AN111" s="272">
        <f>SUM('15MIN'!AN279:AN282)</f>
        <v>0</v>
      </c>
      <c r="AO111" s="272">
        <f>SUM('15MIN'!AO279:AO282)</f>
        <v>0</v>
      </c>
      <c r="AP111" s="272">
        <f>SUM('15MIN'!AP279:AP282)</f>
        <v>0</v>
      </c>
      <c r="AQ111" s="272">
        <f>SUM('15MIN'!AQ279:AQ282)</f>
        <v>0</v>
      </c>
      <c r="AR111" s="272">
        <f>SUM('15MIN'!AR279:AR282)</f>
        <v>0</v>
      </c>
      <c r="AS111" s="272">
        <f>SUM('15MIN'!AS279:AS282)</f>
        <v>0</v>
      </c>
      <c r="AT111" s="272">
        <f>SUM('15MIN'!AT279:AT282)</f>
        <v>0</v>
      </c>
      <c r="AU111" s="277">
        <f>SUM('15MIN'!AU279:AU282)</f>
        <v>0</v>
      </c>
      <c r="AV111" s="275">
        <f t="shared" si="226"/>
        <v>0</v>
      </c>
      <c r="AX111" s="25">
        <f t="shared" si="227"/>
        <v>0.41666666666666674</v>
      </c>
      <c r="AY111" s="272">
        <f>SUM('15MIN'!AY279:AY282)</f>
        <v>0</v>
      </c>
      <c r="AZ111" s="272">
        <f>SUM('15MIN'!AZ279:AZ282)</f>
        <v>0</v>
      </c>
      <c r="BA111" s="272">
        <f>SUM('15MIN'!BA279:BA282)</f>
        <v>0</v>
      </c>
      <c r="BB111" s="272">
        <f>SUM('15MIN'!BB279:BB282)</f>
        <v>0</v>
      </c>
      <c r="BC111" s="272">
        <f>SUM('15MIN'!BC279:BC282)</f>
        <v>0</v>
      </c>
      <c r="BD111" s="272">
        <f>SUM('15MIN'!BD279:BD282)</f>
        <v>0</v>
      </c>
      <c r="BE111" s="272">
        <f>SUM('15MIN'!BE279:BE282)</f>
        <v>0</v>
      </c>
      <c r="BF111" s="272">
        <f>SUM('15MIN'!BF279:BF282)</f>
        <v>0</v>
      </c>
      <c r="BG111" s="277">
        <f>SUM('15MIN'!BG279:BG282)</f>
        <v>0</v>
      </c>
      <c r="BH111" s="275">
        <f t="shared" si="228"/>
        <v>0</v>
      </c>
      <c r="BJ111" s="25">
        <f t="shared" si="229"/>
        <v>0.41666666666666674</v>
      </c>
      <c r="BK111" s="272">
        <f>SUM('15MIN'!BK279:BK282)</f>
        <v>0</v>
      </c>
      <c r="BL111" s="272">
        <f>SUM('15MIN'!BL279:BL282)</f>
        <v>0</v>
      </c>
      <c r="BM111" s="272">
        <f>SUM('15MIN'!BM279:BM282)</f>
        <v>0</v>
      </c>
      <c r="BN111" s="272">
        <f>SUM('15MIN'!BN279:BN282)</f>
        <v>0</v>
      </c>
      <c r="BO111" s="272">
        <f>SUM('15MIN'!BO279:BO282)</f>
        <v>0</v>
      </c>
      <c r="BP111" s="272">
        <f>SUM('15MIN'!BP279:BP282)</f>
        <v>0</v>
      </c>
      <c r="BQ111" s="272">
        <f>SUM('15MIN'!BQ279:BQ282)</f>
        <v>0</v>
      </c>
      <c r="BR111" s="272">
        <f>SUM('15MIN'!BR279:BR282)</f>
        <v>0</v>
      </c>
      <c r="BS111" s="277">
        <f>SUM('15MIN'!BS279:BS282)</f>
        <v>0</v>
      </c>
      <c r="BT111" s="275">
        <f t="shared" si="230"/>
        <v>0</v>
      </c>
      <c r="BV111" s="25">
        <f t="shared" si="231"/>
        <v>0.41666666666666674</v>
      </c>
      <c r="BW111" s="4">
        <f t="shared" si="232"/>
        <v>0</v>
      </c>
      <c r="BX111" s="4">
        <f t="shared" si="212"/>
        <v>0</v>
      </c>
      <c r="BY111" s="4">
        <f t="shared" si="213"/>
        <v>0</v>
      </c>
      <c r="BZ111" s="4">
        <f t="shared" si="214"/>
        <v>0</v>
      </c>
      <c r="CA111" s="4">
        <f t="shared" si="215"/>
        <v>0</v>
      </c>
      <c r="CB111" s="4">
        <f t="shared" si="216"/>
        <v>0</v>
      </c>
      <c r="CC111" s="4">
        <f t="shared" si="217"/>
        <v>0</v>
      </c>
      <c r="CD111" s="4">
        <f t="shared" si="218"/>
        <v>0</v>
      </c>
      <c r="CE111" s="4">
        <f t="shared" si="219"/>
        <v>0</v>
      </c>
      <c r="CF111" s="42">
        <f t="shared" si="233"/>
        <v>0</v>
      </c>
    </row>
    <row r="112" spans="2:84" hidden="1" x14ac:dyDescent="0.25">
      <c r="B112" s="25">
        <f t="shared" si="211"/>
        <v>0.45833333333333343</v>
      </c>
      <c r="C112" s="272">
        <f>SUM('15MIN'!C283:C286)</f>
        <v>0</v>
      </c>
      <c r="D112" s="272">
        <f>SUM('15MIN'!D283:D286)</f>
        <v>0</v>
      </c>
      <c r="E112" s="272">
        <f>SUM('15MIN'!E283:E286)</f>
        <v>0</v>
      </c>
      <c r="F112" s="272">
        <f>SUM('15MIN'!F283:F286)</f>
        <v>0</v>
      </c>
      <c r="G112" s="272">
        <f>SUM('15MIN'!G283:G286)</f>
        <v>0</v>
      </c>
      <c r="H112" s="272">
        <f>SUM('15MIN'!H283:H286)</f>
        <v>0</v>
      </c>
      <c r="I112" s="272">
        <f>SUM('15MIN'!I283:I286)</f>
        <v>0</v>
      </c>
      <c r="J112" s="272">
        <f>SUM('15MIN'!J283:J286)</f>
        <v>0</v>
      </c>
      <c r="K112" s="277">
        <f>SUM('15MIN'!K283:K286)</f>
        <v>0</v>
      </c>
      <c r="L112" s="275">
        <f t="shared" si="220"/>
        <v>0</v>
      </c>
      <c r="N112" s="25">
        <f t="shared" si="221"/>
        <v>0.45833333333333343</v>
      </c>
      <c r="O112" s="272">
        <f>SUM('15MIN'!O283:O286)</f>
        <v>0</v>
      </c>
      <c r="P112" s="272">
        <f>SUM('15MIN'!P283:P286)</f>
        <v>0</v>
      </c>
      <c r="Q112" s="272">
        <f>SUM('15MIN'!Q283:Q286)</f>
        <v>0</v>
      </c>
      <c r="R112" s="272">
        <f>SUM('15MIN'!R283:R286)</f>
        <v>0</v>
      </c>
      <c r="S112" s="272">
        <f>SUM('15MIN'!S283:S286)</f>
        <v>0</v>
      </c>
      <c r="T112" s="272">
        <f>SUM('15MIN'!T283:T286)</f>
        <v>0</v>
      </c>
      <c r="U112" s="272">
        <f>SUM('15MIN'!U283:U286)</f>
        <v>0</v>
      </c>
      <c r="V112" s="272">
        <f>SUM('15MIN'!V283:V286)</f>
        <v>0</v>
      </c>
      <c r="W112" s="277">
        <f>SUM('15MIN'!W283:W286)</f>
        <v>0</v>
      </c>
      <c r="X112" s="275">
        <f t="shared" si="222"/>
        <v>0</v>
      </c>
      <c r="Z112" s="25">
        <f t="shared" si="223"/>
        <v>0.45833333333333343</v>
      </c>
      <c r="AA112" s="272">
        <f>SUM('15MIN'!AA283:AA286)</f>
        <v>0</v>
      </c>
      <c r="AB112" s="272">
        <f>SUM('15MIN'!AB283:AB286)</f>
        <v>0</v>
      </c>
      <c r="AC112" s="272">
        <f>SUM('15MIN'!AC283:AC286)</f>
        <v>0</v>
      </c>
      <c r="AD112" s="272">
        <f>SUM('15MIN'!AD283:AD286)</f>
        <v>0</v>
      </c>
      <c r="AE112" s="272">
        <f>SUM('15MIN'!AE283:AE286)</f>
        <v>0</v>
      </c>
      <c r="AF112" s="272">
        <f>SUM('15MIN'!AF283:AF286)</f>
        <v>0</v>
      </c>
      <c r="AG112" s="272">
        <f>SUM('15MIN'!AG283:AG286)</f>
        <v>0</v>
      </c>
      <c r="AH112" s="272">
        <f>SUM('15MIN'!AH283:AH286)</f>
        <v>0</v>
      </c>
      <c r="AI112" s="277">
        <f>SUM('15MIN'!AI283:AI286)</f>
        <v>0</v>
      </c>
      <c r="AJ112" s="275">
        <f t="shared" si="224"/>
        <v>0</v>
      </c>
      <c r="AL112" s="25">
        <f t="shared" si="225"/>
        <v>0.45833333333333343</v>
      </c>
      <c r="AM112" s="272">
        <f>SUM('15MIN'!AM283:AM286)</f>
        <v>0</v>
      </c>
      <c r="AN112" s="272">
        <f>SUM('15MIN'!AN283:AN286)</f>
        <v>0</v>
      </c>
      <c r="AO112" s="272">
        <f>SUM('15MIN'!AO283:AO286)</f>
        <v>0</v>
      </c>
      <c r="AP112" s="272">
        <f>SUM('15MIN'!AP283:AP286)</f>
        <v>0</v>
      </c>
      <c r="AQ112" s="272">
        <f>SUM('15MIN'!AQ283:AQ286)</f>
        <v>0</v>
      </c>
      <c r="AR112" s="272">
        <f>SUM('15MIN'!AR283:AR286)</f>
        <v>0</v>
      </c>
      <c r="AS112" s="272">
        <f>SUM('15MIN'!AS283:AS286)</f>
        <v>0</v>
      </c>
      <c r="AT112" s="272">
        <f>SUM('15MIN'!AT283:AT286)</f>
        <v>0</v>
      </c>
      <c r="AU112" s="277">
        <f>SUM('15MIN'!AU283:AU286)</f>
        <v>0</v>
      </c>
      <c r="AV112" s="275">
        <f t="shared" si="226"/>
        <v>0</v>
      </c>
      <c r="AX112" s="25">
        <f t="shared" si="227"/>
        <v>0.45833333333333343</v>
      </c>
      <c r="AY112" s="272">
        <f>SUM('15MIN'!AY283:AY286)</f>
        <v>0</v>
      </c>
      <c r="AZ112" s="272">
        <f>SUM('15MIN'!AZ283:AZ286)</f>
        <v>0</v>
      </c>
      <c r="BA112" s="272">
        <f>SUM('15MIN'!BA283:BA286)</f>
        <v>0</v>
      </c>
      <c r="BB112" s="272">
        <f>SUM('15MIN'!BB283:BB286)</f>
        <v>0</v>
      </c>
      <c r="BC112" s="272">
        <f>SUM('15MIN'!BC283:BC286)</f>
        <v>0</v>
      </c>
      <c r="BD112" s="272">
        <f>SUM('15MIN'!BD283:BD286)</f>
        <v>0</v>
      </c>
      <c r="BE112" s="272">
        <f>SUM('15MIN'!BE283:BE286)</f>
        <v>0</v>
      </c>
      <c r="BF112" s="272">
        <f>SUM('15MIN'!BF283:BF286)</f>
        <v>0</v>
      </c>
      <c r="BG112" s="277">
        <f>SUM('15MIN'!BG283:BG286)</f>
        <v>0</v>
      </c>
      <c r="BH112" s="275">
        <f t="shared" si="228"/>
        <v>0</v>
      </c>
      <c r="BJ112" s="25">
        <f t="shared" si="229"/>
        <v>0.45833333333333343</v>
      </c>
      <c r="BK112" s="272">
        <f>SUM('15MIN'!BK283:BK286)</f>
        <v>0</v>
      </c>
      <c r="BL112" s="272">
        <f>SUM('15MIN'!BL283:BL286)</f>
        <v>0</v>
      </c>
      <c r="BM112" s="272">
        <f>SUM('15MIN'!BM283:BM286)</f>
        <v>0</v>
      </c>
      <c r="BN112" s="272">
        <f>SUM('15MIN'!BN283:BN286)</f>
        <v>0</v>
      </c>
      <c r="BO112" s="272">
        <f>SUM('15MIN'!BO283:BO286)</f>
        <v>0</v>
      </c>
      <c r="BP112" s="272">
        <f>SUM('15MIN'!BP283:BP286)</f>
        <v>0</v>
      </c>
      <c r="BQ112" s="272">
        <f>SUM('15MIN'!BQ283:BQ286)</f>
        <v>0</v>
      </c>
      <c r="BR112" s="272">
        <f>SUM('15MIN'!BR283:BR286)</f>
        <v>0</v>
      </c>
      <c r="BS112" s="277">
        <f>SUM('15MIN'!BS283:BS286)</f>
        <v>0</v>
      </c>
      <c r="BT112" s="275">
        <f t="shared" si="230"/>
        <v>0</v>
      </c>
      <c r="BV112" s="25">
        <f t="shared" si="231"/>
        <v>0.45833333333333343</v>
      </c>
      <c r="BW112" s="4">
        <f t="shared" si="232"/>
        <v>0</v>
      </c>
      <c r="BX112" s="4">
        <f t="shared" si="212"/>
        <v>0</v>
      </c>
      <c r="BY112" s="4">
        <f t="shared" si="213"/>
        <v>0</v>
      </c>
      <c r="BZ112" s="4">
        <f t="shared" si="214"/>
        <v>0</v>
      </c>
      <c r="CA112" s="4">
        <f t="shared" si="215"/>
        <v>0</v>
      </c>
      <c r="CB112" s="4">
        <f t="shared" si="216"/>
        <v>0</v>
      </c>
      <c r="CC112" s="4">
        <f t="shared" si="217"/>
        <v>0</v>
      </c>
      <c r="CD112" s="4">
        <f t="shared" si="218"/>
        <v>0</v>
      </c>
      <c r="CE112" s="4">
        <f t="shared" si="219"/>
        <v>0</v>
      </c>
      <c r="CF112" s="42">
        <f t="shared" si="233"/>
        <v>0</v>
      </c>
    </row>
    <row r="113" spans="2:84" hidden="1" x14ac:dyDescent="0.25">
      <c r="B113" s="25">
        <f t="shared" si="211"/>
        <v>0.50000000000000011</v>
      </c>
      <c r="C113" s="272">
        <f>SUM('15MIN'!C287:C290)</f>
        <v>0</v>
      </c>
      <c r="D113" s="272">
        <f>SUM('15MIN'!D287:D290)</f>
        <v>0</v>
      </c>
      <c r="E113" s="272">
        <f>SUM('15MIN'!E287:E290)</f>
        <v>0</v>
      </c>
      <c r="F113" s="272">
        <f>SUM('15MIN'!F287:F290)</f>
        <v>0</v>
      </c>
      <c r="G113" s="272">
        <f>SUM('15MIN'!G287:G290)</f>
        <v>0</v>
      </c>
      <c r="H113" s="272">
        <f>SUM('15MIN'!H287:H290)</f>
        <v>0</v>
      </c>
      <c r="I113" s="272">
        <f>SUM('15MIN'!I287:I290)</f>
        <v>0</v>
      </c>
      <c r="J113" s="272">
        <f>SUM('15MIN'!J287:J290)</f>
        <v>0</v>
      </c>
      <c r="K113" s="277">
        <f>SUM('15MIN'!K287:K290)</f>
        <v>0</v>
      </c>
      <c r="L113" s="275">
        <f t="shared" si="220"/>
        <v>0</v>
      </c>
      <c r="N113" s="25">
        <f t="shared" si="221"/>
        <v>0.50000000000000011</v>
      </c>
      <c r="O113" s="272">
        <f>SUM('15MIN'!O287:O290)</f>
        <v>0</v>
      </c>
      <c r="P113" s="272">
        <f>SUM('15MIN'!P287:P290)</f>
        <v>0</v>
      </c>
      <c r="Q113" s="272">
        <f>SUM('15MIN'!Q287:Q290)</f>
        <v>0</v>
      </c>
      <c r="R113" s="272">
        <f>SUM('15MIN'!R287:R290)</f>
        <v>0</v>
      </c>
      <c r="S113" s="272">
        <f>SUM('15MIN'!S287:S290)</f>
        <v>0</v>
      </c>
      <c r="T113" s="272">
        <f>SUM('15MIN'!T287:T290)</f>
        <v>0</v>
      </c>
      <c r="U113" s="272">
        <f>SUM('15MIN'!U287:U290)</f>
        <v>0</v>
      </c>
      <c r="V113" s="272">
        <f>SUM('15MIN'!V287:V290)</f>
        <v>0</v>
      </c>
      <c r="W113" s="277">
        <f>SUM('15MIN'!W287:W290)</f>
        <v>0</v>
      </c>
      <c r="X113" s="275">
        <f t="shared" si="222"/>
        <v>0</v>
      </c>
      <c r="Z113" s="25">
        <f t="shared" si="223"/>
        <v>0.50000000000000011</v>
      </c>
      <c r="AA113" s="272">
        <f>SUM('15MIN'!AA287:AA290)</f>
        <v>0</v>
      </c>
      <c r="AB113" s="272">
        <f>SUM('15MIN'!AB287:AB290)</f>
        <v>0</v>
      </c>
      <c r="AC113" s="272">
        <f>SUM('15MIN'!AC287:AC290)</f>
        <v>0</v>
      </c>
      <c r="AD113" s="272">
        <f>SUM('15MIN'!AD287:AD290)</f>
        <v>0</v>
      </c>
      <c r="AE113" s="272">
        <f>SUM('15MIN'!AE287:AE290)</f>
        <v>0</v>
      </c>
      <c r="AF113" s="272">
        <f>SUM('15MIN'!AF287:AF290)</f>
        <v>0</v>
      </c>
      <c r="AG113" s="272">
        <f>SUM('15MIN'!AG287:AG290)</f>
        <v>0</v>
      </c>
      <c r="AH113" s="272">
        <f>SUM('15MIN'!AH287:AH290)</f>
        <v>0</v>
      </c>
      <c r="AI113" s="277">
        <f>SUM('15MIN'!AI287:AI290)</f>
        <v>0</v>
      </c>
      <c r="AJ113" s="275">
        <f t="shared" si="224"/>
        <v>0</v>
      </c>
      <c r="AL113" s="25">
        <f t="shared" si="225"/>
        <v>0.50000000000000011</v>
      </c>
      <c r="AM113" s="272">
        <f>SUM('15MIN'!AM287:AM290)</f>
        <v>0</v>
      </c>
      <c r="AN113" s="272">
        <f>SUM('15MIN'!AN287:AN290)</f>
        <v>0</v>
      </c>
      <c r="AO113" s="272">
        <f>SUM('15MIN'!AO287:AO290)</f>
        <v>0</v>
      </c>
      <c r="AP113" s="272">
        <f>SUM('15MIN'!AP287:AP290)</f>
        <v>0</v>
      </c>
      <c r="AQ113" s="272">
        <f>SUM('15MIN'!AQ287:AQ290)</f>
        <v>0</v>
      </c>
      <c r="AR113" s="272">
        <f>SUM('15MIN'!AR287:AR290)</f>
        <v>0</v>
      </c>
      <c r="AS113" s="272">
        <f>SUM('15MIN'!AS287:AS290)</f>
        <v>0</v>
      </c>
      <c r="AT113" s="272">
        <f>SUM('15MIN'!AT287:AT290)</f>
        <v>0</v>
      </c>
      <c r="AU113" s="277">
        <f>SUM('15MIN'!AU287:AU290)</f>
        <v>0</v>
      </c>
      <c r="AV113" s="275">
        <f t="shared" si="226"/>
        <v>0</v>
      </c>
      <c r="AX113" s="25">
        <f t="shared" si="227"/>
        <v>0.50000000000000011</v>
      </c>
      <c r="AY113" s="272">
        <f>SUM('15MIN'!AY287:AY290)</f>
        <v>0</v>
      </c>
      <c r="AZ113" s="272">
        <f>SUM('15MIN'!AZ287:AZ290)</f>
        <v>0</v>
      </c>
      <c r="BA113" s="272">
        <f>SUM('15MIN'!BA287:BA290)</f>
        <v>0</v>
      </c>
      <c r="BB113" s="272">
        <f>SUM('15MIN'!BB287:BB290)</f>
        <v>0</v>
      </c>
      <c r="BC113" s="272">
        <f>SUM('15MIN'!BC287:BC290)</f>
        <v>0</v>
      </c>
      <c r="BD113" s="272">
        <f>SUM('15MIN'!BD287:BD290)</f>
        <v>0</v>
      </c>
      <c r="BE113" s="272">
        <f>SUM('15MIN'!BE287:BE290)</f>
        <v>0</v>
      </c>
      <c r="BF113" s="272">
        <f>SUM('15MIN'!BF287:BF290)</f>
        <v>0</v>
      </c>
      <c r="BG113" s="277">
        <f>SUM('15MIN'!BG287:BG290)</f>
        <v>0</v>
      </c>
      <c r="BH113" s="275">
        <f t="shared" si="228"/>
        <v>0</v>
      </c>
      <c r="BJ113" s="25">
        <f t="shared" si="229"/>
        <v>0.50000000000000011</v>
      </c>
      <c r="BK113" s="272">
        <f>SUM('15MIN'!BK287:BK290)</f>
        <v>0</v>
      </c>
      <c r="BL113" s="272">
        <f>SUM('15MIN'!BL287:BL290)</f>
        <v>0</v>
      </c>
      <c r="BM113" s="272">
        <f>SUM('15MIN'!BM287:BM290)</f>
        <v>0</v>
      </c>
      <c r="BN113" s="272">
        <f>SUM('15MIN'!BN287:BN290)</f>
        <v>0</v>
      </c>
      <c r="BO113" s="272">
        <f>SUM('15MIN'!BO287:BO290)</f>
        <v>0</v>
      </c>
      <c r="BP113" s="272">
        <f>SUM('15MIN'!BP287:BP290)</f>
        <v>0</v>
      </c>
      <c r="BQ113" s="272">
        <f>SUM('15MIN'!BQ287:BQ290)</f>
        <v>0</v>
      </c>
      <c r="BR113" s="272">
        <f>SUM('15MIN'!BR287:BR290)</f>
        <v>0</v>
      </c>
      <c r="BS113" s="277">
        <f>SUM('15MIN'!BS287:BS290)</f>
        <v>0</v>
      </c>
      <c r="BT113" s="275">
        <f t="shared" si="230"/>
        <v>0</v>
      </c>
      <c r="BV113" s="25">
        <f t="shared" si="231"/>
        <v>0.50000000000000011</v>
      </c>
      <c r="BW113" s="4">
        <f t="shared" si="232"/>
        <v>0</v>
      </c>
      <c r="BX113" s="4">
        <f t="shared" si="212"/>
        <v>0</v>
      </c>
      <c r="BY113" s="4">
        <f t="shared" si="213"/>
        <v>0</v>
      </c>
      <c r="BZ113" s="4">
        <f t="shared" si="214"/>
        <v>0</v>
      </c>
      <c r="CA113" s="4">
        <f t="shared" si="215"/>
        <v>0</v>
      </c>
      <c r="CB113" s="4">
        <f t="shared" si="216"/>
        <v>0</v>
      </c>
      <c r="CC113" s="4">
        <f t="shared" si="217"/>
        <v>0</v>
      </c>
      <c r="CD113" s="4">
        <f t="shared" si="218"/>
        <v>0</v>
      </c>
      <c r="CE113" s="4">
        <f t="shared" si="219"/>
        <v>0</v>
      </c>
      <c r="CF113" s="42">
        <f t="shared" si="233"/>
        <v>0</v>
      </c>
    </row>
    <row r="114" spans="2:84" hidden="1" x14ac:dyDescent="0.25">
      <c r="B114" s="25">
        <f t="shared" si="211"/>
        <v>0.54166666666666674</v>
      </c>
      <c r="C114" s="272">
        <f>SUM('15MIN'!C291:C294)</f>
        <v>0</v>
      </c>
      <c r="D114" s="272">
        <f>SUM('15MIN'!D291:D294)</f>
        <v>0</v>
      </c>
      <c r="E114" s="272">
        <f>SUM('15MIN'!E291:E294)</f>
        <v>0</v>
      </c>
      <c r="F114" s="272">
        <f>SUM('15MIN'!F291:F294)</f>
        <v>0</v>
      </c>
      <c r="G114" s="272">
        <f>SUM('15MIN'!G291:G294)</f>
        <v>0</v>
      </c>
      <c r="H114" s="272">
        <f>SUM('15MIN'!H291:H294)</f>
        <v>0</v>
      </c>
      <c r="I114" s="272">
        <f>SUM('15MIN'!I291:I294)</f>
        <v>0</v>
      </c>
      <c r="J114" s="272">
        <f>SUM('15MIN'!J291:J294)</f>
        <v>0</v>
      </c>
      <c r="K114" s="277">
        <f>SUM('15MIN'!K291:K294)</f>
        <v>0</v>
      </c>
      <c r="L114" s="275">
        <f t="shared" si="220"/>
        <v>0</v>
      </c>
      <c r="N114" s="25">
        <f t="shared" si="221"/>
        <v>0.54166666666666674</v>
      </c>
      <c r="O114" s="272">
        <f>SUM('15MIN'!O291:O294)</f>
        <v>0</v>
      </c>
      <c r="P114" s="272">
        <f>SUM('15MIN'!P291:P294)</f>
        <v>0</v>
      </c>
      <c r="Q114" s="272">
        <f>SUM('15MIN'!Q291:Q294)</f>
        <v>0</v>
      </c>
      <c r="R114" s="272">
        <f>SUM('15MIN'!R291:R294)</f>
        <v>0</v>
      </c>
      <c r="S114" s="272">
        <f>SUM('15MIN'!S291:S294)</f>
        <v>0</v>
      </c>
      <c r="T114" s="272">
        <f>SUM('15MIN'!T291:T294)</f>
        <v>0</v>
      </c>
      <c r="U114" s="272">
        <f>SUM('15MIN'!U291:U294)</f>
        <v>0</v>
      </c>
      <c r="V114" s="272">
        <f>SUM('15MIN'!V291:V294)</f>
        <v>0</v>
      </c>
      <c r="W114" s="277">
        <f>SUM('15MIN'!W291:W294)</f>
        <v>0</v>
      </c>
      <c r="X114" s="275">
        <f t="shared" si="222"/>
        <v>0</v>
      </c>
      <c r="Z114" s="25">
        <f t="shared" si="223"/>
        <v>0.54166666666666674</v>
      </c>
      <c r="AA114" s="272">
        <f>SUM('15MIN'!AA291:AA294)</f>
        <v>0</v>
      </c>
      <c r="AB114" s="272">
        <f>SUM('15MIN'!AB291:AB294)</f>
        <v>0</v>
      </c>
      <c r="AC114" s="272">
        <f>SUM('15MIN'!AC291:AC294)</f>
        <v>0</v>
      </c>
      <c r="AD114" s="272">
        <f>SUM('15MIN'!AD291:AD294)</f>
        <v>0</v>
      </c>
      <c r="AE114" s="272">
        <f>SUM('15MIN'!AE291:AE294)</f>
        <v>0</v>
      </c>
      <c r="AF114" s="272">
        <f>SUM('15MIN'!AF291:AF294)</f>
        <v>0</v>
      </c>
      <c r="AG114" s="272">
        <f>SUM('15MIN'!AG291:AG294)</f>
        <v>0</v>
      </c>
      <c r="AH114" s="272">
        <f>SUM('15MIN'!AH291:AH294)</f>
        <v>0</v>
      </c>
      <c r="AI114" s="277">
        <f>SUM('15MIN'!AI291:AI294)</f>
        <v>0</v>
      </c>
      <c r="AJ114" s="275">
        <f t="shared" si="224"/>
        <v>0</v>
      </c>
      <c r="AL114" s="25">
        <f t="shared" si="225"/>
        <v>0.54166666666666674</v>
      </c>
      <c r="AM114" s="272">
        <f>SUM('15MIN'!AM291:AM294)</f>
        <v>0</v>
      </c>
      <c r="AN114" s="272">
        <f>SUM('15MIN'!AN291:AN294)</f>
        <v>0</v>
      </c>
      <c r="AO114" s="272">
        <f>SUM('15MIN'!AO291:AO294)</f>
        <v>0</v>
      </c>
      <c r="AP114" s="272">
        <f>SUM('15MIN'!AP291:AP294)</f>
        <v>0</v>
      </c>
      <c r="AQ114" s="272">
        <f>SUM('15MIN'!AQ291:AQ294)</f>
        <v>0</v>
      </c>
      <c r="AR114" s="272">
        <f>SUM('15MIN'!AR291:AR294)</f>
        <v>0</v>
      </c>
      <c r="AS114" s="272">
        <f>SUM('15MIN'!AS291:AS294)</f>
        <v>0</v>
      </c>
      <c r="AT114" s="272">
        <f>SUM('15MIN'!AT291:AT294)</f>
        <v>0</v>
      </c>
      <c r="AU114" s="277">
        <f>SUM('15MIN'!AU291:AU294)</f>
        <v>0</v>
      </c>
      <c r="AV114" s="275">
        <f t="shared" si="226"/>
        <v>0</v>
      </c>
      <c r="AX114" s="25">
        <f t="shared" si="227"/>
        <v>0.54166666666666674</v>
      </c>
      <c r="AY114" s="272">
        <f>SUM('15MIN'!AY291:AY294)</f>
        <v>0</v>
      </c>
      <c r="AZ114" s="272">
        <f>SUM('15MIN'!AZ291:AZ294)</f>
        <v>0</v>
      </c>
      <c r="BA114" s="272">
        <f>SUM('15MIN'!BA291:BA294)</f>
        <v>0</v>
      </c>
      <c r="BB114" s="272">
        <f>SUM('15MIN'!BB291:BB294)</f>
        <v>0</v>
      </c>
      <c r="BC114" s="272">
        <f>SUM('15MIN'!BC291:BC294)</f>
        <v>0</v>
      </c>
      <c r="BD114" s="272">
        <f>SUM('15MIN'!BD291:BD294)</f>
        <v>0</v>
      </c>
      <c r="BE114" s="272">
        <f>SUM('15MIN'!BE291:BE294)</f>
        <v>0</v>
      </c>
      <c r="BF114" s="272">
        <f>SUM('15MIN'!BF291:BF294)</f>
        <v>0</v>
      </c>
      <c r="BG114" s="277">
        <f>SUM('15MIN'!BG291:BG294)</f>
        <v>0</v>
      </c>
      <c r="BH114" s="275">
        <f t="shared" si="228"/>
        <v>0</v>
      </c>
      <c r="BJ114" s="25">
        <f t="shared" si="229"/>
        <v>0.54166666666666674</v>
      </c>
      <c r="BK114" s="272">
        <f>SUM('15MIN'!BK291:BK294)</f>
        <v>0</v>
      </c>
      <c r="BL114" s="272">
        <f>SUM('15MIN'!BL291:BL294)</f>
        <v>0</v>
      </c>
      <c r="BM114" s="272">
        <f>SUM('15MIN'!BM291:BM294)</f>
        <v>0</v>
      </c>
      <c r="BN114" s="272">
        <f>SUM('15MIN'!BN291:BN294)</f>
        <v>0</v>
      </c>
      <c r="BO114" s="272">
        <f>SUM('15MIN'!BO291:BO294)</f>
        <v>0</v>
      </c>
      <c r="BP114" s="272">
        <f>SUM('15MIN'!BP291:BP294)</f>
        <v>0</v>
      </c>
      <c r="BQ114" s="272">
        <f>SUM('15MIN'!BQ291:BQ294)</f>
        <v>0</v>
      </c>
      <c r="BR114" s="272">
        <f>SUM('15MIN'!BR291:BR294)</f>
        <v>0</v>
      </c>
      <c r="BS114" s="277">
        <f>SUM('15MIN'!BS291:BS294)</f>
        <v>0</v>
      </c>
      <c r="BT114" s="275">
        <f t="shared" si="230"/>
        <v>0</v>
      </c>
      <c r="BV114" s="25">
        <f t="shared" si="231"/>
        <v>0.54166666666666674</v>
      </c>
      <c r="BW114" s="4">
        <f t="shared" si="232"/>
        <v>0</v>
      </c>
      <c r="BX114" s="4">
        <f t="shared" si="212"/>
        <v>0</v>
      </c>
      <c r="BY114" s="4">
        <f t="shared" si="213"/>
        <v>0</v>
      </c>
      <c r="BZ114" s="4">
        <f t="shared" si="214"/>
        <v>0</v>
      </c>
      <c r="CA114" s="4">
        <f t="shared" si="215"/>
        <v>0</v>
      </c>
      <c r="CB114" s="4">
        <f t="shared" si="216"/>
        <v>0</v>
      </c>
      <c r="CC114" s="4">
        <f t="shared" si="217"/>
        <v>0</v>
      </c>
      <c r="CD114" s="4">
        <f t="shared" si="218"/>
        <v>0</v>
      </c>
      <c r="CE114" s="4">
        <f t="shared" si="219"/>
        <v>0</v>
      </c>
      <c r="CF114" s="42">
        <f t="shared" si="233"/>
        <v>0</v>
      </c>
    </row>
    <row r="115" spans="2:84" hidden="1" x14ac:dyDescent="0.25">
      <c r="B115" s="25">
        <f t="shared" si="211"/>
        <v>0.58333333333333337</v>
      </c>
      <c r="C115" s="272">
        <f>SUM('15MIN'!C295:C298)</f>
        <v>0</v>
      </c>
      <c r="D115" s="272">
        <f>SUM('15MIN'!D295:D298)</f>
        <v>0</v>
      </c>
      <c r="E115" s="272">
        <f>SUM('15MIN'!E295:E298)</f>
        <v>0</v>
      </c>
      <c r="F115" s="272">
        <f>SUM('15MIN'!F295:F298)</f>
        <v>0</v>
      </c>
      <c r="G115" s="272">
        <f>SUM('15MIN'!G295:G298)</f>
        <v>0</v>
      </c>
      <c r="H115" s="272">
        <f>SUM('15MIN'!H295:H298)</f>
        <v>0</v>
      </c>
      <c r="I115" s="272">
        <f>SUM('15MIN'!I295:I298)</f>
        <v>0</v>
      </c>
      <c r="J115" s="272">
        <f>SUM('15MIN'!J295:J298)</f>
        <v>0</v>
      </c>
      <c r="K115" s="277">
        <f>SUM('15MIN'!K295:K298)</f>
        <v>0</v>
      </c>
      <c r="L115" s="275">
        <f t="shared" si="220"/>
        <v>0</v>
      </c>
      <c r="N115" s="25">
        <f t="shared" si="221"/>
        <v>0.58333333333333337</v>
      </c>
      <c r="O115" s="272">
        <f>SUM('15MIN'!O295:O298)</f>
        <v>0</v>
      </c>
      <c r="P115" s="272">
        <f>SUM('15MIN'!P295:P298)</f>
        <v>0</v>
      </c>
      <c r="Q115" s="272">
        <f>SUM('15MIN'!Q295:Q298)</f>
        <v>0</v>
      </c>
      <c r="R115" s="272">
        <f>SUM('15MIN'!R295:R298)</f>
        <v>0</v>
      </c>
      <c r="S115" s="272">
        <f>SUM('15MIN'!S295:S298)</f>
        <v>0</v>
      </c>
      <c r="T115" s="272">
        <f>SUM('15MIN'!T295:T298)</f>
        <v>0</v>
      </c>
      <c r="U115" s="272">
        <f>SUM('15MIN'!U295:U298)</f>
        <v>0</v>
      </c>
      <c r="V115" s="272">
        <f>SUM('15MIN'!V295:V298)</f>
        <v>0</v>
      </c>
      <c r="W115" s="277">
        <f>SUM('15MIN'!W295:W298)</f>
        <v>0</v>
      </c>
      <c r="X115" s="275">
        <f t="shared" si="222"/>
        <v>0</v>
      </c>
      <c r="Z115" s="25">
        <f t="shared" si="223"/>
        <v>0.58333333333333337</v>
      </c>
      <c r="AA115" s="272">
        <f>SUM('15MIN'!AA295:AA298)</f>
        <v>0</v>
      </c>
      <c r="AB115" s="272">
        <f>SUM('15MIN'!AB295:AB298)</f>
        <v>0</v>
      </c>
      <c r="AC115" s="272">
        <f>SUM('15MIN'!AC295:AC298)</f>
        <v>0</v>
      </c>
      <c r="AD115" s="272">
        <f>SUM('15MIN'!AD295:AD298)</f>
        <v>0</v>
      </c>
      <c r="AE115" s="272">
        <f>SUM('15MIN'!AE295:AE298)</f>
        <v>0</v>
      </c>
      <c r="AF115" s="272">
        <f>SUM('15MIN'!AF295:AF298)</f>
        <v>0</v>
      </c>
      <c r="AG115" s="272">
        <f>SUM('15MIN'!AG295:AG298)</f>
        <v>0</v>
      </c>
      <c r="AH115" s="272">
        <f>SUM('15MIN'!AH295:AH298)</f>
        <v>0</v>
      </c>
      <c r="AI115" s="277">
        <f>SUM('15MIN'!AI295:AI298)</f>
        <v>0</v>
      </c>
      <c r="AJ115" s="275">
        <f t="shared" si="224"/>
        <v>0</v>
      </c>
      <c r="AL115" s="25">
        <f t="shared" si="225"/>
        <v>0.58333333333333337</v>
      </c>
      <c r="AM115" s="272">
        <f>SUM('15MIN'!AM295:AM298)</f>
        <v>0</v>
      </c>
      <c r="AN115" s="272">
        <f>SUM('15MIN'!AN295:AN298)</f>
        <v>0</v>
      </c>
      <c r="AO115" s="272">
        <f>SUM('15MIN'!AO295:AO298)</f>
        <v>0</v>
      </c>
      <c r="AP115" s="272">
        <f>SUM('15MIN'!AP295:AP298)</f>
        <v>0</v>
      </c>
      <c r="AQ115" s="272">
        <f>SUM('15MIN'!AQ295:AQ298)</f>
        <v>0</v>
      </c>
      <c r="AR115" s="272">
        <f>SUM('15MIN'!AR295:AR298)</f>
        <v>0</v>
      </c>
      <c r="AS115" s="272">
        <f>SUM('15MIN'!AS295:AS298)</f>
        <v>0</v>
      </c>
      <c r="AT115" s="272">
        <f>SUM('15MIN'!AT295:AT298)</f>
        <v>0</v>
      </c>
      <c r="AU115" s="277">
        <f>SUM('15MIN'!AU295:AU298)</f>
        <v>0</v>
      </c>
      <c r="AV115" s="275">
        <f t="shared" si="226"/>
        <v>0</v>
      </c>
      <c r="AX115" s="25">
        <f t="shared" si="227"/>
        <v>0.58333333333333337</v>
      </c>
      <c r="AY115" s="272">
        <f>SUM('15MIN'!AY295:AY298)</f>
        <v>0</v>
      </c>
      <c r="AZ115" s="272">
        <f>SUM('15MIN'!AZ295:AZ298)</f>
        <v>0</v>
      </c>
      <c r="BA115" s="272">
        <f>SUM('15MIN'!BA295:BA298)</f>
        <v>0</v>
      </c>
      <c r="BB115" s="272">
        <f>SUM('15MIN'!BB295:BB298)</f>
        <v>0</v>
      </c>
      <c r="BC115" s="272">
        <f>SUM('15MIN'!BC295:BC298)</f>
        <v>0</v>
      </c>
      <c r="BD115" s="272">
        <f>SUM('15MIN'!BD295:BD298)</f>
        <v>0</v>
      </c>
      <c r="BE115" s="272">
        <f>SUM('15MIN'!BE295:BE298)</f>
        <v>0</v>
      </c>
      <c r="BF115" s="272">
        <f>SUM('15MIN'!BF295:BF298)</f>
        <v>0</v>
      </c>
      <c r="BG115" s="277">
        <f>SUM('15MIN'!BG295:BG298)</f>
        <v>0</v>
      </c>
      <c r="BH115" s="275">
        <f t="shared" si="228"/>
        <v>0</v>
      </c>
      <c r="BJ115" s="25">
        <f t="shared" si="229"/>
        <v>0.58333333333333337</v>
      </c>
      <c r="BK115" s="272">
        <f>SUM('15MIN'!BK295:BK298)</f>
        <v>0</v>
      </c>
      <c r="BL115" s="272">
        <f>SUM('15MIN'!BL295:BL298)</f>
        <v>0</v>
      </c>
      <c r="BM115" s="272">
        <f>SUM('15MIN'!BM295:BM298)</f>
        <v>0</v>
      </c>
      <c r="BN115" s="272">
        <f>SUM('15MIN'!BN295:BN298)</f>
        <v>0</v>
      </c>
      <c r="BO115" s="272">
        <f>SUM('15MIN'!BO295:BO298)</f>
        <v>0</v>
      </c>
      <c r="BP115" s="272">
        <f>SUM('15MIN'!BP295:BP298)</f>
        <v>0</v>
      </c>
      <c r="BQ115" s="272">
        <f>SUM('15MIN'!BQ295:BQ298)</f>
        <v>0</v>
      </c>
      <c r="BR115" s="272">
        <f>SUM('15MIN'!BR295:BR298)</f>
        <v>0</v>
      </c>
      <c r="BS115" s="277">
        <f>SUM('15MIN'!BS295:BS298)</f>
        <v>0</v>
      </c>
      <c r="BT115" s="275">
        <f t="shared" si="230"/>
        <v>0</v>
      </c>
      <c r="BV115" s="25">
        <f t="shared" si="231"/>
        <v>0.58333333333333337</v>
      </c>
      <c r="BW115" s="4">
        <f t="shared" si="232"/>
        <v>0</v>
      </c>
      <c r="BX115" s="4">
        <f t="shared" si="212"/>
        <v>0</v>
      </c>
      <c r="BY115" s="4">
        <f t="shared" si="213"/>
        <v>0</v>
      </c>
      <c r="BZ115" s="4">
        <f t="shared" si="214"/>
        <v>0</v>
      </c>
      <c r="CA115" s="4">
        <f t="shared" si="215"/>
        <v>0</v>
      </c>
      <c r="CB115" s="4">
        <f t="shared" si="216"/>
        <v>0</v>
      </c>
      <c r="CC115" s="4">
        <f t="shared" si="217"/>
        <v>0</v>
      </c>
      <c r="CD115" s="4">
        <f t="shared" si="218"/>
        <v>0</v>
      </c>
      <c r="CE115" s="4">
        <f t="shared" si="219"/>
        <v>0</v>
      </c>
      <c r="CF115" s="42">
        <f t="shared" si="233"/>
        <v>0</v>
      </c>
    </row>
    <row r="116" spans="2:84" hidden="1" x14ac:dyDescent="0.25">
      <c r="B116" s="25">
        <f t="shared" si="211"/>
        <v>0.625</v>
      </c>
      <c r="C116" s="272">
        <f>SUM('15MIN'!C299:C302)</f>
        <v>0</v>
      </c>
      <c r="D116" s="272">
        <f>SUM('15MIN'!D299:D302)</f>
        <v>0</v>
      </c>
      <c r="E116" s="272">
        <f>SUM('15MIN'!E299:E302)</f>
        <v>0</v>
      </c>
      <c r="F116" s="272">
        <f>SUM('15MIN'!F299:F302)</f>
        <v>0</v>
      </c>
      <c r="G116" s="272">
        <f>SUM('15MIN'!G299:G302)</f>
        <v>0</v>
      </c>
      <c r="H116" s="272">
        <f>SUM('15MIN'!H299:H302)</f>
        <v>0</v>
      </c>
      <c r="I116" s="272">
        <f>SUM('15MIN'!I299:I302)</f>
        <v>0</v>
      </c>
      <c r="J116" s="272">
        <f>SUM('15MIN'!J299:J302)</f>
        <v>0</v>
      </c>
      <c r="K116" s="277">
        <f>SUM('15MIN'!K299:K302)</f>
        <v>0</v>
      </c>
      <c r="L116" s="275">
        <f t="shared" si="220"/>
        <v>0</v>
      </c>
      <c r="N116" s="25">
        <f t="shared" si="221"/>
        <v>0.625</v>
      </c>
      <c r="O116" s="272">
        <f>SUM('15MIN'!O299:O302)</f>
        <v>0</v>
      </c>
      <c r="P116" s="272">
        <f>SUM('15MIN'!P299:P302)</f>
        <v>0</v>
      </c>
      <c r="Q116" s="272">
        <f>SUM('15MIN'!Q299:Q302)</f>
        <v>0</v>
      </c>
      <c r="R116" s="272">
        <f>SUM('15MIN'!R299:R302)</f>
        <v>0</v>
      </c>
      <c r="S116" s="272">
        <f>SUM('15MIN'!S299:S302)</f>
        <v>0</v>
      </c>
      <c r="T116" s="272">
        <f>SUM('15MIN'!T299:T302)</f>
        <v>0</v>
      </c>
      <c r="U116" s="272">
        <f>SUM('15MIN'!U299:U302)</f>
        <v>0</v>
      </c>
      <c r="V116" s="272">
        <f>SUM('15MIN'!V299:V302)</f>
        <v>0</v>
      </c>
      <c r="W116" s="277">
        <f>SUM('15MIN'!W299:W302)</f>
        <v>0</v>
      </c>
      <c r="X116" s="275">
        <f t="shared" si="222"/>
        <v>0</v>
      </c>
      <c r="Z116" s="25">
        <f t="shared" si="223"/>
        <v>0.625</v>
      </c>
      <c r="AA116" s="272">
        <f>SUM('15MIN'!AA299:AA302)</f>
        <v>0</v>
      </c>
      <c r="AB116" s="272">
        <f>SUM('15MIN'!AB299:AB302)</f>
        <v>0</v>
      </c>
      <c r="AC116" s="272">
        <f>SUM('15MIN'!AC299:AC302)</f>
        <v>0</v>
      </c>
      <c r="AD116" s="272">
        <f>SUM('15MIN'!AD299:AD302)</f>
        <v>0</v>
      </c>
      <c r="AE116" s="272">
        <f>SUM('15MIN'!AE299:AE302)</f>
        <v>0</v>
      </c>
      <c r="AF116" s="272">
        <f>SUM('15MIN'!AF299:AF302)</f>
        <v>0</v>
      </c>
      <c r="AG116" s="272">
        <f>SUM('15MIN'!AG299:AG302)</f>
        <v>0</v>
      </c>
      <c r="AH116" s="272">
        <f>SUM('15MIN'!AH299:AH302)</f>
        <v>0</v>
      </c>
      <c r="AI116" s="277">
        <f>SUM('15MIN'!AI299:AI302)</f>
        <v>0</v>
      </c>
      <c r="AJ116" s="275">
        <f t="shared" si="224"/>
        <v>0</v>
      </c>
      <c r="AL116" s="25">
        <f t="shared" si="225"/>
        <v>0.625</v>
      </c>
      <c r="AM116" s="272">
        <f>SUM('15MIN'!AM299:AM302)</f>
        <v>0</v>
      </c>
      <c r="AN116" s="272">
        <f>SUM('15MIN'!AN299:AN302)</f>
        <v>0</v>
      </c>
      <c r="AO116" s="272">
        <f>SUM('15MIN'!AO299:AO302)</f>
        <v>0</v>
      </c>
      <c r="AP116" s="272">
        <f>SUM('15MIN'!AP299:AP302)</f>
        <v>0</v>
      </c>
      <c r="AQ116" s="272">
        <f>SUM('15MIN'!AQ299:AQ302)</f>
        <v>0</v>
      </c>
      <c r="AR116" s="272">
        <f>SUM('15MIN'!AR299:AR302)</f>
        <v>0</v>
      </c>
      <c r="AS116" s="272">
        <f>SUM('15MIN'!AS299:AS302)</f>
        <v>0</v>
      </c>
      <c r="AT116" s="272">
        <f>SUM('15MIN'!AT299:AT302)</f>
        <v>0</v>
      </c>
      <c r="AU116" s="277">
        <f>SUM('15MIN'!AU299:AU302)</f>
        <v>0</v>
      </c>
      <c r="AV116" s="275">
        <f t="shared" si="226"/>
        <v>0</v>
      </c>
      <c r="AX116" s="25">
        <f t="shared" si="227"/>
        <v>0.625</v>
      </c>
      <c r="AY116" s="272">
        <f>SUM('15MIN'!AY299:AY302)</f>
        <v>0</v>
      </c>
      <c r="AZ116" s="272">
        <f>SUM('15MIN'!AZ299:AZ302)</f>
        <v>0</v>
      </c>
      <c r="BA116" s="272">
        <f>SUM('15MIN'!BA299:BA302)</f>
        <v>0</v>
      </c>
      <c r="BB116" s="272">
        <f>SUM('15MIN'!BB299:BB302)</f>
        <v>0</v>
      </c>
      <c r="BC116" s="272">
        <f>SUM('15MIN'!BC299:BC302)</f>
        <v>0</v>
      </c>
      <c r="BD116" s="272">
        <f>SUM('15MIN'!BD299:BD302)</f>
        <v>0</v>
      </c>
      <c r="BE116" s="272">
        <f>SUM('15MIN'!BE299:BE302)</f>
        <v>0</v>
      </c>
      <c r="BF116" s="272">
        <f>SUM('15MIN'!BF299:BF302)</f>
        <v>0</v>
      </c>
      <c r="BG116" s="277">
        <f>SUM('15MIN'!BG299:BG302)</f>
        <v>0</v>
      </c>
      <c r="BH116" s="275">
        <f t="shared" si="228"/>
        <v>0</v>
      </c>
      <c r="BJ116" s="25">
        <f t="shared" si="229"/>
        <v>0.625</v>
      </c>
      <c r="BK116" s="272">
        <f>SUM('15MIN'!BK299:BK302)</f>
        <v>0</v>
      </c>
      <c r="BL116" s="272">
        <f>SUM('15MIN'!BL299:BL302)</f>
        <v>0</v>
      </c>
      <c r="BM116" s="272">
        <f>SUM('15MIN'!BM299:BM302)</f>
        <v>0</v>
      </c>
      <c r="BN116" s="272">
        <f>SUM('15MIN'!BN299:BN302)</f>
        <v>0</v>
      </c>
      <c r="BO116" s="272">
        <f>SUM('15MIN'!BO299:BO302)</f>
        <v>0</v>
      </c>
      <c r="BP116" s="272">
        <f>SUM('15MIN'!BP299:BP302)</f>
        <v>0</v>
      </c>
      <c r="BQ116" s="272">
        <f>SUM('15MIN'!BQ299:BQ302)</f>
        <v>0</v>
      </c>
      <c r="BR116" s="272">
        <f>SUM('15MIN'!BR299:BR302)</f>
        <v>0</v>
      </c>
      <c r="BS116" s="277">
        <f>SUM('15MIN'!BS299:BS302)</f>
        <v>0</v>
      </c>
      <c r="BT116" s="275">
        <f t="shared" si="230"/>
        <v>0</v>
      </c>
      <c r="BV116" s="25">
        <f t="shared" si="231"/>
        <v>0.625</v>
      </c>
      <c r="BW116" s="4">
        <f t="shared" si="232"/>
        <v>0</v>
      </c>
      <c r="BX116" s="4">
        <f t="shared" si="212"/>
        <v>0</v>
      </c>
      <c r="BY116" s="4">
        <f t="shared" si="213"/>
        <v>0</v>
      </c>
      <c r="BZ116" s="4">
        <f t="shared" si="214"/>
        <v>0</v>
      </c>
      <c r="CA116" s="4">
        <f t="shared" si="215"/>
        <v>0</v>
      </c>
      <c r="CB116" s="4">
        <f t="shared" si="216"/>
        <v>0</v>
      </c>
      <c r="CC116" s="4">
        <f t="shared" si="217"/>
        <v>0</v>
      </c>
      <c r="CD116" s="4">
        <f t="shared" si="218"/>
        <v>0</v>
      </c>
      <c r="CE116" s="4">
        <f t="shared" si="219"/>
        <v>0</v>
      </c>
      <c r="CF116" s="42">
        <f t="shared" si="233"/>
        <v>0</v>
      </c>
    </row>
    <row r="117" spans="2:84" hidden="1" x14ac:dyDescent="0.25">
      <c r="B117" s="25">
        <f t="shared" si="211"/>
        <v>0.66666666666666663</v>
      </c>
      <c r="C117" s="272">
        <f>SUM('15MIN'!C303:C306)</f>
        <v>0</v>
      </c>
      <c r="D117" s="272">
        <f>SUM('15MIN'!D303:D306)</f>
        <v>0</v>
      </c>
      <c r="E117" s="272">
        <f>SUM('15MIN'!E303:E306)</f>
        <v>0</v>
      </c>
      <c r="F117" s="272">
        <f>SUM('15MIN'!F303:F306)</f>
        <v>0</v>
      </c>
      <c r="G117" s="272">
        <f>SUM('15MIN'!G303:G306)</f>
        <v>0</v>
      </c>
      <c r="H117" s="272">
        <f>SUM('15MIN'!H303:H306)</f>
        <v>0</v>
      </c>
      <c r="I117" s="272">
        <f>SUM('15MIN'!I303:I306)</f>
        <v>0</v>
      </c>
      <c r="J117" s="272">
        <f>SUM('15MIN'!J303:J306)</f>
        <v>0</v>
      </c>
      <c r="K117" s="277">
        <f>SUM('15MIN'!K303:K306)</f>
        <v>0</v>
      </c>
      <c r="L117" s="275">
        <f t="shared" si="220"/>
        <v>0</v>
      </c>
      <c r="N117" s="25">
        <f t="shared" si="221"/>
        <v>0.66666666666666663</v>
      </c>
      <c r="O117" s="272">
        <f>SUM('15MIN'!O303:O306)</f>
        <v>0</v>
      </c>
      <c r="P117" s="272">
        <f>SUM('15MIN'!P303:P306)</f>
        <v>0</v>
      </c>
      <c r="Q117" s="272">
        <f>SUM('15MIN'!Q303:Q306)</f>
        <v>0</v>
      </c>
      <c r="R117" s="272">
        <f>SUM('15MIN'!R303:R306)</f>
        <v>0</v>
      </c>
      <c r="S117" s="272">
        <f>SUM('15MIN'!S303:S306)</f>
        <v>0</v>
      </c>
      <c r="T117" s="272">
        <f>SUM('15MIN'!T303:T306)</f>
        <v>0</v>
      </c>
      <c r="U117" s="272">
        <f>SUM('15MIN'!U303:U306)</f>
        <v>0</v>
      </c>
      <c r="V117" s="272">
        <f>SUM('15MIN'!V303:V306)</f>
        <v>0</v>
      </c>
      <c r="W117" s="277">
        <f>SUM('15MIN'!W303:W306)</f>
        <v>0</v>
      </c>
      <c r="X117" s="275">
        <f t="shared" si="222"/>
        <v>0</v>
      </c>
      <c r="Z117" s="25">
        <f t="shared" si="223"/>
        <v>0.66666666666666663</v>
      </c>
      <c r="AA117" s="272">
        <f>SUM('15MIN'!AA303:AA306)</f>
        <v>0</v>
      </c>
      <c r="AB117" s="272">
        <f>SUM('15MIN'!AB303:AB306)</f>
        <v>0</v>
      </c>
      <c r="AC117" s="272">
        <f>SUM('15MIN'!AC303:AC306)</f>
        <v>0</v>
      </c>
      <c r="AD117" s="272">
        <f>SUM('15MIN'!AD303:AD306)</f>
        <v>0</v>
      </c>
      <c r="AE117" s="272">
        <f>SUM('15MIN'!AE303:AE306)</f>
        <v>0</v>
      </c>
      <c r="AF117" s="272">
        <f>SUM('15MIN'!AF303:AF306)</f>
        <v>0</v>
      </c>
      <c r="AG117" s="272">
        <f>SUM('15MIN'!AG303:AG306)</f>
        <v>0</v>
      </c>
      <c r="AH117" s="272">
        <f>SUM('15MIN'!AH303:AH306)</f>
        <v>0</v>
      </c>
      <c r="AI117" s="277">
        <f>SUM('15MIN'!AI303:AI306)</f>
        <v>0</v>
      </c>
      <c r="AJ117" s="275">
        <f t="shared" si="224"/>
        <v>0</v>
      </c>
      <c r="AL117" s="25">
        <f t="shared" si="225"/>
        <v>0.66666666666666663</v>
      </c>
      <c r="AM117" s="272">
        <f>SUM('15MIN'!AM303:AM306)</f>
        <v>0</v>
      </c>
      <c r="AN117" s="272">
        <f>SUM('15MIN'!AN303:AN306)</f>
        <v>0</v>
      </c>
      <c r="AO117" s="272">
        <f>SUM('15MIN'!AO303:AO306)</f>
        <v>0</v>
      </c>
      <c r="AP117" s="272">
        <f>SUM('15MIN'!AP303:AP306)</f>
        <v>0</v>
      </c>
      <c r="AQ117" s="272">
        <f>SUM('15MIN'!AQ303:AQ306)</f>
        <v>0</v>
      </c>
      <c r="AR117" s="272">
        <f>SUM('15MIN'!AR303:AR306)</f>
        <v>0</v>
      </c>
      <c r="AS117" s="272">
        <f>SUM('15MIN'!AS303:AS306)</f>
        <v>0</v>
      </c>
      <c r="AT117" s="272">
        <f>SUM('15MIN'!AT303:AT306)</f>
        <v>0</v>
      </c>
      <c r="AU117" s="277">
        <f>SUM('15MIN'!AU303:AU306)</f>
        <v>0</v>
      </c>
      <c r="AV117" s="275">
        <f t="shared" si="226"/>
        <v>0</v>
      </c>
      <c r="AX117" s="25">
        <f t="shared" si="227"/>
        <v>0.66666666666666663</v>
      </c>
      <c r="AY117" s="272">
        <f>SUM('15MIN'!AY303:AY306)</f>
        <v>0</v>
      </c>
      <c r="AZ117" s="272">
        <f>SUM('15MIN'!AZ303:AZ306)</f>
        <v>0</v>
      </c>
      <c r="BA117" s="272">
        <f>SUM('15MIN'!BA303:BA306)</f>
        <v>0</v>
      </c>
      <c r="BB117" s="272">
        <f>SUM('15MIN'!BB303:BB306)</f>
        <v>0</v>
      </c>
      <c r="BC117" s="272">
        <f>SUM('15MIN'!BC303:BC306)</f>
        <v>0</v>
      </c>
      <c r="BD117" s="272">
        <f>SUM('15MIN'!BD303:BD306)</f>
        <v>0</v>
      </c>
      <c r="BE117" s="272">
        <f>SUM('15MIN'!BE303:BE306)</f>
        <v>0</v>
      </c>
      <c r="BF117" s="272">
        <f>SUM('15MIN'!BF303:BF306)</f>
        <v>0</v>
      </c>
      <c r="BG117" s="277">
        <f>SUM('15MIN'!BG303:BG306)</f>
        <v>0</v>
      </c>
      <c r="BH117" s="275">
        <f t="shared" si="228"/>
        <v>0</v>
      </c>
      <c r="BJ117" s="25">
        <f t="shared" si="229"/>
        <v>0.66666666666666663</v>
      </c>
      <c r="BK117" s="272">
        <f>SUM('15MIN'!BK303:BK306)</f>
        <v>0</v>
      </c>
      <c r="BL117" s="272">
        <f>SUM('15MIN'!BL303:BL306)</f>
        <v>0</v>
      </c>
      <c r="BM117" s="272">
        <f>SUM('15MIN'!BM303:BM306)</f>
        <v>0</v>
      </c>
      <c r="BN117" s="272">
        <f>SUM('15MIN'!BN303:BN306)</f>
        <v>0</v>
      </c>
      <c r="BO117" s="272">
        <f>SUM('15MIN'!BO303:BO306)</f>
        <v>0</v>
      </c>
      <c r="BP117" s="272">
        <f>SUM('15MIN'!BP303:BP306)</f>
        <v>0</v>
      </c>
      <c r="BQ117" s="272">
        <f>SUM('15MIN'!BQ303:BQ306)</f>
        <v>0</v>
      </c>
      <c r="BR117" s="272">
        <f>SUM('15MIN'!BR303:BR306)</f>
        <v>0</v>
      </c>
      <c r="BS117" s="277">
        <f>SUM('15MIN'!BS303:BS306)</f>
        <v>0</v>
      </c>
      <c r="BT117" s="275">
        <f t="shared" si="230"/>
        <v>0</v>
      </c>
      <c r="BV117" s="25">
        <f t="shared" si="231"/>
        <v>0.66666666666666663</v>
      </c>
      <c r="BW117" s="4">
        <f t="shared" si="232"/>
        <v>0</v>
      </c>
      <c r="BX117" s="4">
        <f t="shared" si="212"/>
        <v>0</v>
      </c>
      <c r="BY117" s="4">
        <f t="shared" si="213"/>
        <v>0</v>
      </c>
      <c r="BZ117" s="4">
        <f t="shared" si="214"/>
        <v>0</v>
      </c>
      <c r="CA117" s="4">
        <f t="shared" si="215"/>
        <v>0</v>
      </c>
      <c r="CB117" s="4">
        <f t="shared" si="216"/>
        <v>0</v>
      </c>
      <c r="CC117" s="4">
        <f t="shared" si="217"/>
        <v>0</v>
      </c>
      <c r="CD117" s="4">
        <f t="shared" si="218"/>
        <v>0</v>
      </c>
      <c r="CE117" s="4">
        <f t="shared" si="219"/>
        <v>0</v>
      </c>
      <c r="CF117" s="42">
        <f t="shared" si="233"/>
        <v>0</v>
      </c>
    </row>
    <row r="118" spans="2:84" hidden="1" x14ac:dyDescent="0.25">
      <c r="B118" s="25">
        <f t="shared" si="211"/>
        <v>0.70833333333333326</v>
      </c>
      <c r="C118" s="272">
        <f>SUM('15MIN'!C307:C310)</f>
        <v>0</v>
      </c>
      <c r="D118" s="272">
        <f>SUM('15MIN'!D307:D310)</f>
        <v>0</v>
      </c>
      <c r="E118" s="272">
        <f>SUM('15MIN'!E307:E310)</f>
        <v>0</v>
      </c>
      <c r="F118" s="272">
        <f>SUM('15MIN'!F307:F310)</f>
        <v>0</v>
      </c>
      <c r="G118" s="272">
        <f>SUM('15MIN'!G307:G310)</f>
        <v>0</v>
      </c>
      <c r="H118" s="272">
        <f>SUM('15MIN'!H307:H310)</f>
        <v>0</v>
      </c>
      <c r="I118" s="272">
        <f>SUM('15MIN'!I307:I310)</f>
        <v>0</v>
      </c>
      <c r="J118" s="272">
        <f>SUM('15MIN'!J307:J310)</f>
        <v>0</v>
      </c>
      <c r="K118" s="277">
        <f>SUM('15MIN'!K307:K310)</f>
        <v>0</v>
      </c>
      <c r="L118" s="275">
        <f t="shared" si="220"/>
        <v>0</v>
      </c>
      <c r="N118" s="25">
        <f t="shared" si="221"/>
        <v>0.70833333333333326</v>
      </c>
      <c r="O118" s="272">
        <f>SUM('15MIN'!O307:O310)</f>
        <v>0</v>
      </c>
      <c r="P118" s="272">
        <f>SUM('15MIN'!P307:P310)</f>
        <v>0</v>
      </c>
      <c r="Q118" s="272">
        <f>SUM('15MIN'!Q307:Q310)</f>
        <v>0</v>
      </c>
      <c r="R118" s="272">
        <f>SUM('15MIN'!R307:R310)</f>
        <v>0</v>
      </c>
      <c r="S118" s="272">
        <f>SUM('15MIN'!S307:S310)</f>
        <v>0</v>
      </c>
      <c r="T118" s="272">
        <f>SUM('15MIN'!T307:T310)</f>
        <v>0</v>
      </c>
      <c r="U118" s="272">
        <f>SUM('15MIN'!U307:U310)</f>
        <v>0</v>
      </c>
      <c r="V118" s="272">
        <f>SUM('15MIN'!V307:V310)</f>
        <v>0</v>
      </c>
      <c r="W118" s="277">
        <f>SUM('15MIN'!W307:W310)</f>
        <v>0</v>
      </c>
      <c r="X118" s="275">
        <f t="shared" si="222"/>
        <v>0</v>
      </c>
      <c r="Z118" s="25">
        <f t="shared" si="223"/>
        <v>0.70833333333333326</v>
      </c>
      <c r="AA118" s="272">
        <f>SUM('15MIN'!AA307:AA310)</f>
        <v>0</v>
      </c>
      <c r="AB118" s="272">
        <f>SUM('15MIN'!AB307:AB310)</f>
        <v>0</v>
      </c>
      <c r="AC118" s="272">
        <f>SUM('15MIN'!AC307:AC310)</f>
        <v>0</v>
      </c>
      <c r="AD118" s="272">
        <f>SUM('15MIN'!AD307:AD310)</f>
        <v>0</v>
      </c>
      <c r="AE118" s="272">
        <f>SUM('15MIN'!AE307:AE310)</f>
        <v>0</v>
      </c>
      <c r="AF118" s="272">
        <f>SUM('15MIN'!AF307:AF310)</f>
        <v>0</v>
      </c>
      <c r="AG118" s="272">
        <f>SUM('15MIN'!AG307:AG310)</f>
        <v>0</v>
      </c>
      <c r="AH118" s="272">
        <f>SUM('15MIN'!AH307:AH310)</f>
        <v>0</v>
      </c>
      <c r="AI118" s="277">
        <f>SUM('15MIN'!AI307:AI310)</f>
        <v>0</v>
      </c>
      <c r="AJ118" s="275">
        <f t="shared" si="224"/>
        <v>0</v>
      </c>
      <c r="AL118" s="25">
        <f t="shared" si="225"/>
        <v>0.70833333333333326</v>
      </c>
      <c r="AM118" s="272">
        <f>SUM('15MIN'!AM307:AM310)</f>
        <v>0</v>
      </c>
      <c r="AN118" s="272">
        <f>SUM('15MIN'!AN307:AN310)</f>
        <v>0</v>
      </c>
      <c r="AO118" s="272">
        <f>SUM('15MIN'!AO307:AO310)</f>
        <v>0</v>
      </c>
      <c r="AP118" s="272">
        <f>SUM('15MIN'!AP307:AP310)</f>
        <v>0</v>
      </c>
      <c r="AQ118" s="272">
        <f>SUM('15MIN'!AQ307:AQ310)</f>
        <v>0</v>
      </c>
      <c r="AR118" s="272">
        <f>SUM('15MIN'!AR307:AR310)</f>
        <v>0</v>
      </c>
      <c r="AS118" s="272">
        <f>SUM('15MIN'!AS307:AS310)</f>
        <v>0</v>
      </c>
      <c r="AT118" s="272">
        <f>SUM('15MIN'!AT307:AT310)</f>
        <v>0</v>
      </c>
      <c r="AU118" s="277">
        <f>SUM('15MIN'!AU307:AU310)</f>
        <v>0</v>
      </c>
      <c r="AV118" s="275">
        <f t="shared" si="226"/>
        <v>0</v>
      </c>
      <c r="AX118" s="25">
        <f t="shared" si="227"/>
        <v>0.70833333333333326</v>
      </c>
      <c r="AY118" s="272">
        <f>SUM('15MIN'!AY307:AY310)</f>
        <v>0</v>
      </c>
      <c r="AZ118" s="272">
        <f>SUM('15MIN'!AZ307:AZ310)</f>
        <v>0</v>
      </c>
      <c r="BA118" s="272">
        <f>SUM('15MIN'!BA307:BA310)</f>
        <v>0</v>
      </c>
      <c r="BB118" s="272">
        <f>SUM('15MIN'!BB307:BB310)</f>
        <v>0</v>
      </c>
      <c r="BC118" s="272">
        <f>SUM('15MIN'!BC307:BC310)</f>
        <v>0</v>
      </c>
      <c r="BD118" s="272">
        <f>SUM('15MIN'!BD307:BD310)</f>
        <v>0</v>
      </c>
      <c r="BE118" s="272">
        <f>SUM('15MIN'!BE307:BE310)</f>
        <v>0</v>
      </c>
      <c r="BF118" s="272">
        <f>SUM('15MIN'!BF307:BF310)</f>
        <v>0</v>
      </c>
      <c r="BG118" s="277">
        <f>SUM('15MIN'!BG307:BG310)</f>
        <v>0</v>
      </c>
      <c r="BH118" s="275">
        <f t="shared" si="228"/>
        <v>0</v>
      </c>
      <c r="BJ118" s="25">
        <f t="shared" si="229"/>
        <v>0.70833333333333326</v>
      </c>
      <c r="BK118" s="272">
        <f>SUM('15MIN'!BK307:BK310)</f>
        <v>0</v>
      </c>
      <c r="BL118" s="272">
        <f>SUM('15MIN'!BL307:BL310)</f>
        <v>0</v>
      </c>
      <c r="BM118" s="272">
        <f>SUM('15MIN'!BM307:BM310)</f>
        <v>0</v>
      </c>
      <c r="BN118" s="272">
        <f>SUM('15MIN'!BN307:BN310)</f>
        <v>0</v>
      </c>
      <c r="BO118" s="272">
        <f>SUM('15MIN'!BO307:BO310)</f>
        <v>0</v>
      </c>
      <c r="BP118" s="272">
        <f>SUM('15MIN'!BP307:BP310)</f>
        <v>0</v>
      </c>
      <c r="BQ118" s="272">
        <f>SUM('15MIN'!BQ307:BQ310)</f>
        <v>0</v>
      </c>
      <c r="BR118" s="272">
        <f>SUM('15MIN'!BR307:BR310)</f>
        <v>0</v>
      </c>
      <c r="BS118" s="277">
        <f>SUM('15MIN'!BS307:BS310)</f>
        <v>0</v>
      </c>
      <c r="BT118" s="275">
        <f t="shared" si="230"/>
        <v>0</v>
      </c>
      <c r="BV118" s="25">
        <f t="shared" si="231"/>
        <v>0.70833333333333326</v>
      </c>
      <c r="BW118" s="4">
        <f t="shared" si="232"/>
        <v>0</v>
      </c>
      <c r="BX118" s="4">
        <f t="shared" si="212"/>
        <v>0</v>
      </c>
      <c r="BY118" s="4">
        <f t="shared" si="213"/>
        <v>0</v>
      </c>
      <c r="BZ118" s="4">
        <f t="shared" si="214"/>
        <v>0</v>
      </c>
      <c r="CA118" s="4">
        <f t="shared" si="215"/>
        <v>0</v>
      </c>
      <c r="CB118" s="4">
        <f t="shared" si="216"/>
        <v>0</v>
      </c>
      <c r="CC118" s="4">
        <f t="shared" si="217"/>
        <v>0</v>
      </c>
      <c r="CD118" s="4">
        <f t="shared" si="218"/>
        <v>0</v>
      </c>
      <c r="CE118" s="4">
        <f t="shared" si="219"/>
        <v>0</v>
      </c>
      <c r="CF118" s="42">
        <f t="shared" si="233"/>
        <v>0</v>
      </c>
    </row>
    <row r="119" spans="2:84" hidden="1" x14ac:dyDescent="0.25">
      <c r="B119" s="25">
        <f t="shared" si="211"/>
        <v>0.74999999999999989</v>
      </c>
      <c r="C119" s="274">
        <f>SUM('15MIN'!C311:C314)</f>
        <v>0</v>
      </c>
      <c r="D119" s="274">
        <f>SUM('15MIN'!D311:D314)</f>
        <v>0</v>
      </c>
      <c r="E119" s="274">
        <f>SUM('15MIN'!E311:E314)</f>
        <v>0</v>
      </c>
      <c r="F119" s="274">
        <f>SUM('15MIN'!F311:F314)</f>
        <v>0</v>
      </c>
      <c r="G119" s="274">
        <f>SUM('15MIN'!G311:G314)</f>
        <v>0</v>
      </c>
      <c r="H119" s="274">
        <f>SUM('15MIN'!H311:H314)</f>
        <v>0</v>
      </c>
      <c r="I119" s="274">
        <f>SUM('15MIN'!I311:I314)</f>
        <v>0</v>
      </c>
      <c r="J119" s="274">
        <f>SUM('15MIN'!J311:J314)</f>
        <v>0</v>
      </c>
      <c r="K119" s="278">
        <f>SUM('15MIN'!K311:K314)</f>
        <v>0</v>
      </c>
      <c r="L119" s="275">
        <f t="shared" si="220"/>
        <v>0</v>
      </c>
      <c r="N119" s="25">
        <f t="shared" si="221"/>
        <v>0.74999999999999989</v>
      </c>
      <c r="O119" s="274">
        <f>SUM('15MIN'!O311:O314)</f>
        <v>0</v>
      </c>
      <c r="P119" s="274">
        <f>SUM('15MIN'!P311:P314)</f>
        <v>0</v>
      </c>
      <c r="Q119" s="274">
        <f>SUM('15MIN'!Q311:Q314)</f>
        <v>0</v>
      </c>
      <c r="R119" s="274">
        <f>SUM('15MIN'!R311:R314)</f>
        <v>0</v>
      </c>
      <c r="S119" s="274">
        <f>SUM('15MIN'!S311:S314)</f>
        <v>0</v>
      </c>
      <c r="T119" s="274">
        <f>SUM('15MIN'!T311:T314)</f>
        <v>0</v>
      </c>
      <c r="U119" s="274">
        <f>SUM('15MIN'!U311:U314)</f>
        <v>0</v>
      </c>
      <c r="V119" s="274">
        <f>SUM('15MIN'!V311:V314)</f>
        <v>0</v>
      </c>
      <c r="W119" s="278">
        <f>SUM('15MIN'!W311:W314)</f>
        <v>0</v>
      </c>
      <c r="X119" s="275">
        <f t="shared" si="222"/>
        <v>0</v>
      </c>
      <c r="Z119" s="25">
        <f t="shared" si="223"/>
        <v>0.74999999999999989</v>
      </c>
      <c r="AA119" s="274">
        <f>SUM('15MIN'!AA311:AA314)</f>
        <v>0</v>
      </c>
      <c r="AB119" s="274">
        <f>SUM('15MIN'!AB311:AB314)</f>
        <v>0</v>
      </c>
      <c r="AC119" s="274">
        <f>SUM('15MIN'!AC311:AC314)</f>
        <v>0</v>
      </c>
      <c r="AD119" s="274">
        <f>SUM('15MIN'!AD311:AD314)</f>
        <v>0</v>
      </c>
      <c r="AE119" s="274">
        <f>SUM('15MIN'!AE311:AE314)</f>
        <v>0</v>
      </c>
      <c r="AF119" s="274">
        <f>SUM('15MIN'!AF311:AF314)</f>
        <v>0</v>
      </c>
      <c r="AG119" s="274">
        <f>SUM('15MIN'!AG311:AG314)</f>
        <v>0</v>
      </c>
      <c r="AH119" s="274">
        <f>SUM('15MIN'!AH311:AH314)</f>
        <v>0</v>
      </c>
      <c r="AI119" s="278">
        <f>SUM('15MIN'!AI311:AI314)</f>
        <v>0</v>
      </c>
      <c r="AJ119" s="275">
        <f t="shared" si="224"/>
        <v>0</v>
      </c>
      <c r="AL119" s="25">
        <f t="shared" si="225"/>
        <v>0.74999999999999989</v>
      </c>
      <c r="AM119" s="274">
        <f>SUM('15MIN'!AM311:AM314)</f>
        <v>0</v>
      </c>
      <c r="AN119" s="274">
        <f>SUM('15MIN'!AN311:AN314)</f>
        <v>0</v>
      </c>
      <c r="AO119" s="274">
        <f>SUM('15MIN'!AO311:AO314)</f>
        <v>0</v>
      </c>
      <c r="AP119" s="274">
        <f>SUM('15MIN'!AP311:AP314)</f>
        <v>0</v>
      </c>
      <c r="AQ119" s="274">
        <f>SUM('15MIN'!AQ311:AQ314)</f>
        <v>0</v>
      </c>
      <c r="AR119" s="274">
        <f>SUM('15MIN'!AR311:AR314)</f>
        <v>0</v>
      </c>
      <c r="AS119" s="274">
        <f>SUM('15MIN'!AS311:AS314)</f>
        <v>0</v>
      </c>
      <c r="AT119" s="274">
        <f>SUM('15MIN'!AT311:AT314)</f>
        <v>0</v>
      </c>
      <c r="AU119" s="278">
        <f>SUM('15MIN'!AU311:AU314)</f>
        <v>0</v>
      </c>
      <c r="AV119" s="275">
        <f t="shared" si="226"/>
        <v>0</v>
      </c>
      <c r="AX119" s="25">
        <f t="shared" si="227"/>
        <v>0.74999999999999989</v>
      </c>
      <c r="AY119" s="274">
        <f>SUM('15MIN'!AY311:AY314)</f>
        <v>0</v>
      </c>
      <c r="AZ119" s="274">
        <f>SUM('15MIN'!AZ311:AZ314)</f>
        <v>0</v>
      </c>
      <c r="BA119" s="274">
        <f>SUM('15MIN'!BA311:BA314)</f>
        <v>0</v>
      </c>
      <c r="BB119" s="274">
        <f>SUM('15MIN'!BB311:BB314)</f>
        <v>0</v>
      </c>
      <c r="BC119" s="274">
        <f>SUM('15MIN'!BC311:BC314)</f>
        <v>0</v>
      </c>
      <c r="BD119" s="274">
        <f>SUM('15MIN'!BD311:BD314)</f>
        <v>0</v>
      </c>
      <c r="BE119" s="274">
        <f>SUM('15MIN'!BE311:BE314)</f>
        <v>0</v>
      </c>
      <c r="BF119" s="274">
        <f>SUM('15MIN'!BF311:BF314)</f>
        <v>0</v>
      </c>
      <c r="BG119" s="278">
        <f>SUM('15MIN'!BG311:BG314)</f>
        <v>0</v>
      </c>
      <c r="BH119" s="275">
        <f t="shared" si="228"/>
        <v>0</v>
      </c>
      <c r="BJ119" s="25">
        <f t="shared" si="229"/>
        <v>0.74999999999999989</v>
      </c>
      <c r="BK119" s="274">
        <f>SUM('15MIN'!BK311:BK314)</f>
        <v>0</v>
      </c>
      <c r="BL119" s="274">
        <f>SUM('15MIN'!BL311:BL314)</f>
        <v>0</v>
      </c>
      <c r="BM119" s="274">
        <f>SUM('15MIN'!BM311:BM314)</f>
        <v>0</v>
      </c>
      <c r="BN119" s="274">
        <f>SUM('15MIN'!BN311:BN314)</f>
        <v>0</v>
      </c>
      <c r="BO119" s="274">
        <f>SUM('15MIN'!BO311:BO314)</f>
        <v>0</v>
      </c>
      <c r="BP119" s="274">
        <f>SUM('15MIN'!BP311:BP314)</f>
        <v>0</v>
      </c>
      <c r="BQ119" s="274">
        <f>SUM('15MIN'!BQ311:BQ314)</f>
        <v>0</v>
      </c>
      <c r="BR119" s="274">
        <f>SUM('15MIN'!BR311:BR314)</f>
        <v>0</v>
      </c>
      <c r="BS119" s="278">
        <f>SUM('15MIN'!BS311:BS314)</f>
        <v>0</v>
      </c>
      <c r="BT119" s="275">
        <f t="shared" si="230"/>
        <v>0</v>
      </c>
      <c r="BV119" s="25">
        <f t="shared" si="231"/>
        <v>0.74999999999999989</v>
      </c>
      <c r="BW119" s="4">
        <f t="shared" si="232"/>
        <v>0</v>
      </c>
      <c r="BX119" s="4">
        <f t="shared" si="212"/>
        <v>0</v>
      </c>
      <c r="BY119" s="4">
        <f t="shared" si="213"/>
        <v>0</v>
      </c>
      <c r="BZ119" s="4">
        <f t="shared" si="214"/>
        <v>0</v>
      </c>
      <c r="CA119" s="4">
        <f t="shared" si="215"/>
        <v>0</v>
      </c>
      <c r="CB119" s="4">
        <f t="shared" si="216"/>
        <v>0</v>
      </c>
      <c r="CC119" s="4">
        <f t="shared" si="217"/>
        <v>0</v>
      </c>
      <c r="CD119" s="4">
        <f t="shared" si="218"/>
        <v>0</v>
      </c>
      <c r="CE119" s="4">
        <f t="shared" si="219"/>
        <v>0</v>
      </c>
      <c r="CF119" s="42">
        <f t="shared" si="233"/>
        <v>0</v>
      </c>
    </row>
    <row r="120" spans="2:84" hidden="1" x14ac:dyDescent="0.25">
      <c r="B120" s="26" t="s">
        <v>19</v>
      </c>
      <c r="C120" s="275">
        <f t="shared" ref="C120:L120" si="234">SUM(C107:C119)</f>
        <v>0</v>
      </c>
      <c r="D120" s="275">
        <f t="shared" si="234"/>
        <v>0</v>
      </c>
      <c r="E120" s="275">
        <f t="shared" si="234"/>
        <v>0</v>
      </c>
      <c r="F120" s="275">
        <f t="shared" si="234"/>
        <v>0</v>
      </c>
      <c r="G120" s="275">
        <f t="shared" si="234"/>
        <v>0</v>
      </c>
      <c r="H120" s="275">
        <f t="shared" si="234"/>
        <v>0</v>
      </c>
      <c r="I120" s="275">
        <f t="shared" si="234"/>
        <v>0</v>
      </c>
      <c r="J120" s="275">
        <f t="shared" si="234"/>
        <v>0</v>
      </c>
      <c r="K120" s="275">
        <f t="shared" si="234"/>
        <v>0</v>
      </c>
      <c r="L120" s="276">
        <f t="shared" si="234"/>
        <v>0</v>
      </c>
      <c r="N120" s="26" t="s">
        <v>19</v>
      </c>
      <c r="O120" s="275">
        <f t="shared" ref="O120:X120" si="235">SUM(O107:O119)</f>
        <v>0</v>
      </c>
      <c r="P120" s="275">
        <f t="shared" si="235"/>
        <v>0</v>
      </c>
      <c r="Q120" s="275">
        <f t="shared" si="235"/>
        <v>0</v>
      </c>
      <c r="R120" s="275">
        <f t="shared" si="235"/>
        <v>0</v>
      </c>
      <c r="S120" s="275">
        <f t="shared" si="235"/>
        <v>0</v>
      </c>
      <c r="T120" s="275">
        <f t="shared" si="235"/>
        <v>0</v>
      </c>
      <c r="U120" s="275">
        <f t="shared" si="235"/>
        <v>0</v>
      </c>
      <c r="V120" s="275">
        <f t="shared" si="235"/>
        <v>0</v>
      </c>
      <c r="W120" s="275">
        <f t="shared" si="235"/>
        <v>0</v>
      </c>
      <c r="X120" s="276">
        <f t="shared" si="235"/>
        <v>0</v>
      </c>
      <c r="Z120" s="26" t="s">
        <v>19</v>
      </c>
      <c r="AA120" s="275">
        <f t="shared" ref="AA120:AJ120" si="236">SUM(AA107:AA119)</f>
        <v>0</v>
      </c>
      <c r="AB120" s="275">
        <f t="shared" si="236"/>
        <v>0</v>
      </c>
      <c r="AC120" s="275">
        <f t="shared" si="236"/>
        <v>0</v>
      </c>
      <c r="AD120" s="275">
        <f t="shared" si="236"/>
        <v>0</v>
      </c>
      <c r="AE120" s="275">
        <f t="shared" si="236"/>
        <v>0</v>
      </c>
      <c r="AF120" s="275">
        <f t="shared" si="236"/>
        <v>0</v>
      </c>
      <c r="AG120" s="275">
        <f t="shared" si="236"/>
        <v>0</v>
      </c>
      <c r="AH120" s="275">
        <f t="shared" si="236"/>
        <v>0</v>
      </c>
      <c r="AI120" s="275">
        <f t="shared" si="236"/>
        <v>0</v>
      </c>
      <c r="AJ120" s="276">
        <f t="shared" si="236"/>
        <v>0</v>
      </c>
      <c r="AL120" s="26" t="s">
        <v>19</v>
      </c>
      <c r="AM120" s="275">
        <f t="shared" ref="AM120:AV120" si="237">SUM(AM107:AM119)</f>
        <v>0</v>
      </c>
      <c r="AN120" s="275">
        <f t="shared" si="237"/>
        <v>0</v>
      </c>
      <c r="AO120" s="275">
        <f t="shared" si="237"/>
        <v>0</v>
      </c>
      <c r="AP120" s="275">
        <f t="shared" si="237"/>
        <v>0</v>
      </c>
      <c r="AQ120" s="275">
        <f t="shared" si="237"/>
        <v>0</v>
      </c>
      <c r="AR120" s="275">
        <f t="shared" si="237"/>
        <v>0</v>
      </c>
      <c r="AS120" s="275">
        <f t="shared" si="237"/>
        <v>0</v>
      </c>
      <c r="AT120" s="275">
        <f t="shared" si="237"/>
        <v>0</v>
      </c>
      <c r="AU120" s="275">
        <f t="shared" si="237"/>
        <v>0</v>
      </c>
      <c r="AV120" s="276">
        <f t="shared" si="237"/>
        <v>0</v>
      </c>
      <c r="AX120" s="26" t="s">
        <v>19</v>
      </c>
      <c r="AY120" s="275">
        <f t="shared" ref="AY120:BH120" si="238">SUM(AY107:AY119)</f>
        <v>0</v>
      </c>
      <c r="AZ120" s="275">
        <f t="shared" si="238"/>
        <v>0</v>
      </c>
      <c r="BA120" s="275">
        <f t="shared" si="238"/>
        <v>0</v>
      </c>
      <c r="BB120" s="275">
        <f t="shared" si="238"/>
        <v>0</v>
      </c>
      <c r="BC120" s="275">
        <f t="shared" si="238"/>
        <v>0</v>
      </c>
      <c r="BD120" s="275">
        <f t="shared" si="238"/>
        <v>0</v>
      </c>
      <c r="BE120" s="275">
        <f t="shared" si="238"/>
        <v>0</v>
      </c>
      <c r="BF120" s="275">
        <f t="shared" si="238"/>
        <v>0</v>
      </c>
      <c r="BG120" s="275">
        <f t="shared" si="238"/>
        <v>0</v>
      </c>
      <c r="BH120" s="276">
        <f t="shared" si="238"/>
        <v>0</v>
      </c>
      <c r="BJ120" s="26" t="s">
        <v>19</v>
      </c>
      <c r="BK120" s="275">
        <f t="shared" ref="BK120:BT120" si="239">SUM(BK107:BK119)</f>
        <v>0</v>
      </c>
      <c r="BL120" s="275">
        <f t="shared" si="239"/>
        <v>0</v>
      </c>
      <c r="BM120" s="275">
        <f t="shared" si="239"/>
        <v>0</v>
      </c>
      <c r="BN120" s="275">
        <f t="shared" si="239"/>
        <v>0</v>
      </c>
      <c r="BO120" s="275">
        <f t="shared" si="239"/>
        <v>0</v>
      </c>
      <c r="BP120" s="275">
        <f t="shared" si="239"/>
        <v>0</v>
      </c>
      <c r="BQ120" s="275">
        <f t="shared" si="239"/>
        <v>0</v>
      </c>
      <c r="BR120" s="275">
        <f t="shared" si="239"/>
        <v>0</v>
      </c>
      <c r="BS120" s="275">
        <f t="shared" si="239"/>
        <v>0</v>
      </c>
      <c r="BT120" s="276">
        <f t="shared" si="239"/>
        <v>0</v>
      </c>
      <c r="BV120" s="26" t="s">
        <v>19</v>
      </c>
      <c r="BW120" s="42">
        <f t="shared" ref="BW120:CF120" si="240">SUM(BW107:BW119)</f>
        <v>0</v>
      </c>
      <c r="BX120" s="42">
        <f t="shared" si="240"/>
        <v>0</v>
      </c>
      <c r="BY120" s="42">
        <f t="shared" si="240"/>
        <v>0</v>
      </c>
      <c r="BZ120" s="42">
        <f t="shared" si="240"/>
        <v>0</v>
      </c>
      <c r="CA120" s="42">
        <f t="shared" si="240"/>
        <v>0</v>
      </c>
      <c r="CB120" s="42">
        <f t="shared" si="240"/>
        <v>0</v>
      </c>
      <c r="CC120" s="42">
        <f t="shared" si="240"/>
        <v>0</v>
      </c>
      <c r="CD120" s="42">
        <f t="shared" si="240"/>
        <v>0</v>
      </c>
      <c r="CE120" s="42">
        <f t="shared" si="240"/>
        <v>0</v>
      </c>
      <c r="CF120" s="13">
        <f t="shared" si="240"/>
        <v>0</v>
      </c>
    </row>
    <row r="121" spans="2:84" hidden="1" x14ac:dyDescent="0.25"/>
    <row r="122" spans="2:84" hidden="1" x14ac:dyDescent="0.25"/>
    <row r="123" spans="2:84" hidden="1" x14ac:dyDescent="0.25"/>
    <row r="124" spans="2:84" ht="31.5" hidden="1" x14ac:dyDescent="0.5">
      <c r="C124" s="31" t="str">
        <f>'15MIN'!C319:L319</f>
        <v>fff</v>
      </c>
      <c r="D124" s="32"/>
      <c r="E124" s="32"/>
      <c r="F124" s="32"/>
      <c r="G124" s="32"/>
      <c r="H124" s="32"/>
      <c r="I124" s="32"/>
      <c r="J124" s="33"/>
      <c r="K124" s="33"/>
      <c r="L124" s="33"/>
      <c r="BW124" s="34"/>
      <c r="BX124" s="35"/>
      <c r="BY124" s="35"/>
      <c r="BZ124" s="35"/>
      <c r="CA124" s="35"/>
      <c r="CB124" s="35"/>
      <c r="CC124" s="35"/>
    </row>
    <row r="125" spans="2:84" ht="15" hidden="1" customHeight="1" x14ac:dyDescent="0.4">
      <c r="C125" s="113"/>
      <c r="D125" s="113"/>
      <c r="E125" s="113"/>
      <c r="F125" s="113"/>
      <c r="G125" s="113"/>
      <c r="H125" s="113"/>
      <c r="I125" s="113"/>
      <c r="J125" s="113"/>
      <c r="K125" s="113"/>
      <c r="L125" s="113"/>
    </row>
    <row r="126" spans="2:84" s="21" customFormat="1" ht="26.25" hidden="1" x14ac:dyDescent="0.4">
      <c r="B126" s="20"/>
      <c r="C126" s="261" t="str">
        <f>'15MIN'!C321</f>
        <v>F</v>
      </c>
      <c r="D126" s="271" t="str">
        <f>'15MIN'!D321</f>
        <v>to</v>
      </c>
      <c r="E126" s="254" t="str">
        <f>'15MIN'!E321</f>
        <v>A←</v>
      </c>
      <c r="F126" s="143"/>
      <c r="G126" s="143"/>
      <c r="H126" s="143"/>
      <c r="I126" s="143"/>
      <c r="J126" s="143"/>
      <c r="K126" s="143"/>
      <c r="L126" s="143"/>
      <c r="O126" s="261" t="str">
        <f>'15MIN'!O321</f>
        <v>F</v>
      </c>
      <c r="P126" s="271" t="str">
        <f>'15MIN'!P321</f>
        <v>to</v>
      </c>
      <c r="Q126" s="255" t="str">
        <f>'15MIN'!Q321</f>
        <v>B↗</v>
      </c>
      <c r="R126" s="143"/>
      <c r="S126" s="143"/>
      <c r="T126" s="143"/>
      <c r="U126" s="143"/>
      <c r="V126" s="143"/>
      <c r="W126" s="143"/>
      <c r="X126" s="143"/>
      <c r="Z126" s="20"/>
      <c r="AA126" s="261" t="str">
        <f>'15MIN'!AA321</f>
        <v>F</v>
      </c>
      <c r="AB126" s="271" t="str">
        <f>'15MIN'!AB321</f>
        <v>to</v>
      </c>
      <c r="AC126" s="258" t="str">
        <f>'15MIN'!AC321</f>
        <v>C↓</v>
      </c>
      <c r="AD126" s="143"/>
      <c r="AE126" s="143"/>
      <c r="AF126" s="143"/>
      <c r="AG126" s="143"/>
      <c r="AH126" s="143"/>
      <c r="AI126" s="143"/>
      <c r="AJ126" s="143"/>
      <c r="AL126" s="20"/>
      <c r="AM126" s="261" t="str">
        <f>'15MIN'!AM321</f>
        <v>F</v>
      </c>
      <c r="AN126" s="271" t="str">
        <f>'15MIN'!AN321</f>
        <v>to</v>
      </c>
      <c r="AO126" s="262" t="str">
        <f>'15MIN'!AO321</f>
        <v>D</v>
      </c>
      <c r="AP126" s="143"/>
      <c r="AQ126" s="143"/>
      <c r="AR126" s="143"/>
      <c r="AS126" s="143"/>
      <c r="AT126" s="143"/>
      <c r="AU126" s="143"/>
      <c r="AV126" s="143"/>
      <c r="AX126" s="20"/>
      <c r="AY126" s="261" t="str">
        <f>'15MIN'!AY321</f>
        <v>F</v>
      </c>
      <c r="AZ126" s="271" t="str">
        <f>'15MIN'!AZ321</f>
        <v>to</v>
      </c>
      <c r="BA126" s="264" t="str">
        <f>'15MIN'!BA321</f>
        <v>E</v>
      </c>
      <c r="BB126" s="143"/>
      <c r="BC126" s="143"/>
      <c r="BD126" s="143"/>
      <c r="BE126" s="143"/>
      <c r="BF126" s="143"/>
      <c r="BG126" s="143"/>
      <c r="BH126" s="143"/>
      <c r="BJ126" s="20"/>
      <c r="BK126" s="261" t="str">
        <f>'15MIN'!BK321</f>
        <v>F</v>
      </c>
      <c r="BL126" s="271" t="str">
        <f>'15MIN'!BL321</f>
        <v>to</v>
      </c>
      <c r="BM126" s="267" t="str">
        <f>'15MIN'!BM321</f>
        <v>F</v>
      </c>
      <c r="BN126" s="143"/>
      <c r="BO126" s="143"/>
      <c r="BP126" s="143"/>
      <c r="BQ126" s="143"/>
      <c r="BR126" s="143"/>
      <c r="BS126" s="143"/>
      <c r="BT126" s="143"/>
      <c r="BV126" s="22"/>
      <c r="BW126" s="267" t="str">
        <f>'15MIN'!BW321:CF321</f>
        <v>ENTERING FROM F</v>
      </c>
      <c r="BX126" s="217"/>
      <c r="BY126" s="217"/>
      <c r="BZ126" s="217"/>
      <c r="CA126" s="217"/>
      <c r="CB126" s="217"/>
      <c r="CC126" s="217"/>
      <c r="CD126" s="217"/>
      <c r="CE126" s="217"/>
      <c r="CF126" s="217"/>
    </row>
    <row r="127" spans="2:84" s="12" customFormat="1" ht="15.75" hidden="1" x14ac:dyDescent="0.25">
      <c r="B127" s="30"/>
      <c r="C127" s="224" t="str">
        <f>'15MIN'!C322:L322</f>
        <v/>
      </c>
      <c r="D127" s="224"/>
      <c r="E127" s="224"/>
      <c r="F127" s="224"/>
      <c r="G127" s="224"/>
      <c r="H127" s="224"/>
      <c r="I127" s="224"/>
      <c r="J127" s="224"/>
      <c r="K127" s="224"/>
      <c r="L127" s="224"/>
      <c r="O127" s="224" t="str">
        <f>'15MIN'!O322:X322</f>
        <v/>
      </c>
      <c r="P127" s="224"/>
      <c r="Q127" s="224"/>
      <c r="R127" s="224"/>
      <c r="S127" s="224"/>
      <c r="T127" s="224"/>
      <c r="U127" s="224"/>
      <c r="V127" s="224"/>
      <c r="W127" s="224"/>
      <c r="X127" s="224"/>
      <c r="Z127" s="30"/>
      <c r="AA127" s="224" t="str">
        <f>'15MIN'!AA322:AJ322</f>
        <v/>
      </c>
      <c r="AB127" s="224"/>
      <c r="AC127" s="224"/>
      <c r="AD127" s="224"/>
      <c r="AE127" s="224"/>
      <c r="AF127" s="224"/>
      <c r="AG127" s="224"/>
      <c r="AH127" s="224"/>
      <c r="AI127" s="224"/>
      <c r="AJ127" s="224"/>
      <c r="AL127" s="30"/>
      <c r="AM127" s="224" t="str">
        <f>'15MIN'!AM322:AV322</f>
        <v/>
      </c>
      <c r="AN127" s="224"/>
      <c r="AO127" s="224"/>
      <c r="AP127" s="224"/>
      <c r="AQ127" s="224"/>
      <c r="AR127" s="224"/>
      <c r="AS127" s="224"/>
      <c r="AT127" s="224"/>
      <c r="AU127" s="224"/>
      <c r="AV127" s="224"/>
      <c r="AX127" s="30"/>
      <c r="AY127" s="224" t="str">
        <f>'15MIN'!AY322:BH322</f>
        <v/>
      </c>
      <c r="AZ127" s="224"/>
      <c r="BA127" s="224"/>
      <c r="BB127" s="224"/>
      <c r="BC127" s="224"/>
      <c r="BD127" s="224"/>
      <c r="BE127" s="224"/>
      <c r="BF127" s="224"/>
      <c r="BG127" s="224"/>
      <c r="BH127" s="224"/>
      <c r="BJ127" s="30"/>
      <c r="BK127" s="224" t="str">
        <f>'15MIN'!BK322:BT322</f>
        <v/>
      </c>
      <c r="BL127" s="224"/>
      <c r="BM127" s="224"/>
      <c r="BN127" s="224"/>
      <c r="BO127" s="224"/>
      <c r="BP127" s="224"/>
      <c r="BQ127" s="224"/>
      <c r="BR127" s="224"/>
      <c r="BS127" s="224"/>
      <c r="BT127" s="224"/>
      <c r="BV127" s="225"/>
      <c r="BW127" s="218">
        <f>config!C19</f>
        <v>0</v>
      </c>
      <c r="BX127" s="226"/>
      <c r="BY127" s="226"/>
      <c r="BZ127" s="226"/>
      <c r="CA127" s="226"/>
      <c r="CB127" s="226"/>
      <c r="CC127" s="226"/>
      <c r="CD127" s="226"/>
      <c r="CE127" s="226"/>
      <c r="CF127" s="226"/>
    </row>
    <row r="128" spans="2:84" hidden="1" x14ac:dyDescent="0.25">
      <c r="BB128" s="2"/>
      <c r="BN128" s="2"/>
      <c r="BZ128" s="2"/>
    </row>
    <row r="129" spans="2:84" s="1" customFormat="1" ht="50.1" hidden="1" customHeight="1" x14ac:dyDescent="0.25">
      <c r="B129" s="2"/>
      <c r="C129" s="273" t="str">
        <f t="shared" ref="C129:K129" si="241">C106</f>
        <v>CAR</v>
      </c>
      <c r="D129" s="273" t="str">
        <f t="shared" si="241"/>
        <v>LGV1</v>
      </c>
      <c r="E129" s="273" t="str">
        <f t="shared" si="241"/>
        <v>LGV2</v>
      </c>
      <c r="F129" s="273" t="str">
        <f t="shared" si="241"/>
        <v>MGV</v>
      </c>
      <c r="G129" s="273" t="str">
        <f t="shared" si="241"/>
        <v>HGV1</v>
      </c>
      <c r="H129" s="273" t="str">
        <f t="shared" si="241"/>
        <v>HGV2</v>
      </c>
      <c r="I129" s="273" t="str">
        <f t="shared" si="241"/>
        <v>PSV</v>
      </c>
      <c r="J129" s="273" t="str">
        <f t="shared" si="241"/>
        <v>MB</v>
      </c>
      <c r="K129" s="273" t="str">
        <f t="shared" si="241"/>
        <v>CYC</v>
      </c>
      <c r="L129" s="140"/>
      <c r="N129" s="2"/>
      <c r="O129" s="273" t="str">
        <f t="shared" ref="O129:W129" si="242">O106</f>
        <v>CAR</v>
      </c>
      <c r="P129" s="273" t="str">
        <f t="shared" si="242"/>
        <v>LGV1</v>
      </c>
      <c r="Q129" s="273" t="str">
        <f t="shared" si="242"/>
        <v>LGV2</v>
      </c>
      <c r="R129" s="273" t="str">
        <f t="shared" si="242"/>
        <v>MGV</v>
      </c>
      <c r="S129" s="273" t="str">
        <f t="shared" si="242"/>
        <v>HGV1</v>
      </c>
      <c r="T129" s="273" t="str">
        <f t="shared" si="242"/>
        <v>HGV2</v>
      </c>
      <c r="U129" s="273" t="str">
        <f t="shared" si="242"/>
        <v>PSV</v>
      </c>
      <c r="V129" s="273" t="str">
        <f t="shared" si="242"/>
        <v>MB</v>
      </c>
      <c r="W129" s="273" t="str">
        <f t="shared" si="242"/>
        <v>CYC</v>
      </c>
      <c r="X129" s="140"/>
      <c r="Z129" s="2"/>
      <c r="AA129" s="273" t="str">
        <f t="shared" ref="AA129:AI129" si="243">AA106</f>
        <v>CAR</v>
      </c>
      <c r="AB129" s="273" t="str">
        <f t="shared" si="243"/>
        <v>LGV1</v>
      </c>
      <c r="AC129" s="273" t="str">
        <f t="shared" si="243"/>
        <v>LGV2</v>
      </c>
      <c r="AD129" s="273" t="str">
        <f t="shared" si="243"/>
        <v>MGV</v>
      </c>
      <c r="AE129" s="273" t="str">
        <f t="shared" si="243"/>
        <v>HGV1</v>
      </c>
      <c r="AF129" s="273" t="str">
        <f t="shared" si="243"/>
        <v>HGV2</v>
      </c>
      <c r="AG129" s="273" t="str">
        <f t="shared" si="243"/>
        <v>PSV</v>
      </c>
      <c r="AH129" s="273" t="str">
        <f t="shared" si="243"/>
        <v>MB</v>
      </c>
      <c r="AI129" s="273" t="str">
        <f t="shared" si="243"/>
        <v>CYC</v>
      </c>
      <c r="AJ129" s="140"/>
      <c r="AL129" s="2"/>
      <c r="AM129" s="273" t="str">
        <f t="shared" ref="AM129:AU129" si="244">AM106</f>
        <v>CAR</v>
      </c>
      <c r="AN129" s="273" t="str">
        <f t="shared" si="244"/>
        <v>LGV1</v>
      </c>
      <c r="AO129" s="273" t="str">
        <f t="shared" si="244"/>
        <v>LGV2</v>
      </c>
      <c r="AP129" s="273" t="str">
        <f t="shared" si="244"/>
        <v>MGV</v>
      </c>
      <c r="AQ129" s="273" t="str">
        <f t="shared" si="244"/>
        <v>HGV1</v>
      </c>
      <c r="AR129" s="273" t="str">
        <f t="shared" si="244"/>
        <v>HGV2</v>
      </c>
      <c r="AS129" s="273" t="str">
        <f t="shared" si="244"/>
        <v>PSV</v>
      </c>
      <c r="AT129" s="273" t="str">
        <f t="shared" si="244"/>
        <v>MB</v>
      </c>
      <c r="AU129" s="273" t="str">
        <f t="shared" si="244"/>
        <v>CYC</v>
      </c>
      <c r="AV129" s="140"/>
      <c r="AX129" s="2"/>
      <c r="AY129" s="273" t="str">
        <f t="shared" ref="AY129:BG129" si="245">AY106</f>
        <v>CAR</v>
      </c>
      <c r="AZ129" s="273" t="str">
        <f t="shared" si="245"/>
        <v>LGV1</v>
      </c>
      <c r="BA129" s="273" t="str">
        <f t="shared" si="245"/>
        <v>LGV2</v>
      </c>
      <c r="BB129" s="273" t="str">
        <f t="shared" si="245"/>
        <v>MGV</v>
      </c>
      <c r="BC129" s="273" t="str">
        <f t="shared" si="245"/>
        <v>HGV1</v>
      </c>
      <c r="BD129" s="273" t="str">
        <f t="shared" si="245"/>
        <v>HGV2</v>
      </c>
      <c r="BE129" s="273" t="str">
        <f t="shared" si="245"/>
        <v>PSV</v>
      </c>
      <c r="BF129" s="273" t="str">
        <f t="shared" si="245"/>
        <v>MB</v>
      </c>
      <c r="BG129" s="273" t="str">
        <f t="shared" si="245"/>
        <v>CYC</v>
      </c>
      <c r="BH129" s="140"/>
      <c r="BJ129" s="2"/>
      <c r="BK129" s="273" t="str">
        <f t="shared" ref="BK129:BS129" si="246">BK106</f>
        <v>CAR</v>
      </c>
      <c r="BL129" s="273" t="str">
        <f t="shared" si="246"/>
        <v>LGV1</v>
      </c>
      <c r="BM129" s="273" t="str">
        <f t="shared" si="246"/>
        <v>LGV2</v>
      </c>
      <c r="BN129" s="273" t="str">
        <f t="shared" si="246"/>
        <v>MGV</v>
      </c>
      <c r="BO129" s="273" t="str">
        <f t="shared" si="246"/>
        <v>HGV1</v>
      </c>
      <c r="BP129" s="273" t="str">
        <f t="shared" si="246"/>
        <v>HGV2</v>
      </c>
      <c r="BQ129" s="273" t="str">
        <f t="shared" si="246"/>
        <v>PSV</v>
      </c>
      <c r="BR129" s="273" t="str">
        <f t="shared" si="246"/>
        <v>MB</v>
      </c>
      <c r="BS129" s="273" t="str">
        <f t="shared" si="246"/>
        <v>CYC</v>
      </c>
      <c r="BT129" s="140"/>
      <c r="BV129" s="2"/>
      <c r="BW129" s="136" t="str">
        <f>BK129</f>
        <v>CAR</v>
      </c>
      <c r="BX129" s="136" t="str">
        <f t="shared" ref="BX129" si="247">BL129</f>
        <v>LGV1</v>
      </c>
      <c r="BY129" s="136" t="str">
        <f t="shared" ref="BY129" si="248">BM129</f>
        <v>LGV2</v>
      </c>
      <c r="BZ129" s="136" t="str">
        <f t="shared" ref="BZ129" si="249">BN129</f>
        <v>MGV</v>
      </c>
      <c r="CA129" s="136" t="str">
        <f t="shared" ref="CA129" si="250">BO129</f>
        <v>HGV1</v>
      </c>
      <c r="CB129" s="136" t="str">
        <f t="shared" ref="CB129" si="251">BP129</f>
        <v>HGV2</v>
      </c>
      <c r="CC129" s="136" t="str">
        <f t="shared" ref="CC129" si="252">BQ129</f>
        <v>PSV</v>
      </c>
      <c r="CD129" s="136" t="str">
        <f t="shared" ref="CD129" si="253">BR129</f>
        <v>MB</v>
      </c>
      <c r="CE129" s="136" t="str">
        <f t="shared" ref="CE129" si="254">BS129</f>
        <v>CYC</v>
      </c>
      <c r="CF129" s="141"/>
    </row>
    <row r="130" spans="2:84" hidden="1" x14ac:dyDescent="0.25">
      <c r="B130" s="25">
        <f t="shared" ref="B130:B142" si="255">B107</f>
        <v>0.25</v>
      </c>
      <c r="C130" s="272">
        <f>SUM('15MIN'!C325:C328)</f>
        <v>0</v>
      </c>
      <c r="D130" s="272">
        <f>SUM('15MIN'!D325:D328)</f>
        <v>0</v>
      </c>
      <c r="E130" s="272">
        <f>SUM('15MIN'!E325:E328)</f>
        <v>0</v>
      </c>
      <c r="F130" s="272">
        <f>SUM('15MIN'!F325:F328)</f>
        <v>0</v>
      </c>
      <c r="G130" s="272">
        <f>SUM('15MIN'!G325:G328)</f>
        <v>0</v>
      </c>
      <c r="H130" s="272">
        <f>SUM('15MIN'!H325:H328)</f>
        <v>0</v>
      </c>
      <c r="I130" s="272">
        <f>SUM('15MIN'!I325:I328)</f>
        <v>0</v>
      </c>
      <c r="J130" s="272">
        <f>SUM('15MIN'!J325:J328)</f>
        <v>0</v>
      </c>
      <c r="K130" s="277">
        <f>SUM('15MIN'!K325:K328)</f>
        <v>0</v>
      </c>
      <c r="L130" s="275">
        <f>SUM(C130:K130)</f>
        <v>0</v>
      </c>
      <c r="N130" s="25">
        <f>B130</f>
        <v>0.25</v>
      </c>
      <c r="O130" s="272">
        <f>SUM('15MIN'!O325:O328)</f>
        <v>0</v>
      </c>
      <c r="P130" s="272">
        <f>SUM('15MIN'!P325:P328)</f>
        <v>0</v>
      </c>
      <c r="Q130" s="272">
        <f>SUM('15MIN'!Q325:Q328)</f>
        <v>0</v>
      </c>
      <c r="R130" s="272">
        <f>SUM('15MIN'!R325:R328)</f>
        <v>0</v>
      </c>
      <c r="S130" s="272">
        <f>SUM('15MIN'!S325:S328)</f>
        <v>0</v>
      </c>
      <c r="T130" s="272">
        <f>SUM('15MIN'!T325:T328)</f>
        <v>0</v>
      </c>
      <c r="U130" s="272">
        <f>SUM('15MIN'!U325:U328)</f>
        <v>0</v>
      </c>
      <c r="V130" s="272">
        <f>SUM('15MIN'!V325:V328)</f>
        <v>0</v>
      </c>
      <c r="W130" s="277">
        <f>SUM('15MIN'!W325:W328)</f>
        <v>0</v>
      </c>
      <c r="X130" s="275">
        <f>SUM(O130:W130)</f>
        <v>0</v>
      </c>
      <c r="Z130" s="25">
        <f>N130</f>
        <v>0.25</v>
      </c>
      <c r="AA130" s="272">
        <f>SUM('15MIN'!AA325:AA328)</f>
        <v>0</v>
      </c>
      <c r="AB130" s="272">
        <f>SUM('15MIN'!AB325:AB328)</f>
        <v>0</v>
      </c>
      <c r="AC130" s="272">
        <f>SUM('15MIN'!AC325:AC328)</f>
        <v>0</v>
      </c>
      <c r="AD130" s="272">
        <f>SUM('15MIN'!AD325:AD328)</f>
        <v>0</v>
      </c>
      <c r="AE130" s="272">
        <f>SUM('15MIN'!AE325:AE328)</f>
        <v>0</v>
      </c>
      <c r="AF130" s="272">
        <f>SUM('15MIN'!AF325:AF328)</f>
        <v>0</v>
      </c>
      <c r="AG130" s="272">
        <f>SUM('15MIN'!AG325:AG328)</f>
        <v>0</v>
      </c>
      <c r="AH130" s="272">
        <f>SUM('15MIN'!AH325:AH328)</f>
        <v>0</v>
      </c>
      <c r="AI130" s="277">
        <f>SUM('15MIN'!AI325:AI328)</f>
        <v>0</v>
      </c>
      <c r="AJ130" s="275">
        <f>SUM(AA130:AI130)</f>
        <v>0</v>
      </c>
      <c r="AL130" s="25">
        <f>Z130</f>
        <v>0.25</v>
      </c>
      <c r="AM130" s="272">
        <f>SUM('15MIN'!AM325:AM328)</f>
        <v>0</v>
      </c>
      <c r="AN130" s="272">
        <f>SUM('15MIN'!AN325:AN328)</f>
        <v>0</v>
      </c>
      <c r="AO130" s="272">
        <f>SUM('15MIN'!AO325:AO328)</f>
        <v>0</v>
      </c>
      <c r="AP130" s="272">
        <f>SUM('15MIN'!AP325:AP328)</f>
        <v>0</v>
      </c>
      <c r="AQ130" s="272">
        <f>SUM('15MIN'!AQ325:AQ328)</f>
        <v>0</v>
      </c>
      <c r="AR130" s="272">
        <f>SUM('15MIN'!AR325:AR328)</f>
        <v>0</v>
      </c>
      <c r="AS130" s="272">
        <f>SUM('15MIN'!AS325:AS328)</f>
        <v>0</v>
      </c>
      <c r="AT130" s="272">
        <f>SUM('15MIN'!AT325:AT328)</f>
        <v>0</v>
      </c>
      <c r="AU130" s="277">
        <f>SUM('15MIN'!AU325:AU328)</f>
        <v>0</v>
      </c>
      <c r="AV130" s="275">
        <f>SUM(AM130:AU130)</f>
        <v>0</v>
      </c>
      <c r="AX130" s="25">
        <f>AL130</f>
        <v>0.25</v>
      </c>
      <c r="AY130" s="272">
        <f>SUM('15MIN'!AY325:AY328)</f>
        <v>0</v>
      </c>
      <c r="AZ130" s="272">
        <f>SUM('15MIN'!AZ325:AZ328)</f>
        <v>0</v>
      </c>
      <c r="BA130" s="272">
        <f>SUM('15MIN'!BA325:BA328)</f>
        <v>0</v>
      </c>
      <c r="BB130" s="272">
        <f>SUM('15MIN'!BB325:BB328)</f>
        <v>0</v>
      </c>
      <c r="BC130" s="272">
        <f>SUM('15MIN'!BC325:BC328)</f>
        <v>0</v>
      </c>
      <c r="BD130" s="272">
        <f>SUM('15MIN'!BD325:BD328)</f>
        <v>0</v>
      </c>
      <c r="BE130" s="272">
        <f>SUM('15MIN'!BE325:BE328)</f>
        <v>0</v>
      </c>
      <c r="BF130" s="272">
        <f>SUM('15MIN'!BF325:BF328)</f>
        <v>0</v>
      </c>
      <c r="BG130" s="277">
        <f>SUM('15MIN'!BG325:BG328)</f>
        <v>0</v>
      </c>
      <c r="BH130" s="275">
        <f>SUM(AY130:BG130)</f>
        <v>0</v>
      </c>
      <c r="BJ130" s="25">
        <f>AX130</f>
        <v>0.25</v>
      </c>
      <c r="BK130" s="272">
        <f>SUM('15MIN'!BK325:BK328)</f>
        <v>0</v>
      </c>
      <c r="BL130" s="272">
        <f>SUM('15MIN'!BL325:BL328)</f>
        <v>0</v>
      </c>
      <c r="BM130" s="272">
        <f>SUM('15MIN'!BM325:BM328)</f>
        <v>0</v>
      </c>
      <c r="BN130" s="272">
        <f>SUM('15MIN'!BN325:BN328)</f>
        <v>0</v>
      </c>
      <c r="BO130" s="272">
        <f>SUM('15MIN'!BO325:BO328)</f>
        <v>0</v>
      </c>
      <c r="BP130" s="272">
        <f>SUM('15MIN'!BP325:BP328)</f>
        <v>0</v>
      </c>
      <c r="BQ130" s="272">
        <f>SUM('15MIN'!BQ325:BQ328)</f>
        <v>0</v>
      </c>
      <c r="BR130" s="272">
        <f>SUM('15MIN'!BR325:BR328)</f>
        <v>0</v>
      </c>
      <c r="BS130" s="277">
        <f>SUM('15MIN'!BS325:BS328)</f>
        <v>0</v>
      </c>
      <c r="BT130" s="275">
        <f>SUM(BK130:BS130)</f>
        <v>0</v>
      </c>
      <c r="BV130" s="25">
        <f>BJ130</f>
        <v>0.25</v>
      </c>
      <c r="BW130" s="4">
        <f>SUM(C130,O130,AA130,AM130,AY130,BK130)</f>
        <v>0</v>
      </c>
      <c r="BX130" s="4">
        <f t="shared" ref="BX130:BX142" si="256">SUM(D130,P130,AB130,AN130,AZ130,BL130)</f>
        <v>0</v>
      </c>
      <c r="BY130" s="4">
        <f t="shared" ref="BY130:BY142" si="257">SUM(E130,Q130,AC130,AO130,BA130,BM130)</f>
        <v>0</v>
      </c>
      <c r="BZ130" s="4">
        <f t="shared" ref="BZ130:BZ142" si="258">SUM(F130,R130,AD130,AP130,BB130,BN130)</f>
        <v>0</v>
      </c>
      <c r="CA130" s="4">
        <f t="shared" ref="CA130:CA142" si="259">SUM(G130,S130,AE130,AQ130,BC130,BO130)</f>
        <v>0</v>
      </c>
      <c r="CB130" s="4">
        <f t="shared" ref="CB130:CB142" si="260">SUM(H130,T130,AF130,AR130,BD130,BP130)</f>
        <v>0</v>
      </c>
      <c r="CC130" s="4">
        <f t="shared" ref="CC130:CC142" si="261">SUM(I130,U130,AG130,AS130,BE130,BQ130)</f>
        <v>0</v>
      </c>
      <c r="CD130" s="4">
        <f t="shared" ref="CD130:CD142" si="262">SUM(J130,V130,AH130,AT130,BF130,BR130)</f>
        <v>0</v>
      </c>
      <c r="CE130" s="4">
        <f t="shared" ref="CE130:CE142" si="263">SUM(K130,W130,AI130,AU130,BG130,BS130)</f>
        <v>0</v>
      </c>
      <c r="CF130" s="42">
        <f>IF(BW130&lt;&gt;"",SUM(BW130:CE130),"")</f>
        <v>0</v>
      </c>
    </row>
    <row r="131" spans="2:84" hidden="1" x14ac:dyDescent="0.25">
      <c r="B131" s="25">
        <f t="shared" si="255"/>
        <v>0.29166666666666669</v>
      </c>
      <c r="C131" s="272">
        <f>SUM('15MIN'!C329:C332)</f>
        <v>0</v>
      </c>
      <c r="D131" s="272">
        <f>SUM('15MIN'!D329:D332)</f>
        <v>0</v>
      </c>
      <c r="E131" s="272">
        <f>SUM('15MIN'!E329:E332)</f>
        <v>0</v>
      </c>
      <c r="F131" s="272">
        <f>SUM('15MIN'!F329:F332)</f>
        <v>0</v>
      </c>
      <c r="G131" s="272">
        <f>SUM('15MIN'!G329:G332)</f>
        <v>0</v>
      </c>
      <c r="H131" s="272">
        <f>SUM('15MIN'!H329:H332)</f>
        <v>0</v>
      </c>
      <c r="I131" s="272">
        <f>SUM('15MIN'!I329:I332)</f>
        <v>0</v>
      </c>
      <c r="J131" s="272">
        <f>SUM('15MIN'!J329:J332)</f>
        <v>0</v>
      </c>
      <c r="K131" s="277">
        <f>SUM('15MIN'!K329:K332)</f>
        <v>0</v>
      </c>
      <c r="L131" s="275">
        <f t="shared" ref="L131:L142" si="264">SUM(C131:K131)</f>
        <v>0</v>
      </c>
      <c r="N131" s="25">
        <f t="shared" ref="N131:N142" si="265">B131</f>
        <v>0.29166666666666669</v>
      </c>
      <c r="O131" s="272">
        <f>SUM('15MIN'!O329:O332)</f>
        <v>0</v>
      </c>
      <c r="P131" s="272">
        <f>SUM('15MIN'!P329:P332)</f>
        <v>0</v>
      </c>
      <c r="Q131" s="272">
        <f>SUM('15MIN'!Q329:Q332)</f>
        <v>0</v>
      </c>
      <c r="R131" s="272">
        <f>SUM('15MIN'!R329:R332)</f>
        <v>0</v>
      </c>
      <c r="S131" s="272">
        <f>SUM('15MIN'!S329:S332)</f>
        <v>0</v>
      </c>
      <c r="T131" s="272">
        <f>SUM('15MIN'!T329:T332)</f>
        <v>0</v>
      </c>
      <c r="U131" s="272">
        <f>SUM('15MIN'!U329:U332)</f>
        <v>0</v>
      </c>
      <c r="V131" s="272">
        <f>SUM('15MIN'!V329:V332)</f>
        <v>0</v>
      </c>
      <c r="W131" s="277">
        <f>SUM('15MIN'!W329:W332)</f>
        <v>0</v>
      </c>
      <c r="X131" s="275">
        <f t="shared" ref="X131:X142" si="266">SUM(O131:W131)</f>
        <v>0</v>
      </c>
      <c r="Z131" s="25">
        <f t="shared" ref="Z131:Z142" si="267">N131</f>
        <v>0.29166666666666669</v>
      </c>
      <c r="AA131" s="272">
        <f>SUM('15MIN'!AA329:AA332)</f>
        <v>0</v>
      </c>
      <c r="AB131" s="272">
        <f>SUM('15MIN'!AB329:AB332)</f>
        <v>0</v>
      </c>
      <c r="AC131" s="272">
        <f>SUM('15MIN'!AC329:AC332)</f>
        <v>0</v>
      </c>
      <c r="AD131" s="272">
        <f>SUM('15MIN'!AD329:AD332)</f>
        <v>0</v>
      </c>
      <c r="AE131" s="272">
        <f>SUM('15MIN'!AE329:AE332)</f>
        <v>0</v>
      </c>
      <c r="AF131" s="272">
        <f>SUM('15MIN'!AF329:AF332)</f>
        <v>0</v>
      </c>
      <c r="AG131" s="272">
        <f>SUM('15MIN'!AG329:AG332)</f>
        <v>0</v>
      </c>
      <c r="AH131" s="272">
        <f>SUM('15MIN'!AH329:AH332)</f>
        <v>0</v>
      </c>
      <c r="AI131" s="277">
        <f>SUM('15MIN'!AI329:AI332)</f>
        <v>0</v>
      </c>
      <c r="AJ131" s="275">
        <f t="shared" ref="AJ131:AJ142" si="268">SUM(AA131:AI131)</f>
        <v>0</v>
      </c>
      <c r="AL131" s="25">
        <f t="shared" ref="AL131:AL142" si="269">Z131</f>
        <v>0.29166666666666669</v>
      </c>
      <c r="AM131" s="272">
        <f>SUM('15MIN'!AM329:AM332)</f>
        <v>0</v>
      </c>
      <c r="AN131" s="272">
        <f>SUM('15MIN'!AN329:AN332)</f>
        <v>0</v>
      </c>
      <c r="AO131" s="272">
        <f>SUM('15MIN'!AO329:AO332)</f>
        <v>0</v>
      </c>
      <c r="AP131" s="272">
        <f>SUM('15MIN'!AP329:AP332)</f>
        <v>0</v>
      </c>
      <c r="AQ131" s="272">
        <f>SUM('15MIN'!AQ329:AQ332)</f>
        <v>0</v>
      </c>
      <c r="AR131" s="272">
        <f>SUM('15MIN'!AR329:AR332)</f>
        <v>0</v>
      </c>
      <c r="AS131" s="272">
        <f>SUM('15MIN'!AS329:AS332)</f>
        <v>0</v>
      </c>
      <c r="AT131" s="272">
        <f>SUM('15MIN'!AT329:AT332)</f>
        <v>0</v>
      </c>
      <c r="AU131" s="277">
        <f>SUM('15MIN'!AU329:AU332)</f>
        <v>0</v>
      </c>
      <c r="AV131" s="275">
        <f t="shared" ref="AV131:AV142" si="270">SUM(AM131:AU131)</f>
        <v>0</v>
      </c>
      <c r="AX131" s="25">
        <f t="shared" ref="AX131:AX142" si="271">AL131</f>
        <v>0.29166666666666669</v>
      </c>
      <c r="AY131" s="272">
        <f>SUM('15MIN'!AY329:AY332)</f>
        <v>0</v>
      </c>
      <c r="AZ131" s="272">
        <f>SUM('15MIN'!AZ329:AZ332)</f>
        <v>0</v>
      </c>
      <c r="BA131" s="272">
        <f>SUM('15MIN'!BA329:BA332)</f>
        <v>0</v>
      </c>
      <c r="BB131" s="272">
        <f>SUM('15MIN'!BB329:BB332)</f>
        <v>0</v>
      </c>
      <c r="BC131" s="272">
        <f>SUM('15MIN'!BC329:BC332)</f>
        <v>0</v>
      </c>
      <c r="BD131" s="272">
        <f>SUM('15MIN'!BD329:BD332)</f>
        <v>0</v>
      </c>
      <c r="BE131" s="272">
        <f>SUM('15MIN'!BE329:BE332)</f>
        <v>0</v>
      </c>
      <c r="BF131" s="272">
        <f>SUM('15MIN'!BF329:BF332)</f>
        <v>0</v>
      </c>
      <c r="BG131" s="277">
        <f>SUM('15MIN'!BG329:BG332)</f>
        <v>0</v>
      </c>
      <c r="BH131" s="275">
        <f t="shared" ref="BH131:BH142" si="272">SUM(AY131:BG131)</f>
        <v>0</v>
      </c>
      <c r="BJ131" s="25">
        <f t="shared" ref="BJ131:BJ142" si="273">AX131</f>
        <v>0.29166666666666669</v>
      </c>
      <c r="BK131" s="272">
        <f>SUM('15MIN'!BK329:BK332)</f>
        <v>0</v>
      </c>
      <c r="BL131" s="272">
        <f>SUM('15MIN'!BL329:BL332)</f>
        <v>0</v>
      </c>
      <c r="BM131" s="272">
        <f>SUM('15MIN'!BM329:BM332)</f>
        <v>0</v>
      </c>
      <c r="BN131" s="272">
        <f>SUM('15MIN'!BN329:BN332)</f>
        <v>0</v>
      </c>
      <c r="BO131" s="272">
        <f>SUM('15MIN'!BO329:BO332)</f>
        <v>0</v>
      </c>
      <c r="BP131" s="272">
        <f>SUM('15MIN'!BP329:BP332)</f>
        <v>0</v>
      </c>
      <c r="BQ131" s="272">
        <f>SUM('15MIN'!BQ329:BQ332)</f>
        <v>0</v>
      </c>
      <c r="BR131" s="272">
        <f>SUM('15MIN'!BR329:BR332)</f>
        <v>0</v>
      </c>
      <c r="BS131" s="277">
        <f>SUM('15MIN'!BS329:BS332)</f>
        <v>0</v>
      </c>
      <c r="BT131" s="275">
        <f t="shared" ref="BT131:BT142" si="274">SUM(BK131:BS131)</f>
        <v>0</v>
      </c>
      <c r="BV131" s="25">
        <f t="shared" ref="BV131:BV142" si="275">BJ131</f>
        <v>0.29166666666666669</v>
      </c>
      <c r="BW131" s="4">
        <f t="shared" ref="BW131:BW142" si="276">SUM(C131,O131,AA131,AM131,AY131,BK131)</f>
        <v>0</v>
      </c>
      <c r="BX131" s="4">
        <f t="shared" si="256"/>
        <v>0</v>
      </c>
      <c r="BY131" s="4">
        <f t="shared" si="257"/>
        <v>0</v>
      </c>
      <c r="BZ131" s="4">
        <f t="shared" si="258"/>
        <v>0</v>
      </c>
      <c r="CA131" s="4">
        <f t="shared" si="259"/>
        <v>0</v>
      </c>
      <c r="CB131" s="4">
        <f t="shared" si="260"/>
        <v>0</v>
      </c>
      <c r="CC131" s="4">
        <f t="shared" si="261"/>
        <v>0</v>
      </c>
      <c r="CD131" s="4">
        <f t="shared" si="262"/>
        <v>0</v>
      </c>
      <c r="CE131" s="4">
        <f t="shared" si="263"/>
        <v>0</v>
      </c>
      <c r="CF131" s="42">
        <f t="shared" ref="CF131:CF142" si="277">IF(BW131&lt;&gt;"",SUM(BW131:CE131),"")</f>
        <v>0</v>
      </c>
    </row>
    <row r="132" spans="2:84" hidden="1" x14ac:dyDescent="0.25">
      <c r="B132" s="25">
        <f t="shared" si="255"/>
        <v>0.33333333333333337</v>
      </c>
      <c r="C132" s="272">
        <f>SUM('15MIN'!C333:C336)</f>
        <v>0</v>
      </c>
      <c r="D132" s="272">
        <f>SUM('15MIN'!D333:D336)</f>
        <v>0</v>
      </c>
      <c r="E132" s="272">
        <f>SUM('15MIN'!E333:E336)</f>
        <v>0</v>
      </c>
      <c r="F132" s="272">
        <f>SUM('15MIN'!F333:F336)</f>
        <v>0</v>
      </c>
      <c r="G132" s="272">
        <f>SUM('15MIN'!G333:G336)</f>
        <v>0</v>
      </c>
      <c r="H132" s="272">
        <f>SUM('15MIN'!H333:H336)</f>
        <v>0</v>
      </c>
      <c r="I132" s="272">
        <f>SUM('15MIN'!I333:I336)</f>
        <v>0</v>
      </c>
      <c r="J132" s="272">
        <f>SUM('15MIN'!J333:J336)</f>
        <v>0</v>
      </c>
      <c r="K132" s="277">
        <f>SUM('15MIN'!K333:K336)</f>
        <v>0</v>
      </c>
      <c r="L132" s="275">
        <f t="shared" si="264"/>
        <v>0</v>
      </c>
      <c r="N132" s="25">
        <f t="shared" si="265"/>
        <v>0.33333333333333337</v>
      </c>
      <c r="O132" s="272">
        <f>SUM('15MIN'!O333:O336)</f>
        <v>0</v>
      </c>
      <c r="P132" s="272">
        <f>SUM('15MIN'!P333:P336)</f>
        <v>0</v>
      </c>
      <c r="Q132" s="272">
        <f>SUM('15MIN'!Q333:Q336)</f>
        <v>0</v>
      </c>
      <c r="R132" s="272">
        <f>SUM('15MIN'!R333:R336)</f>
        <v>0</v>
      </c>
      <c r="S132" s="272">
        <f>SUM('15MIN'!S333:S336)</f>
        <v>0</v>
      </c>
      <c r="T132" s="272">
        <f>SUM('15MIN'!T333:T336)</f>
        <v>0</v>
      </c>
      <c r="U132" s="272">
        <f>SUM('15MIN'!U333:U336)</f>
        <v>0</v>
      </c>
      <c r="V132" s="272">
        <f>SUM('15MIN'!V333:V336)</f>
        <v>0</v>
      </c>
      <c r="W132" s="277">
        <f>SUM('15MIN'!W333:W336)</f>
        <v>0</v>
      </c>
      <c r="X132" s="275">
        <f t="shared" si="266"/>
        <v>0</v>
      </c>
      <c r="Z132" s="25">
        <f t="shared" si="267"/>
        <v>0.33333333333333337</v>
      </c>
      <c r="AA132" s="272">
        <f>SUM('15MIN'!AA333:AA336)</f>
        <v>0</v>
      </c>
      <c r="AB132" s="272">
        <f>SUM('15MIN'!AB333:AB336)</f>
        <v>0</v>
      </c>
      <c r="AC132" s="272">
        <f>SUM('15MIN'!AC333:AC336)</f>
        <v>0</v>
      </c>
      <c r="AD132" s="272">
        <f>SUM('15MIN'!AD333:AD336)</f>
        <v>0</v>
      </c>
      <c r="AE132" s="272">
        <f>SUM('15MIN'!AE333:AE336)</f>
        <v>0</v>
      </c>
      <c r="AF132" s="272">
        <f>SUM('15MIN'!AF333:AF336)</f>
        <v>0</v>
      </c>
      <c r="AG132" s="272">
        <f>SUM('15MIN'!AG333:AG336)</f>
        <v>0</v>
      </c>
      <c r="AH132" s="272">
        <f>SUM('15MIN'!AH333:AH336)</f>
        <v>0</v>
      </c>
      <c r="AI132" s="277">
        <f>SUM('15MIN'!AI333:AI336)</f>
        <v>0</v>
      </c>
      <c r="AJ132" s="275">
        <f t="shared" si="268"/>
        <v>0</v>
      </c>
      <c r="AL132" s="25">
        <f t="shared" si="269"/>
        <v>0.33333333333333337</v>
      </c>
      <c r="AM132" s="272">
        <f>SUM('15MIN'!AM333:AM336)</f>
        <v>0</v>
      </c>
      <c r="AN132" s="272">
        <f>SUM('15MIN'!AN333:AN336)</f>
        <v>0</v>
      </c>
      <c r="AO132" s="272">
        <f>SUM('15MIN'!AO333:AO336)</f>
        <v>0</v>
      </c>
      <c r="AP132" s="272">
        <f>SUM('15MIN'!AP333:AP336)</f>
        <v>0</v>
      </c>
      <c r="AQ132" s="272">
        <f>SUM('15MIN'!AQ333:AQ336)</f>
        <v>0</v>
      </c>
      <c r="AR132" s="272">
        <f>SUM('15MIN'!AR333:AR336)</f>
        <v>0</v>
      </c>
      <c r="AS132" s="272">
        <f>SUM('15MIN'!AS333:AS336)</f>
        <v>0</v>
      </c>
      <c r="AT132" s="272">
        <f>SUM('15MIN'!AT333:AT336)</f>
        <v>0</v>
      </c>
      <c r="AU132" s="277">
        <f>SUM('15MIN'!AU333:AU336)</f>
        <v>0</v>
      </c>
      <c r="AV132" s="275">
        <f t="shared" si="270"/>
        <v>0</v>
      </c>
      <c r="AX132" s="25">
        <f t="shared" si="271"/>
        <v>0.33333333333333337</v>
      </c>
      <c r="AY132" s="272">
        <f>SUM('15MIN'!AY333:AY336)</f>
        <v>0</v>
      </c>
      <c r="AZ132" s="272">
        <f>SUM('15MIN'!AZ333:AZ336)</f>
        <v>0</v>
      </c>
      <c r="BA132" s="272">
        <f>SUM('15MIN'!BA333:BA336)</f>
        <v>0</v>
      </c>
      <c r="BB132" s="272">
        <f>SUM('15MIN'!BB333:BB336)</f>
        <v>0</v>
      </c>
      <c r="BC132" s="272">
        <f>SUM('15MIN'!BC333:BC336)</f>
        <v>0</v>
      </c>
      <c r="BD132" s="272">
        <f>SUM('15MIN'!BD333:BD336)</f>
        <v>0</v>
      </c>
      <c r="BE132" s="272">
        <f>SUM('15MIN'!BE333:BE336)</f>
        <v>0</v>
      </c>
      <c r="BF132" s="272">
        <f>SUM('15MIN'!BF333:BF336)</f>
        <v>0</v>
      </c>
      <c r="BG132" s="277">
        <f>SUM('15MIN'!BG333:BG336)</f>
        <v>0</v>
      </c>
      <c r="BH132" s="275">
        <f t="shared" si="272"/>
        <v>0</v>
      </c>
      <c r="BJ132" s="25">
        <f t="shared" si="273"/>
        <v>0.33333333333333337</v>
      </c>
      <c r="BK132" s="272">
        <f>SUM('15MIN'!BK333:BK336)</f>
        <v>0</v>
      </c>
      <c r="BL132" s="272">
        <f>SUM('15MIN'!BL333:BL336)</f>
        <v>0</v>
      </c>
      <c r="BM132" s="272">
        <f>SUM('15MIN'!BM333:BM336)</f>
        <v>0</v>
      </c>
      <c r="BN132" s="272">
        <f>SUM('15MIN'!BN333:BN336)</f>
        <v>0</v>
      </c>
      <c r="BO132" s="272">
        <f>SUM('15MIN'!BO333:BO336)</f>
        <v>0</v>
      </c>
      <c r="BP132" s="272">
        <f>SUM('15MIN'!BP333:BP336)</f>
        <v>0</v>
      </c>
      <c r="BQ132" s="272">
        <f>SUM('15MIN'!BQ333:BQ336)</f>
        <v>0</v>
      </c>
      <c r="BR132" s="272">
        <f>SUM('15MIN'!BR333:BR336)</f>
        <v>0</v>
      </c>
      <c r="BS132" s="277">
        <f>SUM('15MIN'!BS333:BS336)</f>
        <v>0</v>
      </c>
      <c r="BT132" s="275">
        <f t="shared" si="274"/>
        <v>0</v>
      </c>
      <c r="BV132" s="25">
        <f t="shared" si="275"/>
        <v>0.33333333333333337</v>
      </c>
      <c r="BW132" s="4">
        <f t="shared" si="276"/>
        <v>0</v>
      </c>
      <c r="BX132" s="4">
        <f t="shared" si="256"/>
        <v>0</v>
      </c>
      <c r="BY132" s="4">
        <f t="shared" si="257"/>
        <v>0</v>
      </c>
      <c r="BZ132" s="4">
        <f t="shared" si="258"/>
        <v>0</v>
      </c>
      <c r="CA132" s="4">
        <f t="shared" si="259"/>
        <v>0</v>
      </c>
      <c r="CB132" s="4">
        <f t="shared" si="260"/>
        <v>0</v>
      </c>
      <c r="CC132" s="4">
        <f t="shared" si="261"/>
        <v>0</v>
      </c>
      <c r="CD132" s="4">
        <f t="shared" si="262"/>
        <v>0</v>
      </c>
      <c r="CE132" s="4">
        <f t="shared" si="263"/>
        <v>0</v>
      </c>
      <c r="CF132" s="42">
        <f t="shared" si="277"/>
        <v>0</v>
      </c>
    </row>
    <row r="133" spans="2:84" hidden="1" x14ac:dyDescent="0.25">
      <c r="B133" s="25">
        <f t="shared" si="255"/>
        <v>0.37500000000000006</v>
      </c>
      <c r="C133" s="272">
        <f>SUM('15MIN'!C337:C340)</f>
        <v>0</v>
      </c>
      <c r="D133" s="272">
        <f>SUM('15MIN'!D337:D340)</f>
        <v>0</v>
      </c>
      <c r="E133" s="272">
        <f>SUM('15MIN'!E337:E340)</f>
        <v>0</v>
      </c>
      <c r="F133" s="272">
        <f>SUM('15MIN'!F337:F340)</f>
        <v>0</v>
      </c>
      <c r="G133" s="272">
        <f>SUM('15MIN'!G337:G340)</f>
        <v>0</v>
      </c>
      <c r="H133" s="272">
        <f>SUM('15MIN'!H337:H340)</f>
        <v>0</v>
      </c>
      <c r="I133" s="272">
        <f>SUM('15MIN'!I337:I340)</f>
        <v>0</v>
      </c>
      <c r="J133" s="272">
        <f>SUM('15MIN'!J337:J340)</f>
        <v>0</v>
      </c>
      <c r="K133" s="277">
        <f>SUM('15MIN'!K337:K340)</f>
        <v>0</v>
      </c>
      <c r="L133" s="275">
        <f t="shared" si="264"/>
        <v>0</v>
      </c>
      <c r="N133" s="25">
        <f t="shared" si="265"/>
        <v>0.37500000000000006</v>
      </c>
      <c r="O133" s="272">
        <f>SUM('15MIN'!O337:O340)</f>
        <v>0</v>
      </c>
      <c r="P133" s="272">
        <f>SUM('15MIN'!P337:P340)</f>
        <v>0</v>
      </c>
      <c r="Q133" s="272">
        <f>SUM('15MIN'!Q337:Q340)</f>
        <v>0</v>
      </c>
      <c r="R133" s="272">
        <f>SUM('15MIN'!R337:R340)</f>
        <v>0</v>
      </c>
      <c r="S133" s="272">
        <f>SUM('15MIN'!S337:S340)</f>
        <v>0</v>
      </c>
      <c r="T133" s="272">
        <f>SUM('15MIN'!T337:T340)</f>
        <v>0</v>
      </c>
      <c r="U133" s="272">
        <f>SUM('15MIN'!U337:U340)</f>
        <v>0</v>
      </c>
      <c r="V133" s="272">
        <f>SUM('15MIN'!V337:V340)</f>
        <v>0</v>
      </c>
      <c r="W133" s="277">
        <f>SUM('15MIN'!W337:W340)</f>
        <v>0</v>
      </c>
      <c r="X133" s="275">
        <f t="shared" si="266"/>
        <v>0</v>
      </c>
      <c r="Z133" s="25">
        <f t="shared" si="267"/>
        <v>0.37500000000000006</v>
      </c>
      <c r="AA133" s="272">
        <f>SUM('15MIN'!AA337:AA340)</f>
        <v>0</v>
      </c>
      <c r="AB133" s="272">
        <f>SUM('15MIN'!AB337:AB340)</f>
        <v>0</v>
      </c>
      <c r="AC133" s="272">
        <f>SUM('15MIN'!AC337:AC340)</f>
        <v>0</v>
      </c>
      <c r="AD133" s="272">
        <f>SUM('15MIN'!AD337:AD340)</f>
        <v>0</v>
      </c>
      <c r="AE133" s="272">
        <f>SUM('15MIN'!AE337:AE340)</f>
        <v>0</v>
      </c>
      <c r="AF133" s="272">
        <f>SUM('15MIN'!AF337:AF340)</f>
        <v>0</v>
      </c>
      <c r="AG133" s="272">
        <f>SUM('15MIN'!AG337:AG340)</f>
        <v>0</v>
      </c>
      <c r="AH133" s="272">
        <f>SUM('15MIN'!AH337:AH340)</f>
        <v>0</v>
      </c>
      <c r="AI133" s="277">
        <f>SUM('15MIN'!AI337:AI340)</f>
        <v>0</v>
      </c>
      <c r="AJ133" s="275">
        <f t="shared" si="268"/>
        <v>0</v>
      </c>
      <c r="AL133" s="25">
        <f t="shared" si="269"/>
        <v>0.37500000000000006</v>
      </c>
      <c r="AM133" s="272">
        <f>SUM('15MIN'!AM337:AM340)</f>
        <v>0</v>
      </c>
      <c r="AN133" s="272">
        <f>SUM('15MIN'!AN337:AN340)</f>
        <v>0</v>
      </c>
      <c r="AO133" s="272">
        <f>SUM('15MIN'!AO337:AO340)</f>
        <v>0</v>
      </c>
      <c r="AP133" s="272">
        <f>SUM('15MIN'!AP337:AP340)</f>
        <v>0</v>
      </c>
      <c r="AQ133" s="272">
        <f>SUM('15MIN'!AQ337:AQ340)</f>
        <v>0</v>
      </c>
      <c r="AR133" s="272">
        <f>SUM('15MIN'!AR337:AR340)</f>
        <v>0</v>
      </c>
      <c r="AS133" s="272">
        <f>SUM('15MIN'!AS337:AS340)</f>
        <v>0</v>
      </c>
      <c r="AT133" s="272">
        <f>SUM('15MIN'!AT337:AT340)</f>
        <v>0</v>
      </c>
      <c r="AU133" s="277">
        <f>SUM('15MIN'!AU337:AU340)</f>
        <v>0</v>
      </c>
      <c r="AV133" s="275">
        <f t="shared" si="270"/>
        <v>0</v>
      </c>
      <c r="AX133" s="25">
        <f t="shared" si="271"/>
        <v>0.37500000000000006</v>
      </c>
      <c r="AY133" s="272">
        <f>SUM('15MIN'!AY337:AY340)</f>
        <v>0</v>
      </c>
      <c r="AZ133" s="272">
        <f>SUM('15MIN'!AZ337:AZ340)</f>
        <v>0</v>
      </c>
      <c r="BA133" s="272">
        <f>SUM('15MIN'!BA337:BA340)</f>
        <v>0</v>
      </c>
      <c r="BB133" s="272">
        <f>SUM('15MIN'!BB337:BB340)</f>
        <v>0</v>
      </c>
      <c r="BC133" s="272">
        <f>SUM('15MIN'!BC337:BC340)</f>
        <v>0</v>
      </c>
      <c r="BD133" s="272">
        <f>SUM('15MIN'!BD337:BD340)</f>
        <v>0</v>
      </c>
      <c r="BE133" s="272">
        <f>SUM('15MIN'!BE337:BE340)</f>
        <v>0</v>
      </c>
      <c r="BF133" s="272">
        <f>SUM('15MIN'!BF337:BF340)</f>
        <v>0</v>
      </c>
      <c r="BG133" s="277">
        <f>SUM('15MIN'!BG337:BG340)</f>
        <v>0</v>
      </c>
      <c r="BH133" s="275">
        <f t="shared" si="272"/>
        <v>0</v>
      </c>
      <c r="BJ133" s="25">
        <f t="shared" si="273"/>
        <v>0.37500000000000006</v>
      </c>
      <c r="BK133" s="272">
        <f>SUM('15MIN'!BK337:BK340)</f>
        <v>0</v>
      </c>
      <c r="BL133" s="272">
        <f>SUM('15MIN'!BL337:BL340)</f>
        <v>0</v>
      </c>
      <c r="BM133" s="272">
        <f>SUM('15MIN'!BM337:BM340)</f>
        <v>0</v>
      </c>
      <c r="BN133" s="272">
        <f>SUM('15MIN'!BN337:BN340)</f>
        <v>0</v>
      </c>
      <c r="BO133" s="272">
        <f>SUM('15MIN'!BO337:BO340)</f>
        <v>0</v>
      </c>
      <c r="BP133" s="272">
        <f>SUM('15MIN'!BP337:BP340)</f>
        <v>0</v>
      </c>
      <c r="BQ133" s="272">
        <f>SUM('15MIN'!BQ337:BQ340)</f>
        <v>0</v>
      </c>
      <c r="BR133" s="272">
        <f>SUM('15MIN'!BR337:BR340)</f>
        <v>0</v>
      </c>
      <c r="BS133" s="277">
        <f>SUM('15MIN'!BS337:BS340)</f>
        <v>0</v>
      </c>
      <c r="BT133" s="275">
        <f t="shared" si="274"/>
        <v>0</v>
      </c>
      <c r="BV133" s="25">
        <f t="shared" si="275"/>
        <v>0.37500000000000006</v>
      </c>
      <c r="BW133" s="4">
        <f t="shared" si="276"/>
        <v>0</v>
      </c>
      <c r="BX133" s="4">
        <f t="shared" si="256"/>
        <v>0</v>
      </c>
      <c r="BY133" s="4">
        <f t="shared" si="257"/>
        <v>0</v>
      </c>
      <c r="BZ133" s="4">
        <f t="shared" si="258"/>
        <v>0</v>
      </c>
      <c r="CA133" s="4">
        <f t="shared" si="259"/>
        <v>0</v>
      </c>
      <c r="CB133" s="4">
        <f t="shared" si="260"/>
        <v>0</v>
      </c>
      <c r="CC133" s="4">
        <f t="shared" si="261"/>
        <v>0</v>
      </c>
      <c r="CD133" s="4">
        <f t="shared" si="262"/>
        <v>0</v>
      </c>
      <c r="CE133" s="4">
        <f t="shared" si="263"/>
        <v>0</v>
      </c>
      <c r="CF133" s="42">
        <f t="shared" si="277"/>
        <v>0</v>
      </c>
    </row>
    <row r="134" spans="2:84" hidden="1" x14ac:dyDescent="0.25">
      <c r="B134" s="25">
        <f t="shared" si="255"/>
        <v>0.41666666666666674</v>
      </c>
      <c r="C134" s="272">
        <f>SUM('15MIN'!C341:C344)</f>
        <v>0</v>
      </c>
      <c r="D134" s="272">
        <f>SUM('15MIN'!D341:D344)</f>
        <v>0</v>
      </c>
      <c r="E134" s="272">
        <f>SUM('15MIN'!E341:E344)</f>
        <v>0</v>
      </c>
      <c r="F134" s="272">
        <f>SUM('15MIN'!F341:F344)</f>
        <v>0</v>
      </c>
      <c r="G134" s="272">
        <f>SUM('15MIN'!G341:G344)</f>
        <v>0</v>
      </c>
      <c r="H134" s="272">
        <f>SUM('15MIN'!H341:H344)</f>
        <v>0</v>
      </c>
      <c r="I134" s="272">
        <f>SUM('15MIN'!I341:I344)</f>
        <v>0</v>
      </c>
      <c r="J134" s="272">
        <f>SUM('15MIN'!J341:J344)</f>
        <v>0</v>
      </c>
      <c r="K134" s="277">
        <f>SUM('15MIN'!K341:K344)</f>
        <v>0</v>
      </c>
      <c r="L134" s="275">
        <f t="shared" si="264"/>
        <v>0</v>
      </c>
      <c r="N134" s="25">
        <f t="shared" si="265"/>
        <v>0.41666666666666674</v>
      </c>
      <c r="O134" s="272">
        <f>SUM('15MIN'!O341:O344)</f>
        <v>0</v>
      </c>
      <c r="P134" s="272">
        <f>SUM('15MIN'!P341:P344)</f>
        <v>0</v>
      </c>
      <c r="Q134" s="272">
        <f>SUM('15MIN'!Q341:Q344)</f>
        <v>0</v>
      </c>
      <c r="R134" s="272">
        <f>SUM('15MIN'!R341:R344)</f>
        <v>0</v>
      </c>
      <c r="S134" s="272">
        <f>SUM('15MIN'!S341:S344)</f>
        <v>0</v>
      </c>
      <c r="T134" s="272">
        <f>SUM('15MIN'!T341:T344)</f>
        <v>0</v>
      </c>
      <c r="U134" s="272">
        <f>SUM('15MIN'!U341:U344)</f>
        <v>0</v>
      </c>
      <c r="V134" s="272">
        <f>SUM('15MIN'!V341:V344)</f>
        <v>0</v>
      </c>
      <c r="W134" s="277">
        <f>SUM('15MIN'!W341:W344)</f>
        <v>0</v>
      </c>
      <c r="X134" s="275">
        <f t="shared" si="266"/>
        <v>0</v>
      </c>
      <c r="Z134" s="25">
        <f t="shared" si="267"/>
        <v>0.41666666666666674</v>
      </c>
      <c r="AA134" s="272">
        <f>SUM('15MIN'!AA341:AA344)</f>
        <v>0</v>
      </c>
      <c r="AB134" s="272">
        <f>SUM('15MIN'!AB341:AB344)</f>
        <v>0</v>
      </c>
      <c r="AC134" s="272">
        <f>SUM('15MIN'!AC341:AC344)</f>
        <v>0</v>
      </c>
      <c r="AD134" s="272">
        <f>SUM('15MIN'!AD341:AD344)</f>
        <v>0</v>
      </c>
      <c r="AE134" s="272">
        <f>SUM('15MIN'!AE341:AE344)</f>
        <v>0</v>
      </c>
      <c r="AF134" s="272">
        <f>SUM('15MIN'!AF341:AF344)</f>
        <v>0</v>
      </c>
      <c r="AG134" s="272">
        <f>SUM('15MIN'!AG341:AG344)</f>
        <v>0</v>
      </c>
      <c r="AH134" s="272">
        <f>SUM('15MIN'!AH341:AH344)</f>
        <v>0</v>
      </c>
      <c r="AI134" s="277">
        <f>SUM('15MIN'!AI341:AI344)</f>
        <v>0</v>
      </c>
      <c r="AJ134" s="275">
        <f t="shared" si="268"/>
        <v>0</v>
      </c>
      <c r="AL134" s="25">
        <f t="shared" si="269"/>
        <v>0.41666666666666674</v>
      </c>
      <c r="AM134" s="272">
        <f>SUM('15MIN'!AM341:AM344)</f>
        <v>0</v>
      </c>
      <c r="AN134" s="272">
        <f>SUM('15MIN'!AN341:AN344)</f>
        <v>0</v>
      </c>
      <c r="AO134" s="272">
        <f>SUM('15MIN'!AO341:AO344)</f>
        <v>0</v>
      </c>
      <c r="AP134" s="272">
        <f>SUM('15MIN'!AP341:AP344)</f>
        <v>0</v>
      </c>
      <c r="AQ134" s="272">
        <f>SUM('15MIN'!AQ341:AQ344)</f>
        <v>0</v>
      </c>
      <c r="AR134" s="272">
        <f>SUM('15MIN'!AR341:AR344)</f>
        <v>0</v>
      </c>
      <c r="AS134" s="272">
        <f>SUM('15MIN'!AS341:AS344)</f>
        <v>0</v>
      </c>
      <c r="AT134" s="272">
        <f>SUM('15MIN'!AT341:AT344)</f>
        <v>0</v>
      </c>
      <c r="AU134" s="277">
        <f>SUM('15MIN'!AU341:AU344)</f>
        <v>0</v>
      </c>
      <c r="AV134" s="275">
        <f t="shared" si="270"/>
        <v>0</v>
      </c>
      <c r="AX134" s="25">
        <f t="shared" si="271"/>
        <v>0.41666666666666674</v>
      </c>
      <c r="AY134" s="272">
        <f>SUM('15MIN'!AY341:AY344)</f>
        <v>0</v>
      </c>
      <c r="AZ134" s="272">
        <f>SUM('15MIN'!AZ341:AZ344)</f>
        <v>0</v>
      </c>
      <c r="BA134" s="272">
        <f>SUM('15MIN'!BA341:BA344)</f>
        <v>0</v>
      </c>
      <c r="BB134" s="272">
        <f>SUM('15MIN'!BB341:BB344)</f>
        <v>0</v>
      </c>
      <c r="BC134" s="272">
        <f>SUM('15MIN'!BC341:BC344)</f>
        <v>0</v>
      </c>
      <c r="BD134" s="272">
        <f>SUM('15MIN'!BD341:BD344)</f>
        <v>0</v>
      </c>
      <c r="BE134" s="272">
        <f>SUM('15MIN'!BE341:BE344)</f>
        <v>0</v>
      </c>
      <c r="BF134" s="272">
        <f>SUM('15MIN'!BF341:BF344)</f>
        <v>0</v>
      </c>
      <c r="BG134" s="277">
        <f>SUM('15MIN'!BG341:BG344)</f>
        <v>0</v>
      </c>
      <c r="BH134" s="275">
        <f t="shared" si="272"/>
        <v>0</v>
      </c>
      <c r="BJ134" s="25">
        <f t="shared" si="273"/>
        <v>0.41666666666666674</v>
      </c>
      <c r="BK134" s="272">
        <f>SUM('15MIN'!BK341:BK344)</f>
        <v>0</v>
      </c>
      <c r="BL134" s="272">
        <f>SUM('15MIN'!BL341:BL344)</f>
        <v>0</v>
      </c>
      <c r="BM134" s="272">
        <f>SUM('15MIN'!BM341:BM344)</f>
        <v>0</v>
      </c>
      <c r="BN134" s="272">
        <f>SUM('15MIN'!BN341:BN344)</f>
        <v>0</v>
      </c>
      <c r="BO134" s="272">
        <f>SUM('15MIN'!BO341:BO344)</f>
        <v>0</v>
      </c>
      <c r="BP134" s="272">
        <f>SUM('15MIN'!BP341:BP344)</f>
        <v>0</v>
      </c>
      <c r="BQ134" s="272">
        <f>SUM('15MIN'!BQ341:BQ344)</f>
        <v>0</v>
      </c>
      <c r="BR134" s="272">
        <f>SUM('15MIN'!BR341:BR344)</f>
        <v>0</v>
      </c>
      <c r="BS134" s="277">
        <f>SUM('15MIN'!BS341:BS344)</f>
        <v>0</v>
      </c>
      <c r="BT134" s="275">
        <f t="shared" si="274"/>
        <v>0</v>
      </c>
      <c r="BV134" s="25">
        <f t="shared" si="275"/>
        <v>0.41666666666666674</v>
      </c>
      <c r="BW134" s="4">
        <f t="shared" si="276"/>
        <v>0</v>
      </c>
      <c r="BX134" s="4">
        <f t="shared" si="256"/>
        <v>0</v>
      </c>
      <c r="BY134" s="4">
        <f t="shared" si="257"/>
        <v>0</v>
      </c>
      <c r="BZ134" s="4">
        <f t="shared" si="258"/>
        <v>0</v>
      </c>
      <c r="CA134" s="4">
        <f t="shared" si="259"/>
        <v>0</v>
      </c>
      <c r="CB134" s="4">
        <f t="shared" si="260"/>
        <v>0</v>
      </c>
      <c r="CC134" s="4">
        <f t="shared" si="261"/>
        <v>0</v>
      </c>
      <c r="CD134" s="4">
        <f t="shared" si="262"/>
        <v>0</v>
      </c>
      <c r="CE134" s="4">
        <f t="shared" si="263"/>
        <v>0</v>
      </c>
      <c r="CF134" s="42">
        <f t="shared" si="277"/>
        <v>0</v>
      </c>
    </row>
    <row r="135" spans="2:84" hidden="1" x14ac:dyDescent="0.25">
      <c r="B135" s="25">
        <f t="shared" si="255"/>
        <v>0.45833333333333343</v>
      </c>
      <c r="C135" s="272">
        <f>SUM('15MIN'!C345:C348)</f>
        <v>0</v>
      </c>
      <c r="D135" s="272">
        <f>SUM('15MIN'!D345:D348)</f>
        <v>0</v>
      </c>
      <c r="E135" s="272">
        <f>SUM('15MIN'!E345:E348)</f>
        <v>0</v>
      </c>
      <c r="F135" s="272">
        <f>SUM('15MIN'!F345:F348)</f>
        <v>0</v>
      </c>
      <c r="G135" s="272">
        <f>SUM('15MIN'!G345:G348)</f>
        <v>0</v>
      </c>
      <c r="H135" s="272">
        <f>SUM('15MIN'!H345:H348)</f>
        <v>0</v>
      </c>
      <c r="I135" s="272">
        <f>SUM('15MIN'!I345:I348)</f>
        <v>0</v>
      </c>
      <c r="J135" s="272">
        <f>SUM('15MIN'!J345:J348)</f>
        <v>0</v>
      </c>
      <c r="K135" s="277">
        <f>SUM('15MIN'!K345:K348)</f>
        <v>0</v>
      </c>
      <c r="L135" s="275">
        <f t="shared" si="264"/>
        <v>0</v>
      </c>
      <c r="N135" s="25">
        <f t="shared" si="265"/>
        <v>0.45833333333333343</v>
      </c>
      <c r="O135" s="272">
        <f>SUM('15MIN'!O345:O348)</f>
        <v>0</v>
      </c>
      <c r="P135" s="272">
        <f>SUM('15MIN'!P345:P348)</f>
        <v>0</v>
      </c>
      <c r="Q135" s="272">
        <f>SUM('15MIN'!Q345:Q348)</f>
        <v>0</v>
      </c>
      <c r="R135" s="272">
        <f>SUM('15MIN'!R345:R348)</f>
        <v>0</v>
      </c>
      <c r="S135" s="272">
        <f>SUM('15MIN'!S345:S348)</f>
        <v>0</v>
      </c>
      <c r="T135" s="272">
        <f>SUM('15MIN'!T345:T348)</f>
        <v>0</v>
      </c>
      <c r="U135" s="272">
        <f>SUM('15MIN'!U345:U348)</f>
        <v>0</v>
      </c>
      <c r="V135" s="272">
        <f>SUM('15MIN'!V345:V348)</f>
        <v>0</v>
      </c>
      <c r="W135" s="277">
        <f>SUM('15MIN'!W345:W348)</f>
        <v>0</v>
      </c>
      <c r="X135" s="275">
        <f t="shared" si="266"/>
        <v>0</v>
      </c>
      <c r="Z135" s="25">
        <f t="shared" si="267"/>
        <v>0.45833333333333343</v>
      </c>
      <c r="AA135" s="272">
        <f>SUM('15MIN'!AA345:AA348)</f>
        <v>0</v>
      </c>
      <c r="AB135" s="272">
        <f>SUM('15MIN'!AB345:AB348)</f>
        <v>0</v>
      </c>
      <c r="AC135" s="272">
        <f>SUM('15MIN'!AC345:AC348)</f>
        <v>0</v>
      </c>
      <c r="AD135" s="272">
        <f>SUM('15MIN'!AD345:AD348)</f>
        <v>0</v>
      </c>
      <c r="AE135" s="272">
        <f>SUM('15MIN'!AE345:AE348)</f>
        <v>0</v>
      </c>
      <c r="AF135" s="272">
        <f>SUM('15MIN'!AF345:AF348)</f>
        <v>0</v>
      </c>
      <c r="AG135" s="272">
        <f>SUM('15MIN'!AG345:AG348)</f>
        <v>0</v>
      </c>
      <c r="AH135" s="272">
        <f>SUM('15MIN'!AH345:AH348)</f>
        <v>0</v>
      </c>
      <c r="AI135" s="277">
        <f>SUM('15MIN'!AI345:AI348)</f>
        <v>0</v>
      </c>
      <c r="AJ135" s="275">
        <f t="shared" si="268"/>
        <v>0</v>
      </c>
      <c r="AL135" s="25">
        <f t="shared" si="269"/>
        <v>0.45833333333333343</v>
      </c>
      <c r="AM135" s="272">
        <f>SUM('15MIN'!AM345:AM348)</f>
        <v>0</v>
      </c>
      <c r="AN135" s="272">
        <f>SUM('15MIN'!AN345:AN348)</f>
        <v>0</v>
      </c>
      <c r="AO135" s="272">
        <f>SUM('15MIN'!AO345:AO348)</f>
        <v>0</v>
      </c>
      <c r="AP135" s="272">
        <f>SUM('15MIN'!AP345:AP348)</f>
        <v>0</v>
      </c>
      <c r="AQ135" s="272">
        <f>SUM('15MIN'!AQ345:AQ348)</f>
        <v>0</v>
      </c>
      <c r="AR135" s="272">
        <f>SUM('15MIN'!AR345:AR348)</f>
        <v>0</v>
      </c>
      <c r="AS135" s="272">
        <f>SUM('15MIN'!AS345:AS348)</f>
        <v>0</v>
      </c>
      <c r="AT135" s="272">
        <f>SUM('15MIN'!AT345:AT348)</f>
        <v>0</v>
      </c>
      <c r="AU135" s="277">
        <f>SUM('15MIN'!AU345:AU348)</f>
        <v>0</v>
      </c>
      <c r="AV135" s="275">
        <f t="shared" si="270"/>
        <v>0</v>
      </c>
      <c r="AX135" s="25">
        <f t="shared" si="271"/>
        <v>0.45833333333333343</v>
      </c>
      <c r="AY135" s="272">
        <f>SUM('15MIN'!AY345:AY348)</f>
        <v>0</v>
      </c>
      <c r="AZ135" s="272">
        <f>SUM('15MIN'!AZ345:AZ348)</f>
        <v>0</v>
      </c>
      <c r="BA135" s="272">
        <f>SUM('15MIN'!BA345:BA348)</f>
        <v>0</v>
      </c>
      <c r="BB135" s="272">
        <f>SUM('15MIN'!BB345:BB348)</f>
        <v>0</v>
      </c>
      <c r="BC135" s="272">
        <f>SUM('15MIN'!BC345:BC348)</f>
        <v>0</v>
      </c>
      <c r="BD135" s="272">
        <f>SUM('15MIN'!BD345:BD348)</f>
        <v>0</v>
      </c>
      <c r="BE135" s="272">
        <f>SUM('15MIN'!BE345:BE348)</f>
        <v>0</v>
      </c>
      <c r="BF135" s="272">
        <f>SUM('15MIN'!BF345:BF348)</f>
        <v>0</v>
      </c>
      <c r="BG135" s="277">
        <f>SUM('15MIN'!BG345:BG348)</f>
        <v>0</v>
      </c>
      <c r="BH135" s="275">
        <f t="shared" si="272"/>
        <v>0</v>
      </c>
      <c r="BJ135" s="25">
        <f t="shared" si="273"/>
        <v>0.45833333333333343</v>
      </c>
      <c r="BK135" s="272">
        <f>SUM('15MIN'!BK345:BK348)</f>
        <v>0</v>
      </c>
      <c r="BL135" s="272">
        <f>SUM('15MIN'!BL345:BL348)</f>
        <v>0</v>
      </c>
      <c r="BM135" s="272">
        <f>SUM('15MIN'!BM345:BM348)</f>
        <v>0</v>
      </c>
      <c r="BN135" s="272">
        <f>SUM('15MIN'!BN345:BN348)</f>
        <v>0</v>
      </c>
      <c r="BO135" s="272">
        <f>SUM('15MIN'!BO345:BO348)</f>
        <v>0</v>
      </c>
      <c r="BP135" s="272">
        <f>SUM('15MIN'!BP345:BP348)</f>
        <v>0</v>
      </c>
      <c r="BQ135" s="272">
        <f>SUM('15MIN'!BQ345:BQ348)</f>
        <v>0</v>
      </c>
      <c r="BR135" s="272">
        <f>SUM('15MIN'!BR345:BR348)</f>
        <v>0</v>
      </c>
      <c r="BS135" s="277">
        <f>SUM('15MIN'!BS345:BS348)</f>
        <v>0</v>
      </c>
      <c r="BT135" s="275">
        <f t="shared" si="274"/>
        <v>0</v>
      </c>
      <c r="BV135" s="25">
        <f t="shared" si="275"/>
        <v>0.45833333333333343</v>
      </c>
      <c r="BW135" s="4">
        <f t="shared" si="276"/>
        <v>0</v>
      </c>
      <c r="BX135" s="4">
        <f t="shared" si="256"/>
        <v>0</v>
      </c>
      <c r="BY135" s="4">
        <f t="shared" si="257"/>
        <v>0</v>
      </c>
      <c r="BZ135" s="4">
        <f t="shared" si="258"/>
        <v>0</v>
      </c>
      <c r="CA135" s="4">
        <f t="shared" si="259"/>
        <v>0</v>
      </c>
      <c r="CB135" s="4">
        <f t="shared" si="260"/>
        <v>0</v>
      </c>
      <c r="CC135" s="4">
        <f t="shared" si="261"/>
        <v>0</v>
      </c>
      <c r="CD135" s="4">
        <f t="shared" si="262"/>
        <v>0</v>
      </c>
      <c r="CE135" s="4">
        <f t="shared" si="263"/>
        <v>0</v>
      </c>
      <c r="CF135" s="42">
        <f t="shared" si="277"/>
        <v>0</v>
      </c>
    </row>
    <row r="136" spans="2:84" hidden="1" x14ac:dyDescent="0.25">
      <c r="B136" s="25">
        <f t="shared" si="255"/>
        <v>0.50000000000000011</v>
      </c>
      <c r="C136" s="272">
        <f>SUM('15MIN'!C349:C352)</f>
        <v>0</v>
      </c>
      <c r="D136" s="272">
        <f>SUM('15MIN'!D349:D352)</f>
        <v>0</v>
      </c>
      <c r="E136" s="272">
        <f>SUM('15MIN'!E349:E352)</f>
        <v>0</v>
      </c>
      <c r="F136" s="272">
        <f>SUM('15MIN'!F349:F352)</f>
        <v>0</v>
      </c>
      <c r="G136" s="272">
        <f>SUM('15MIN'!G349:G352)</f>
        <v>0</v>
      </c>
      <c r="H136" s="272">
        <f>SUM('15MIN'!H349:H352)</f>
        <v>0</v>
      </c>
      <c r="I136" s="272">
        <f>SUM('15MIN'!I349:I352)</f>
        <v>0</v>
      </c>
      <c r="J136" s="272">
        <f>SUM('15MIN'!J349:J352)</f>
        <v>0</v>
      </c>
      <c r="K136" s="277">
        <f>SUM('15MIN'!K349:K352)</f>
        <v>0</v>
      </c>
      <c r="L136" s="275">
        <f t="shared" si="264"/>
        <v>0</v>
      </c>
      <c r="N136" s="25">
        <f t="shared" si="265"/>
        <v>0.50000000000000011</v>
      </c>
      <c r="O136" s="272">
        <f>SUM('15MIN'!O349:O352)</f>
        <v>0</v>
      </c>
      <c r="P136" s="272">
        <f>SUM('15MIN'!P349:P352)</f>
        <v>0</v>
      </c>
      <c r="Q136" s="272">
        <f>SUM('15MIN'!Q349:Q352)</f>
        <v>0</v>
      </c>
      <c r="R136" s="272">
        <f>SUM('15MIN'!R349:R352)</f>
        <v>0</v>
      </c>
      <c r="S136" s="272">
        <f>SUM('15MIN'!S349:S352)</f>
        <v>0</v>
      </c>
      <c r="T136" s="272">
        <f>SUM('15MIN'!T349:T352)</f>
        <v>0</v>
      </c>
      <c r="U136" s="272">
        <f>SUM('15MIN'!U349:U352)</f>
        <v>0</v>
      </c>
      <c r="V136" s="272">
        <f>SUM('15MIN'!V349:V352)</f>
        <v>0</v>
      </c>
      <c r="W136" s="277">
        <f>SUM('15MIN'!W349:W352)</f>
        <v>0</v>
      </c>
      <c r="X136" s="275">
        <f t="shared" si="266"/>
        <v>0</v>
      </c>
      <c r="Z136" s="25">
        <f t="shared" si="267"/>
        <v>0.50000000000000011</v>
      </c>
      <c r="AA136" s="272">
        <f>SUM('15MIN'!AA349:AA352)</f>
        <v>0</v>
      </c>
      <c r="AB136" s="272">
        <f>SUM('15MIN'!AB349:AB352)</f>
        <v>0</v>
      </c>
      <c r="AC136" s="272">
        <f>SUM('15MIN'!AC349:AC352)</f>
        <v>0</v>
      </c>
      <c r="AD136" s="272">
        <f>SUM('15MIN'!AD349:AD352)</f>
        <v>0</v>
      </c>
      <c r="AE136" s="272">
        <f>SUM('15MIN'!AE349:AE352)</f>
        <v>0</v>
      </c>
      <c r="AF136" s="272">
        <f>SUM('15MIN'!AF349:AF352)</f>
        <v>0</v>
      </c>
      <c r="AG136" s="272">
        <f>SUM('15MIN'!AG349:AG352)</f>
        <v>0</v>
      </c>
      <c r="AH136" s="272">
        <f>SUM('15MIN'!AH349:AH352)</f>
        <v>0</v>
      </c>
      <c r="AI136" s="277">
        <f>SUM('15MIN'!AI349:AI352)</f>
        <v>0</v>
      </c>
      <c r="AJ136" s="275">
        <f t="shared" si="268"/>
        <v>0</v>
      </c>
      <c r="AL136" s="25">
        <f t="shared" si="269"/>
        <v>0.50000000000000011</v>
      </c>
      <c r="AM136" s="272">
        <f>SUM('15MIN'!AM349:AM352)</f>
        <v>0</v>
      </c>
      <c r="AN136" s="272">
        <f>SUM('15MIN'!AN349:AN352)</f>
        <v>0</v>
      </c>
      <c r="AO136" s="272">
        <f>SUM('15MIN'!AO349:AO352)</f>
        <v>0</v>
      </c>
      <c r="AP136" s="272">
        <f>SUM('15MIN'!AP349:AP352)</f>
        <v>0</v>
      </c>
      <c r="AQ136" s="272">
        <f>SUM('15MIN'!AQ349:AQ352)</f>
        <v>0</v>
      </c>
      <c r="AR136" s="272">
        <f>SUM('15MIN'!AR349:AR352)</f>
        <v>0</v>
      </c>
      <c r="AS136" s="272">
        <f>SUM('15MIN'!AS349:AS352)</f>
        <v>0</v>
      </c>
      <c r="AT136" s="272">
        <f>SUM('15MIN'!AT349:AT352)</f>
        <v>0</v>
      </c>
      <c r="AU136" s="277">
        <f>SUM('15MIN'!AU349:AU352)</f>
        <v>0</v>
      </c>
      <c r="AV136" s="275">
        <f t="shared" si="270"/>
        <v>0</v>
      </c>
      <c r="AX136" s="25">
        <f t="shared" si="271"/>
        <v>0.50000000000000011</v>
      </c>
      <c r="AY136" s="272">
        <f>SUM('15MIN'!AY349:AY352)</f>
        <v>0</v>
      </c>
      <c r="AZ136" s="272">
        <f>SUM('15MIN'!AZ349:AZ352)</f>
        <v>0</v>
      </c>
      <c r="BA136" s="272">
        <f>SUM('15MIN'!BA349:BA352)</f>
        <v>0</v>
      </c>
      <c r="BB136" s="272">
        <f>SUM('15MIN'!BB349:BB352)</f>
        <v>0</v>
      </c>
      <c r="BC136" s="272">
        <f>SUM('15MIN'!BC349:BC352)</f>
        <v>0</v>
      </c>
      <c r="BD136" s="272">
        <f>SUM('15MIN'!BD349:BD352)</f>
        <v>0</v>
      </c>
      <c r="BE136" s="272">
        <f>SUM('15MIN'!BE349:BE352)</f>
        <v>0</v>
      </c>
      <c r="BF136" s="272">
        <f>SUM('15MIN'!BF349:BF352)</f>
        <v>0</v>
      </c>
      <c r="BG136" s="277">
        <f>SUM('15MIN'!BG349:BG352)</f>
        <v>0</v>
      </c>
      <c r="BH136" s="275">
        <f t="shared" si="272"/>
        <v>0</v>
      </c>
      <c r="BJ136" s="25">
        <f t="shared" si="273"/>
        <v>0.50000000000000011</v>
      </c>
      <c r="BK136" s="272">
        <f>SUM('15MIN'!BK349:BK352)</f>
        <v>0</v>
      </c>
      <c r="BL136" s="272">
        <f>SUM('15MIN'!BL349:BL352)</f>
        <v>0</v>
      </c>
      <c r="BM136" s="272">
        <f>SUM('15MIN'!BM349:BM352)</f>
        <v>0</v>
      </c>
      <c r="BN136" s="272">
        <f>SUM('15MIN'!BN349:BN352)</f>
        <v>0</v>
      </c>
      <c r="BO136" s="272">
        <f>SUM('15MIN'!BO349:BO352)</f>
        <v>0</v>
      </c>
      <c r="BP136" s="272">
        <f>SUM('15MIN'!BP349:BP352)</f>
        <v>0</v>
      </c>
      <c r="BQ136" s="272">
        <f>SUM('15MIN'!BQ349:BQ352)</f>
        <v>0</v>
      </c>
      <c r="BR136" s="272">
        <f>SUM('15MIN'!BR349:BR352)</f>
        <v>0</v>
      </c>
      <c r="BS136" s="277">
        <f>SUM('15MIN'!BS349:BS352)</f>
        <v>0</v>
      </c>
      <c r="BT136" s="275">
        <f t="shared" si="274"/>
        <v>0</v>
      </c>
      <c r="BV136" s="25">
        <f t="shared" si="275"/>
        <v>0.50000000000000011</v>
      </c>
      <c r="BW136" s="4">
        <f t="shared" si="276"/>
        <v>0</v>
      </c>
      <c r="BX136" s="4">
        <f t="shared" si="256"/>
        <v>0</v>
      </c>
      <c r="BY136" s="4">
        <f t="shared" si="257"/>
        <v>0</v>
      </c>
      <c r="BZ136" s="4">
        <f t="shared" si="258"/>
        <v>0</v>
      </c>
      <c r="CA136" s="4">
        <f t="shared" si="259"/>
        <v>0</v>
      </c>
      <c r="CB136" s="4">
        <f t="shared" si="260"/>
        <v>0</v>
      </c>
      <c r="CC136" s="4">
        <f t="shared" si="261"/>
        <v>0</v>
      </c>
      <c r="CD136" s="4">
        <f t="shared" si="262"/>
        <v>0</v>
      </c>
      <c r="CE136" s="4">
        <f t="shared" si="263"/>
        <v>0</v>
      </c>
      <c r="CF136" s="42">
        <f t="shared" si="277"/>
        <v>0</v>
      </c>
    </row>
    <row r="137" spans="2:84" hidden="1" x14ac:dyDescent="0.25">
      <c r="B137" s="25">
        <f t="shared" si="255"/>
        <v>0.54166666666666674</v>
      </c>
      <c r="C137" s="272">
        <f>SUM('15MIN'!C353:C356)</f>
        <v>0</v>
      </c>
      <c r="D137" s="272">
        <f>SUM('15MIN'!D353:D356)</f>
        <v>0</v>
      </c>
      <c r="E137" s="272">
        <f>SUM('15MIN'!E353:E356)</f>
        <v>0</v>
      </c>
      <c r="F137" s="272">
        <f>SUM('15MIN'!F353:F356)</f>
        <v>0</v>
      </c>
      <c r="G137" s="272">
        <f>SUM('15MIN'!G353:G356)</f>
        <v>0</v>
      </c>
      <c r="H137" s="272">
        <f>SUM('15MIN'!H353:H356)</f>
        <v>0</v>
      </c>
      <c r="I137" s="272">
        <f>SUM('15MIN'!I353:I356)</f>
        <v>0</v>
      </c>
      <c r="J137" s="272">
        <f>SUM('15MIN'!J353:J356)</f>
        <v>0</v>
      </c>
      <c r="K137" s="277">
        <f>SUM('15MIN'!K353:K356)</f>
        <v>0</v>
      </c>
      <c r="L137" s="275">
        <f t="shared" si="264"/>
        <v>0</v>
      </c>
      <c r="N137" s="25">
        <f t="shared" si="265"/>
        <v>0.54166666666666674</v>
      </c>
      <c r="O137" s="272">
        <f>SUM('15MIN'!O353:O356)</f>
        <v>0</v>
      </c>
      <c r="P137" s="272">
        <f>SUM('15MIN'!P353:P356)</f>
        <v>0</v>
      </c>
      <c r="Q137" s="272">
        <f>SUM('15MIN'!Q353:Q356)</f>
        <v>0</v>
      </c>
      <c r="R137" s="272">
        <f>SUM('15MIN'!R353:R356)</f>
        <v>0</v>
      </c>
      <c r="S137" s="272">
        <f>SUM('15MIN'!S353:S356)</f>
        <v>0</v>
      </c>
      <c r="T137" s="272">
        <f>SUM('15MIN'!T353:T356)</f>
        <v>0</v>
      </c>
      <c r="U137" s="272">
        <f>SUM('15MIN'!U353:U356)</f>
        <v>0</v>
      </c>
      <c r="V137" s="272">
        <f>SUM('15MIN'!V353:V356)</f>
        <v>0</v>
      </c>
      <c r="W137" s="277">
        <f>SUM('15MIN'!W353:W356)</f>
        <v>0</v>
      </c>
      <c r="X137" s="275">
        <f t="shared" si="266"/>
        <v>0</v>
      </c>
      <c r="Z137" s="25">
        <f t="shared" si="267"/>
        <v>0.54166666666666674</v>
      </c>
      <c r="AA137" s="272">
        <f>SUM('15MIN'!AA353:AA356)</f>
        <v>0</v>
      </c>
      <c r="AB137" s="272">
        <f>SUM('15MIN'!AB353:AB356)</f>
        <v>0</v>
      </c>
      <c r="AC137" s="272">
        <f>SUM('15MIN'!AC353:AC356)</f>
        <v>0</v>
      </c>
      <c r="AD137" s="272">
        <f>SUM('15MIN'!AD353:AD356)</f>
        <v>0</v>
      </c>
      <c r="AE137" s="272">
        <f>SUM('15MIN'!AE353:AE356)</f>
        <v>0</v>
      </c>
      <c r="AF137" s="272">
        <f>SUM('15MIN'!AF353:AF356)</f>
        <v>0</v>
      </c>
      <c r="AG137" s="272">
        <f>SUM('15MIN'!AG353:AG356)</f>
        <v>0</v>
      </c>
      <c r="AH137" s="272">
        <f>SUM('15MIN'!AH353:AH356)</f>
        <v>0</v>
      </c>
      <c r="AI137" s="277">
        <f>SUM('15MIN'!AI353:AI356)</f>
        <v>0</v>
      </c>
      <c r="AJ137" s="275">
        <f t="shared" si="268"/>
        <v>0</v>
      </c>
      <c r="AL137" s="25">
        <f t="shared" si="269"/>
        <v>0.54166666666666674</v>
      </c>
      <c r="AM137" s="272">
        <f>SUM('15MIN'!AM353:AM356)</f>
        <v>0</v>
      </c>
      <c r="AN137" s="272">
        <f>SUM('15MIN'!AN353:AN356)</f>
        <v>0</v>
      </c>
      <c r="AO137" s="272">
        <f>SUM('15MIN'!AO353:AO356)</f>
        <v>0</v>
      </c>
      <c r="AP137" s="272">
        <f>SUM('15MIN'!AP353:AP356)</f>
        <v>0</v>
      </c>
      <c r="AQ137" s="272">
        <f>SUM('15MIN'!AQ353:AQ356)</f>
        <v>0</v>
      </c>
      <c r="AR137" s="272">
        <f>SUM('15MIN'!AR353:AR356)</f>
        <v>0</v>
      </c>
      <c r="AS137" s="272">
        <f>SUM('15MIN'!AS353:AS356)</f>
        <v>0</v>
      </c>
      <c r="AT137" s="272">
        <f>SUM('15MIN'!AT353:AT356)</f>
        <v>0</v>
      </c>
      <c r="AU137" s="277">
        <f>SUM('15MIN'!AU353:AU356)</f>
        <v>0</v>
      </c>
      <c r="AV137" s="275">
        <f t="shared" si="270"/>
        <v>0</v>
      </c>
      <c r="AX137" s="25">
        <f t="shared" si="271"/>
        <v>0.54166666666666674</v>
      </c>
      <c r="AY137" s="272">
        <f>SUM('15MIN'!AY353:AY356)</f>
        <v>0</v>
      </c>
      <c r="AZ137" s="272">
        <f>SUM('15MIN'!AZ353:AZ356)</f>
        <v>0</v>
      </c>
      <c r="BA137" s="272">
        <f>SUM('15MIN'!BA353:BA356)</f>
        <v>0</v>
      </c>
      <c r="BB137" s="272">
        <f>SUM('15MIN'!BB353:BB356)</f>
        <v>0</v>
      </c>
      <c r="BC137" s="272">
        <f>SUM('15MIN'!BC353:BC356)</f>
        <v>0</v>
      </c>
      <c r="BD137" s="272">
        <f>SUM('15MIN'!BD353:BD356)</f>
        <v>0</v>
      </c>
      <c r="BE137" s="272">
        <f>SUM('15MIN'!BE353:BE356)</f>
        <v>0</v>
      </c>
      <c r="BF137" s="272">
        <f>SUM('15MIN'!BF353:BF356)</f>
        <v>0</v>
      </c>
      <c r="BG137" s="277">
        <f>SUM('15MIN'!BG353:BG356)</f>
        <v>0</v>
      </c>
      <c r="BH137" s="275">
        <f t="shared" si="272"/>
        <v>0</v>
      </c>
      <c r="BJ137" s="25">
        <f t="shared" si="273"/>
        <v>0.54166666666666674</v>
      </c>
      <c r="BK137" s="272">
        <f>SUM('15MIN'!BK353:BK356)</f>
        <v>0</v>
      </c>
      <c r="BL137" s="272">
        <f>SUM('15MIN'!BL353:BL356)</f>
        <v>0</v>
      </c>
      <c r="BM137" s="272">
        <f>SUM('15MIN'!BM353:BM356)</f>
        <v>0</v>
      </c>
      <c r="BN137" s="272">
        <f>SUM('15MIN'!BN353:BN356)</f>
        <v>0</v>
      </c>
      <c r="BO137" s="272">
        <f>SUM('15MIN'!BO353:BO356)</f>
        <v>0</v>
      </c>
      <c r="BP137" s="272">
        <f>SUM('15MIN'!BP353:BP356)</f>
        <v>0</v>
      </c>
      <c r="BQ137" s="272">
        <f>SUM('15MIN'!BQ353:BQ356)</f>
        <v>0</v>
      </c>
      <c r="BR137" s="272">
        <f>SUM('15MIN'!BR353:BR356)</f>
        <v>0</v>
      </c>
      <c r="BS137" s="277">
        <f>SUM('15MIN'!BS353:BS356)</f>
        <v>0</v>
      </c>
      <c r="BT137" s="275">
        <f t="shared" si="274"/>
        <v>0</v>
      </c>
      <c r="BV137" s="25">
        <f t="shared" si="275"/>
        <v>0.54166666666666674</v>
      </c>
      <c r="BW137" s="4">
        <f t="shared" si="276"/>
        <v>0</v>
      </c>
      <c r="BX137" s="4">
        <f t="shared" si="256"/>
        <v>0</v>
      </c>
      <c r="BY137" s="4">
        <f t="shared" si="257"/>
        <v>0</v>
      </c>
      <c r="BZ137" s="4">
        <f t="shared" si="258"/>
        <v>0</v>
      </c>
      <c r="CA137" s="4">
        <f t="shared" si="259"/>
        <v>0</v>
      </c>
      <c r="CB137" s="4">
        <f t="shared" si="260"/>
        <v>0</v>
      </c>
      <c r="CC137" s="4">
        <f t="shared" si="261"/>
        <v>0</v>
      </c>
      <c r="CD137" s="4">
        <f t="shared" si="262"/>
        <v>0</v>
      </c>
      <c r="CE137" s="4">
        <f t="shared" si="263"/>
        <v>0</v>
      </c>
      <c r="CF137" s="42">
        <f t="shared" si="277"/>
        <v>0</v>
      </c>
    </row>
    <row r="138" spans="2:84" hidden="1" x14ac:dyDescent="0.25">
      <c r="B138" s="25">
        <f t="shared" si="255"/>
        <v>0.58333333333333337</v>
      </c>
      <c r="C138" s="272">
        <f>SUM('15MIN'!C357:C360)</f>
        <v>0</v>
      </c>
      <c r="D138" s="272">
        <f>SUM('15MIN'!D357:D360)</f>
        <v>0</v>
      </c>
      <c r="E138" s="272">
        <f>SUM('15MIN'!E357:E360)</f>
        <v>0</v>
      </c>
      <c r="F138" s="272">
        <f>SUM('15MIN'!F357:F360)</f>
        <v>0</v>
      </c>
      <c r="G138" s="272">
        <f>SUM('15MIN'!G357:G360)</f>
        <v>0</v>
      </c>
      <c r="H138" s="272">
        <f>SUM('15MIN'!H357:H360)</f>
        <v>0</v>
      </c>
      <c r="I138" s="272">
        <f>SUM('15MIN'!I357:I360)</f>
        <v>0</v>
      </c>
      <c r="J138" s="272">
        <f>SUM('15MIN'!J357:J360)</f>
        <v>0</v>
      </c>
      <c r="K138" s="277">
        <f>SUM('15MIN'!K357:K360)</f>
        <v>0</v>
      </c>
      <c r="L138" s="275">
        <f t="shared" si="264"/>
        <v>0</v>
      </c>
      <c r="N138" s="25">
        <f t="shared" si="265"/>
        <v>0.58333333333333337</v>
      </c>
      <c r="O138" s="272">
        <f>SUM('15MIN'!O357:O360)</f>
        <v>0</v>
      </c>
      <c r="P138" s="272">
        <f>SUM('15MIN'!P357:P360)</f>
        <v>0</v>
      </c>
      <c r="Q138" s="272">
        <f>SUM('15MIN'!Q357:Q360)</f>
        <v>0</v>
      </c>
      <c r="R138" s="272">
        <f>SUM('15MIN'!R357:R360)</f>
        <v>0</v>
      </c>
      <c r="S138" s="272">
        <f>SUM('15MIN'!S357:S360)</f>
        <v>0</v>
      </c>
      <c r="T138" s="272">
        <f>SUM('15MIN'!T357:T360)</f>
        <v>0</v>
      </c>
      <c r="U138" s="272">
        <f>SUM('15MIN'!U357:U360)</f>
        <v>0</v>
      </c>
      <c r="V138" s="272">
        <f>SUM('15MIN'!V357:V360)</f>
        <v>0</v>
      </c>
      <c r="W138" s="277">
        <f>SUM('15MIN'!W357:W360)</f>
        <v>0</v>
      </c>
      <c r="X138" s="275">
        <f t="shared" si="266"/>
        <v>0</v>
      </c>
      <c r="Z138" s="25">
        <f t="shared" si="267"/>
        <v>0.58333333333333337</v>
      </c>
      <c r="AA138" s="272">
        <f>SUM('15MIN'!AA357:AA360)</f>
        <v>0</v>
      </c>
      <c r="AB138" s="272">
        <f>SUM('15MIN'!AB357:AB360)</f>
        <v>0</v>
      </c>
      <c r="AC138" s="272">
        <f>SUM('15MIN'!AC357:AC360)</f>
        <v>0</v>
      </c>
      <c r="AD138" s="272">
        <f>SUM('15MIN'!AD357:AD360)</f>
        <v>0</v>
      </c>
      <c r="AE138" s="272">
        <f>SUM('15MIN'!AE357:AE360)</f>
        <v>0</v>
      </c>
      <c r="AF138" s="272">
        <f>SUM('15MIN'!AF357:AF360)</f>
        <v>0</v>
      </c>
      <c r="AG138" s="272">
        <f>SUM('15MIN'!AG357:AG360)</f>
        <v>0</v>
      </c>
      <c r="AH138" s="272">
        <f>SUM('15MIN'!AH357:AH360)</f>
        <v>0</v>
      </c>
      <c r="AI138" s="277">
        <f>SUM('15MIN'!AI357:AI360)</f>
        <v>0</v>
      </c>
      <c r="AJ138" s="275">
        <f t="shared" si="268"/>
        <v>0</v>
      </c>
      <c r="AL138" s="25">
        <f t="shared" si="269"/>
        <v>0.58333333333333337</v>
      </c>
      <c r="AM138" s="272">
        <f>SUM('15MIN'!AM357:AM360)</f>
        <v>0</v>
      </c>
      <c r="AN138" s="272">
        <f>SUM('15MIN'!AN357:AN360)</f>
        <v>0</v>
      </c>
      <c r="AO138" s="272">
        <f>SUM('15MIN'!AO357:AO360)</f>
        <v>0</v>
      </c>
      <c r="AP138" s="272">
        <f>SUM('15MIN'!AP357:AP360)</f>
        <v>0</v>
      </c>
      <c r="AQ138" s="272">
        <f>SUM('15MIN'!AQ357:AQ360)</f>
        <v>0</v>
      </c>
      <c r="AR138" s="272">
        <f>SUM('15MIN'!AR357:AR360)</f>
        <v>0</v>
      </c>
      <c r="AS138" s="272">
        <f>SUM('15MIN'!AS357:AS360)</f>
        <v>0</v>
      </c>
      <c r="AT138" s="272">
        <f>SUM('15MIN'!AT357:AT360)</f>
        <v>0</v>
      </c>
      <c r="AU138" s="277">
        <f>SUM('15MIN'!AU357:AU360)</f>
        <v>0</v>
      </c>
      <c r="AV138" s="275">
        <f t="shared" si="270"/>
        <v>0</v>
      </c>
      <c r="AX138" s="25">
        <f t="shared" si="271"/>
        <v>0.58333333333333337</v>
      </c>
      <c r="AY138" s="272">
        <f>SUM('15MIN'!AY357:AY360)</f>
        <v>0</v>
      </c>
      <c r="AZ138" s="272">
        <f>SUM('15MIN'!AZ357:AZ360)</f>
        <v>0</v>
      </c>
      <c r="BA138" s="272">
        <f>SUM('15MIN'!BA357:BA360)</f>
        <v>0</v>
      </c>
      <c r="BB138" s="272">
        <f>SUM('15MIN'!BB357:BB360)</f>
        <v>0</v>
      </c>
      <c r="BC138" s="272">
        <f>SUM('15MIN'!BC357:BC360)</f>
        <v>0</v>
      </c>
      <c r="BD138" s="272">
        <f>SUM('15MIN'!BD357:BD360)</f>
        <v>0</v>
      </c>
      <c r="BE138" s="272">
        <f>SUM('15MIN'!BE357:BE360)</f>
        <v>0</v>
      </c>
      <c r="BF138" s="272">
        <f>SUM('15MIN'!BF357:BF360)</f>
        <v>0</v>
      </c>
      <c r="BG138" s="277">
        <f>SUM('15MIN'!BG357:BG360)</f>
        <v>0</v>
      </c>
      <c r="BH138" s="275">
        <f t="shared" si="272"/>
        <v>0</v>
      </c>
      <c r="BJ138" s="25">
        <f t="shared" si="273"/>
        <v>0.58333333333333337</v>
      </c>
      <c r="BK138" s="272">
        <f>SUM('15MIN'!BK357:BK360)</f>
        <v>0</v>
      </c>
      <c r="BL138" s="272">
        <f>SUM('15MIN'!BL357:BL360)</f>
        <v>0</v>
      </c>
      <c r="BM138" s="272">
        <f>SUM('15MIN'!BM357:BM360)</f>
        <v>0</v>
      </c>
      <c r="BN138" s="272">
        <f>SUM('15MIN'!BN357:BN360)</f>
        <v>0</v>
      </c>
      <c r="BO138" s="272">
        <f>SUM('15MIN'!BO357:BO360)</f>
        <v>0</v>
      </c>
      <c r="BP138" s="272">
        <f>SUM('15MIN'!BP357:BP360)</f>
        <v>0</v>
      </c>
      <c r="BQ138" s="272">
        <f>SUM('15MIN'!BQ357:BQ360)</f>
        <v>0</v>
      </c>
      <c r="BR138" s="272">
        <f>SUM('15MIN'!BR357:BR360)</f>
        <v>0</v>
      </c>
      <c r="BS138" s="277">
        <f>SUM('15MIN'!BS357:BS360)</f>
        <v>0</v>
      </c>
      <c r="BT138" s="275">
        <f t="shared" si="274"/>
        <v>0</v>
      </c>
      <c r="BV138" s="25">
        <f t="shared" si="275"/>
        <v>0.58333333333333337</v>
      </c>
      <c r="BW138" s="4">
        <f t="shared" si="276"/>
        <v>0</v>
      </c>
      <c r="BX138" s="4">
        <f t="shared" si="256"/>
        <v>0</v>
      </c>
      <c r="BY138" s="4">
        <f t="shared" si="257"/>
        <v>0</v>
      </c>
      <c r="BZ138" s="4">
        <f t="shared" si="258"/>
        <v>0</v>
      </c>
      <c r="CA138" s="4">
        <f t="shared" si="259"/>
        <v>0</v>
      </c>
      <c r="CB138" s="4">
        <f t="shared" si="260"/>
        <v>0</v>
      </c>
      <c r="CC138" s="4">
        <f t="shared" si="261"/>
        <v>0</v>
      </c>
      <c r="CD138" s="4">
        <f t="shared" si="262"/>
        <v>0</v>
      </c>
      <c r="CE138" s="4">
        <f t="shared" si="263"/>
        <v>0</v>
      </c>
      <c r="CF138" s="42">
        <f t="shared" si="277"/>
        <v>0</v>
      </c>
    </row>
    <row r="139" spans="2:84" hidden="1" x14ac:dyDescent="0.25">
      <c r="B139" s="25">
        <f t="shared" si="255"/>
        <v>0.625</v>
      </c>
      <c r="C139" s="272">
        <f>SUM('15MIN'!C361:C364)</f>
        <v>0</v>
      </c>
      <c r="D139" s="272">
        <f>SUM('15MIN'!D361:D364)</f>
        <v>0</v>
      </c>
      <c r="E139" s="272">
        <f>SUM('15MIN'!E361:E364)</f>
        <v>0</v>
      </c>
      <c r="F139" s="272">
        <f>SUM('15MIN'!F361:F364)</f>
        <v>0</v>
      </c>
      <c r="G139" s="272">
        <f>SUM('15MIN'!G361:G364)</f>
        <v>0</v>
      </c>
      <c r="H139" s="272">
        <f>SUM('15MIN'!H361:H364)</f>
        <v>0</v>
      </c>
      <c r="I139" s="272">
        <f>SUM('15MIN'!I361:I364)</f>
        <v>0</v>
      </c>
      <c r="J139" s="272">
        <f>SUM('15MIN'!J361:J364)</f>
        <v>0</v>
      </c>
      <c r="K139" s="277">
        <f>SUM('15MIN'!K361:K364)</f>
        <v>0</v>
      </c>
      <c r="L139" s="275">
        <f t="shared" si="264"/>
        <v>0</v>
      </c>
      <c r="N139" s="25">
        <f t="shared" si="265"/>
        <v>0.625</v>
      </c>
      <c r="O139" s="272">
        <f>SUM('15MIN'!O361:O364)</f>
        <v>0</v>
      </c>
      <c r="P139" s="272">
        <f>SUM('15MIN'!P361:P364)</f>
        <v>0</v>
      </c>
      <c r="Q139" s="272">
        <f>SUM('15MIN'!Q361:Q364)</f>
        <v>0</v>
      </c>
      <c r="R139" s="272">
        <f>SUM('15MIN'!R361:R364)</f>
        <v>0</v>
      </c>
      <c r="S139" s="272">
        <f>SUM('15MIN'!S361:S364)</f>
        <v>0</v>
      </c>
      <c r="T139" s="272">
        <f>SUM('15MIN'!T361:T364)</f>
        <v>0</v>
      </c>
      <c r="U139" s="272">
        <f>SUM('15MIN'!U361:U364)</f>
        <v>0</v>
      </c>
      <c r="V139" s="272">
        <f>SUM('15MIN'!V361:V364)</f>
        <v>0</v>
      </c>
      <c r="W139" s="277">
        <f>SUM('15MIN'!W361:W364)</f>
        <v>0</v>
      </c>
      <c r="X139" s="275">
        <f t="shared" si="266"/>
        <v>0</v>
      </c>
      <c r="Z139" s="25">
        <f t="shared" si="267"/>
        <v>0.625</v>
      </c>
      <c r="AA139" s="272">
        <f>SUM('15MIN'!AA361:AA364)</f>
        <v>0</v>
      </c>
      <c r="AB139" s="272">
        <f>SUM('15MIN'!AB361:AB364)</f>
        <v>0</v>
      </c>
      <c r="AC139" s="272">
        <f>SUM('15MIN'!AC361:AC364)</f>
        <v>0</v>
      </c>
      <c r="AD139" s="272">
        <f>SUM('15MIN'!AD361:AD364)</f>
        <v>0</v>
      </c>
      <c r="AE139" s="272">
        <f>SUM('15MIN'!AE361:AE364)</f>
        <v>0</v>
      </c>
      <c r="AF139" s="272">
        <f>SUM('15MIN'!AF361:AF364)</f>
        <v>0</v>
      </c>
      <c r="AG139" s="272">
        <f>SUM('15MIN'!AG361:AG364)</f>
        <v>0</v>
      </c>
      <c r="AH139" s="272">
        <f>SUM('15MIN'!AH361:AH364)</f>
        <v>0</v>
      </c>
      <c r="AI139" s="277">
        <f>SUM('15MIN'!AI361:AI364)</f>
        <v>0</v>
      </c>
      <c r="AJ139" s="275">
        <f t="shared" si="268"/>
        <v>0</v>
      </c>
      <c r="AL139" s="25">
        <f t="shared" si="269"/>
        <v>0.625</v>
      </c>
      <c r="AM139" s="272">
        <f>SUM('15MIN'!AM361:AM364)</f>
        <v>0</v>
      </c>
      <c r="AN139" s="272">
        <f>SUM('15MIN'!AN361:AN364)</f>
        <v>0</v>
      </c>
      <c r="AO139" s="272">
        <f>SUM('15MIN'!AO361:AO364)</f>
        <v>0</v>
      </c>
      <c r="AP139" s="272">
        <f>SUM('15MIN'!AP361:AP364)</f>
        <v>0</v>
      </c>
      <c r="AQ139" s="272">
        <f>SUM('15MIN'!AQ361:AQ364)</f>
        <v>0</v>
      </c>
      <c r="AR139" s="272">
        <f>SUM('15MIN'!AR361:AR364)</f>
        <v>0</v>
      </c>
      <c r="AS139" s="272">
        <f>SUM('15MIN'!AS361:AS364)</f>
        <v>0</v>
      </c>
      <c r="AT139" s="272">
        <f>SUM('15MIN'!AT361:AT364)</f>
        <v>0</v>
      </c>
      <c r="AU139" s="277">
        <f>SUM('15MIN'!AU361:AU364)</f>
        <v>0</v>
      </c>
      <c r="AV139" s="275">
        <f t="shared" si="270"/>
        <v>0</v>
      </c>
      <c r="AX139" s="25">
        <f t="shared" si="271"/>
        <v>0.625</v>
      </c>
      <c r="AY139" s="272">
        <f>SUM('15MIN'!AY361:AY364)</f>
        <v>0</v>
      </c>
      <c r="AZ139" s="272">
        <f>SUM('15MIN'!AZ361:AZ364)</f>
        <v>0</v>
      </c>
      <c r="BA139" s="272">
        <f>SUM('15MIN'!BA361:BA364)</f>
        <v>0</v>
      </c>
      <c r="BB139" s="272">
        <f>SUM('15MIN'!BB361:BB364)</f>
        <v>0</v>
      </c>
      <c r="BC139" s="272">
        <f>SUM('15MIN'!BC361:BC364)</f>
        <v>0</v>
      </c>
      <c r="BD139" s="272">
        <f>SUM('15MIN'!BD361:BD364)</f>
        <v>0</v>
      </c>
      <c r="BE139" s="272">
        <f>SUM('15MIN'!BE361:BE364)</f>
        <v>0</v>
      </c>
      <c r="BF139" s="272">
        <f>SUM('15MIN'!BF361:BF364)</f>
        <v>0</v>
      </c>
      <c r="BG139" s="277">
        <f>SUM('15MIN'!BG361:BG364)</f>
        <v>0</v>
      </c>
      <c r="BH139" s="275">
        <f t="shared" si="272"/>
        <v>0</v>
      </c>
      <c r="BJ139" s="25">
        <f t="shared" si="273"/>
        <v>0.625</v>
      </c>
      <c r="BK139" s="272">
        <f>SUM('15MIN'!BK361:BK364)</f>
        <v>0</v>
      </c>
      <c r="BL139" s="272">
        <f>SUM('15MIN'!BL361:BL364)</f>
        <v>0</v>
      </c>
      <c r="BM139" s="272">
        <f>SUM('15MIN'!BM361:BM364)</f>
        <v>0</v>
      </c>
      <c r="BN139" s="272">
        <f>SUM('15MIN'!BN361:BN364)</f>
        <v>0</v>
      </c>
      <c r="BO139" s="272">
        <f>SUM('15MIN'!BO361:BO364)</f>
        <v>0</v>
      </c>
      <c r="BP139" s="272">
        <f>SUM('15MIN'!BP361:BP364)</f>
        <v>0</v>
      </c>
      <c r="BQ139" s="272">
        <f>SUM('15MIN'!BQ361:BQ364)</f>
        <v>0</v>
      </c>
      <c r="BR139" s="272">
        <f>SUM('15MIN'!BR361:BR364)</f>
        <v>0</v>
      </c>
      <c r="BS139" s="277">
        <f>SUM('15MIN'!BS361:BS364)</f>
        <v>0</v>
      </c>
      <c r="BT139" s="275">
        <f t="shared" si="274"/>
        <v>0</v>
      </c>
      <c r="BV139" s="25">
        <f t="shared" si="275"/>
        <v>0.625</v>
      </c>
      <c r="BW139" s="4">
        <f t="shared" si="276"/>
        <v>0</v>
      </c>
      <c r="BX139" s="4">
        <f t="shared" si="256"/>
        <v>0</v>
      </c>
      <c r="BY139" s="4">
        <f t="shared" si="257"/>
        <v>0</v>
      </c>
      <c r="BZ139" s="4">
        <f t="shared" si="258"/>
        <v>0</v>
      </c>
      <c r="CA139" s="4">
        <f t="shared" si="259"/>
        <v>0</v>
      </c>
      <c r="CB139" s="4">
        <f t="shared" si="260"/>
        <v>0</v>
      </c>
      <c r="CC139" s="4">
        <f t="shared" si="261"/>
        <v>0</v>
      </c>
      <c r="CD139" s="4">
        <f t="shared" si="262"/>
        <v>0</v>
      </c>
      <c r="CE139" s="4">
        <f t="shared" si="263"/>
        <v>0</v>
      </c>
      <c r="CF139" s="42">
        <f t="shared" si="277"/>
        <v>0</v>
      </c>
    </row>
    <row r="140" spans="2:84" hidden="1" x14ac:dyDescent="0.25">
      <c r="B140" s="25">
        <f t="shared" si="255"/>
        <v>0.66666666666666663</v>
      </c>
      <c r="C140" s="272">
        <f>SUM('15MIN'!C365:C368)</f>
        <v>0</v>
      </c>
      <c r="D140" s="272">
        <f>SUM('15MIN'!D365:D368)</f>
        <v>0</v>
      </c>
      <c r="E140" s="272">
        <f>SUM('15MIN'!E365:E368)</f>
        <v>0</v>
      </c>
      <c r="F140" s="272">
        <f>SUM('15MIN'!F365:F368)</f>
        <v>0</v>
      </c>
      <c r="G140" s="272">
        <f>SUM('15MIN'!G365:G368)</f>
        <v>0</v>
      </c>
      <c r="H140" s="272">
        <f>SUM('15MIN'!H365:H368)</f>
        <v>0</v>
      </c>
      <c r="I140" s="272">
        <f>SUM('15MIN'!I365:I368)</f>
        <v>0</v>
      </c>
      <c r="J140" s="272">
        <f>SUM('15MIN'!J365:J368)</f>
        <v>0</v>
      </c>
      <c r="K140" s="277">
        <f>SUM('15MIN'!K365:K368)</f>
        <v>0</v>
      </c>
      <c r="L140" s="275">
        <f t="shared" si="264"/>
        <v>0</v>
      </c>
      <c r="N140" s="25">
        <f t="shared" si="265"/>
        <v>0.66666666666666663</v>
      </c>
      <c r="O140" s="272">
        <f>SUM('15MIN'!O365:O368)</f>
        <v>0</v>
      </c>
      <c r="P140" s="272">
        <f>SUM('15MIN'!P365:P368)</f>
        <v>0</v>
      </c>
      <c r="Q140" s="272">
        <f>SUM('15MIN'!Q365:Q368)</f>
        <v>0</v>
      </c>
      <c r="R140" s="272">
        <f>SUM('15MIN'!R365:R368)</f>
        <v>0</v>
      </c>
      <c r="S140" s="272">
        <f>SUM('15MIN'!S365:S368)</f>
        <v>0</v>
      </c>
      <c r="T140" s="272">
        <f>SUM('15MIN'!T365:T368)</f>
        <v>0</v>
      </c>
      <c r="U140" s="272">
        <f>SUM('15MIN'!U365:U368)</f>
        <v>0</v>
      </c>
      <c r="V140" s="272">
        <f>SUM('15MIN'!V365:V368)</f>
        <v>0</v>
      </c>
      <c r="W140" s="277">
        <f>SUM('15MIN'!W365:W368)</f>
        <v>0</v>
      </c>
      <c r="X140" s="275">
        <f t="shared" si="266"/>
        <v>0</v>
      </c>
      <c r="Z140" s="25">
        <f t="shared" si="267"/>
        <v>0.66666666666666663</v>
      </c>
      <c r="AA140" s="272">
        <f>SUM('15MIN'!AA365:AA368)</f>
        <v>0</v>
      </c>
      <c r="AB140" s="272">
        <f>SUM('15MIN'!AB365:AB368)</f>
        <v>0</v>
      </c>
      <c r="AC140" s="272">
        <f>SUM('15MIN'!AC365:AC368)</f>
        <v>0</v>
      </c>
      <c r="AD140" s="272">
        <f>SUM('15MIN'!AD365:AD368)</f>
        <v>0</v>
      </c>
      <c r="AE140" s="272">
        <f>SUM('15MIN'!AE365:AE368)</f>
        <v>0</v>
      </c>
      <c r="AF140" s="272">
        <f>SUM('15MIN'!AF365:AF368)</f>
        <v>0</v>
      </c>
      <c r="AG140" s="272">
        <f>SUM('15MIN'!AG365:AG368)</f>
        <v>0</v>
      </c>
      <c r="AH140" s="272">
        <f>SUM('15MIN'!AH365:AH368)</f>
        <v>0</v>
      </c>
      <c r="AI140" s="277">
        <f>SUM('15MIN'!AI365:AI368)</f>
        <v>0</v>
      </c>
      <c r="AJ140" s="275">
        <f t="shared" si="268"/>
        <v>0</v>
      </c>
      <c r="AL140" s="25">
        <f t="shared" si="269"/>
        <v>0.66666666666666663</v>
      </c>
      <c r="AM140" s="272">
        <f>SUM('15MIN'!AM365:AM368)</f>
        <v>0</v>
      </c>
      <c r="AN140" s="272">
        <f>SUM('15MIN'!AN365:AN368)</f>
        <v>0</v>
      </c>
      <c r="AO140" s="272">
        <f>SUM('15MIN'!AO365:AO368)</f>
        <v>0</v>
      </c>
      <c r="AP140" s="272">
        <f>SUM('15MIN'!AP365:AP368)</f>
        <v>0</v>
      </c>
      <c r="AQ140" s="272">
        <f>SUM('15MIN'!AQ365:AQ368)</f>
        <v>0</v>
      </c>
      <c r="AR140" s="272">
        <f>SUM('15MIN'!AR365:AR368)</f>
        <v>0</v>
      </c>
      <c r="AS140" s="272">
        <f>SUM('15MIN'!AS365:AS368)</f>
        <v>0</v>
      </c>
      <c r="AT140" s="272">
        <f>SUM('15MIN'!AT365:AT368)</f>
        <v>0</v>
      </c>
      <c r="AU140" s="277">
        <f>SUM('15MIN'!AU365:AU368)</f>
        <v>0</v>
      </c>
      <c r="AV140" s="275">
        <f t="shared" si="270"/>
        <v>0</v>
      </c>
      <c r="AX140" s="25">
        <f t="shared" si="271"/>
        <v>0.66666666666666663</v>
      </c>
      <c r="AY140" s="272">
        <f>SUM('15MIN'!AY365:AY368)</f>
        <v>0</v>
      </c>
      <c r="AZ140" s="272">
        <f>SUM('15MIN'!AZ365:AZ368)</f>
        <v>0</v>
      </c>
      <c r="BA140" s="272">
        <f>SUM('15MIN'!BA365:BA368)</f>
        <v>0</v>
      </c>
      <c r="BB140" s="272">
        <f>SUM('15MIN'!BB365:BB368)</f>
        <v>0</v>
      </c>
      <c r="BC140" s="272">
        <f>SUM('15MIN'!BC365:BC368)</f>
        <v>0</v>
      </c>
      <c r="BD140" s="272">
        <f>SUM('15MIN'!BD365:BD368)</f>
        <v>0</v>
      </c>
      <c r="BE140" s="272">
        <f>SUM('15MIN'!BE365:BE368)</f>
        <v>0</v>
      </c>
      <c r="BF140" s="272">
        <f>SUM('15MIN'!BF365:BF368)</f>
        <v>0</v>
      </c>
      <c r="BG140" s="277">
        <f>SUM('15MIN'!BG365:BG368)</f>
        <v>0</v>
      </c>
      <c r="BH140" s="275">
        <f t="shared" si="272"/>
        <v>0</v>
      </c>
      <c r="BJ140" s="25">
        <f t="shared" si="273"/>
        <v>0.66666666666666663</v>
      </c>
      <c r="BK140" s="272">
        <f>SUM('15MIN'!BK365:BK368)</f>
        <v>0</v>
      </c>
      <c r="BL140" s="272">
        <f>SUM('15MIN'!BL365:BL368)</f>
        <v>0</v>
      </c>
      <c r="BM140" s="272">
        <f>SUM('15MIN'!BM365:BM368)</f>
        <v>0</v>
      </c>
      <c r="BN140" s="272">
        <f>SUM('15MIN'!BN365:BN368)</f>
        <v>0</v>
      </c>
      <c r="BO140" s="272">
        <f>SUM('15MIN'!BO365:BO368)</f>
        <v>0</v>
      </c>
      <c r="BP140" s="272">
        <f>SUM('15MIN'!BP365:BP368)</f>
        <v>0</v>
      </c>
      <c r="BQ140" s="272">
        <f>SUM('15MIN'!BQ365:BQ368)</f>
        <v>0</v>
      </c>
      <c r="BR140" s="272">
        <f>SUM('15MIN'!BR365:BR368)</f>
        <v>0</v>
      </c>
      <c r="BS140" s="277">
        <f>SUM('15MIN'!BS365:BS368)</f>
        <v>0</v>
      </c>
      <c r="BT140" s="275">
        <f t="shared" si="274"/>
        <v>0</v>
      </c>
      <c r="BV140" s="25">
        <f t="shared" si="275"/>
        <v>0.66666666666666663</v>
      </c>
      <c r="BW140" s="4">
        <f t="shared" si="276"/>
        <v>0</v>
      </c>
      <c r="BX140" s="4">
        <f t="shared" si="256"/>
        <v>0</v>
      </c>
      <c r="BY140" s="4">
        <f t="shared" si="257"/>
        <v>0</v>
      </c>
      <c r="BZ140" s="4">
        <f t="shared" si="258"/>
        <v>0</v>
      </c>
      <c r="CA140" s="4">
        <f t="shared" si="259"/>
        <v>0</v>
      </c>
      <c r="CB140" s="4">
        <f t="shared" si="260"/>
        <v>0</v>
      </c>
      <c r="CC140" s="4">
        <f t="shared" si="261"/>
        <v>0</v>
      </c>
      <c r="CD140" s="4">
        <f t="shared" si="262"/>
        <v>0</v>
      </c>
      <c r="CE140" s="4">
        <f t="shared" si="263"/>
        <v>0</v>
      </c>
      <c r="CF140" s="42">
        <f t="shared" si="277"/>
        <v>0</v>
      </c>
    </row>
    <row r="141" spans="2:84" hidden="1" x14ac:dyDescent="0.25">
      <c r="B141" s="25">
        <f t="shared" si="255"/>
        <v>0.70833333333333326</v>
      </c>
      <c r="C141" s="272">
        <f>SUM('15MIN'!C369:C372)</f>
        <v>0</v>
      </c>
      <c r="D141" s="272">
        <f>SUM('15MIN'!D369:D372)</f>
        <v>0</v>
      </c>
      <c r="E141" s="272">
        <f>SUM('15MIN'!E369:E372)</f>
        <v>0</v>
      </c>
      <c r="F141" s="272">
        <f>SUM('15MIN'!F369:F372)</f>
        <v>0</v>
      </c>
      <c r="G141" s="272">
        <f>SUM('15MIN'!G369:G372)</f>
        <v>0</v>
      </c>
      <c r="H141" s="272">
        <f>SUM('15MIN'!H369:H372)</f>
        <v>0</v>
      </c>
      <c r="I141" s="272">
        <f>SUM('15MIN'!I369:I372)</f>
        <v>0</v>
      </c>
      <c r="J141" s="272">
        <f>SUM('15MIN'!J369:J372)</f>
        <v>0</v>
      </c>
      <c r="K141" s="277">
        <f>SUM('15MIN'!K369:K372)</f>
        <v>0</v>
      </c>
      <c r="L141" s="275">
        <f t="shared" si="264"/>
        <v>0</v>
      </c>
      <c r="N141" s="25">
        <f t="shared" si="265"/>
        <v>0.70833333333333326</v>
      </c>
      <c r="O141" s="272">
        <f>SUM('15MIN'!O369:O372)</f>
        <v>0</v>
      </c>
      <c r="P141" s="272">
        <f>SUM('15MIN'!P369:P372)</f>
        <v>0</v>
      </c>
      <c r="Q141" s="272">
        <f>SUM('15MIN'!Q369:Q372)</f>
        <v>0</v>
      </c>
      <c r="R141" s="272">
        <f>SUM('15MIN'!R369:R372)</f>
        <v>0</v>
      </c>
      <c r="S141" s="272">
        <f>SUM('15MIN'!S369:S372)</f>
        <v>0</v>
      </c>
      <c r="T141" s="272">
        <f>SUM('15MIN'!T369:T372)</f>
        <v>0</v>
      </c>
      <c r="U141" s="272">
        <f>SUM('15MIN'!U369:U372)</f>
        <v>0</v>
      </c>
      <c r="V141" s="272">
        <f>SUM('15MIN'!V369:V372)</f>
        <v>0</v>
      </c>
      <c r="W141" s="277">
        <f>SUM('15MIN'!W369:W372)</f>
        <v>0</v>
      </c>
      <c r="X141" s="275">
        <f t="shared" si="266"/>
        <v>0</v>
      </c>
      <c r="Z141" s="25">
        <f t="shared" si="267"/>
        <v>0.70833333333333326</v>
      </c>
      <c r="AA141" s="272">
        <f>SUM('15MIN'!AA369:AA372)</f>
        <v>0</v>
      </c>
      <c r="AB141" s="272">
        <f>SUM('15MIN'!AB369:AB372)</f>
        <v>0</v>
      </c>
      <c r="AC141" s="272">
        <f>SUM('15MIN'!AC369:AC372)</f>
        <v>0</v>
      </c>
      <c r="AD141" s="272">
        <f>SUM('15MIN'!AD369:AD372)</f>
        <v>0</v>
      </c>
      <c r="AE141" s="272">
        <f>SUM('15MIN'!AE369:AE372)</f>
        <v>0</v>
      </c>
      <c r="AF141" s="272">
        <f>SUM('15MIN'!AF369:AF372)</f>
        <v>0</v>
      </c>
      <c r="AG141" s="272">
        <f>SUM('15MIN'!AG369:AG372)</f>
        <v>0</v>
      </c>
      <c r="AH141" s="272">
        <f>SUM('15MIN'!AH369:AH372)</f>
        <v>0</v>
      </c>
      <c r="AI141" s="277">
        <f>SUM('15MIN'!AI369:AI372)</f>
        <v>0</v>
      </c>
      <c r="AJ141" s="275">
        <f t="shared" si="268"/>
        <v>0</v>
      </c>
      <c r="AL141" s="25">
        <f t="shared" si="269"/>
        <v>0.70833333333333326</v>
      </c>
      <c r="AM141" s="272">
        <f>SUM('15MIN'!AM369:AM372)</f>
        <v>0</v>
      </c>
      <c r="AN141" s="272">
        <f>SUM('15MIN'!AN369:AN372)</f>
        <v>0</v>
      </c>
      <c r="AO141" s="272">
        <f>SUM('15MIN'!AO369:AO372)</f>
        <v>0</v>
      </c>
      <c r="AP141" s="272">
        <f>SUM('15MIN'!AP369:AP372)</f>
        <v>0</v>
      </c>
      <c r="AQ141" s="272">
        <f>SUM('15MIN'!AQ369:AQ372)</f>
        <v>0</v>
      </c>
      <c r="AR141" s="272">
        <f>SUM('15MIN'!AR369:AR372)</f>
        <v>0</v>
      </c>
      <c r="AS141" s="272">
        <f>SUM('15MIN'!AS369:AS372)</f>
        <v>0</v>
      </c>
      <c r="AT141" s="272">
        <f>SUM('15MIN'!AT369:AT372)</f>
        <v>0</v>
      </c>
      <c r="AU141" s="277">
        <f>SUM('15MIN'!AU369:AU372)</f>
        <v>0</v>
      </c>
      <c r="AV141" s="275">
        <f t="shared" si="270"/>
        <v>0</v>
      </c>
      <c r="AX141" s="25">
        <f t="shared" si="271"/>
        <v>0.70833333333333326</v>
      </c>
      <c r="AY141" s="272">
        <f>SUM('15MIN'!AY369:AY372)</f>
        <v>0</v>
      </c>
      <c r="AZ141" s="272">
        <f>SUM('15MIN'!AZ369:AZ372)</f>
        <v>0</v>
      </c>
      <c r="BA141" s="272">
        <f>SUM('15MIN'!BA369:BA372)</f>
        <v>0</v>
      </c>
      <c r="BB141" s="272">
        <f>SUM('15MIN'!BB369:BB372)</f>
        <v>0</v>
      </c>
      <c r="BC141" s="272">
        <f>SUM('15MIN'!BC369:BC372)</f>
        <v>0</v>
      </c>
      <c r="BD141" s="272">
        <f>SUM('15MIN'!BD369:BD372)</f>
        <v>0</v>
      </c>
      <c r="BE141" s="272">
        <f>SUM('15MIN'!BE369:BE372)</f>
        <v>0</v>
      </c>
      <c r="BF141" s="272">
        <f>SUM('15MIN'!BF369:BF372)</f>
        <v>0</v>
      </c>
      <c r="BG141" s="277">
        <f>SUM('15MIN'!BG369:BG372)</f>
        <v>0</v>
      </c>
      <c r="BH141" s="275">
        <f t="shared" si="272"/>
        <v>0</v>
      </c>
      <c r="BJ141" s="25">
        <f t="shared" si="273"/>
        <v>0.70833333333333326</v>
      </c>
      <c r="BK141" s="272">
        <f>SUM('15MIN'!BK369:BK372)</f>
        <v>0</v>
      </c>
      <c r="BL141" s="272">
        <f>SUM('15MIN'!BL369:BL372)</f>
        <v>0</v>
      </c>
      <c r="BM141" s="272">
        <f>SUM('15MIN'!BM369:BM372)</f>
        <v>0</v>
      </c>
      <c r="BN141" s="272">
        <f>SUM('15MIN'!BN369:BN372)</f>
        <v>0</v>
      </c>
      <c r="BO141" s="272">
        <f>SUM('15MIN'!BO369:BO372)</f>
        <v>0</v>
      </c>
      <c r="BP141" s="272">
        <f>SUM('15MIN'!BP369:BP372)</f>
        <v>0</v>
      </c>
      <c r="BQ141" s="272">
        <f>SUM('15MIN'!BQ369:BQ372)</f>
        <v>0</v>
      </c>
      <c r="BR141" s="272">
        <f>SUM('15MIN'!BR369:BR372)</f>
        <v>0</v>
      </c>
      <c r="BS141" s="277">
        <f>SUM('15MIN'!BS369:BS372)</f>
        <v>0</v>
      </c>
      <c r="BT141" s="275">
        <f t="shared" si="274"/>
        <v>0</v>
      </c>
      <c r="BV141" s="25">
        <f t="shared" si="275"/>
        <v>0.70833333333333326</v>
      </c>
      <c r="BW141" s="4">
        <f t="shared" si="276"/>
        <v>0</v>
      </c>
      <c r="BX141" s="4">
        <f t="shared" si="256"/>
        <v>0</v>
      </c>
      <c r="BY141" s="4">
        <f t="shared" si="257"/>
        <v>0</v>
      </c>
      <c r="BZ141" s="4">
        <f t="shared" si="258"/>
        <v>0</v>
      </c>
      <c r="CA141" s="4">
        <f t="shared" si="259"/>
        <v>0</v>
      </c>
      <c r="CB141" s="4">
        <f t="shared" si="260"/>
        <v>0</v>
      </c>
      <c r="CC141" s="4">
        <f t="shared" si="261"/>
        <v>0</v>
      </c>
      <c r="CD141" s="4">
        <f t="shared" si="262"/>
        <v>0</v>
      </c>
      <c r="CE141" s="4">
        <f t="shared" si="263"/>
        <v>0</v>
      </c>
      <c r="CF141" s="42">
        <f t="shared" si="277"/>
        <v>0</v>
      </c>
    </row>
    <row r="142" spans="2:84" hidden="1" x14ac:dyDescent="0.25">
      <c r="B142" s="25">
        <f t="shared" si="255"/>
        <v>0.74999999999999989</v>
      </c>
      <c r="C142" s="274">
        <f>SUM('15MIN'!C373:C376)</f>
        <v>0</v>
      </c>
      <c r="D142" s="274">
        <f>SUM('15MIN'!D373:D376)</f>
        <v>0</v>
      </c>
      <c r="E142" s="274">
        <f>SUM('15MIN'!E373:E376)</f>
        <v>0</v>
      </c>
      <c r="F142" s="274">
        <f>SUM('15MIN'!F373:F376)</f>
        <v>0</v>
      </c>
      <c r="G142" s="274">
        <f>SUM('15MIN'!G373:G376)</f>
        <v>0</v>
      </c>
      <c r="H142" s="274">
        <f>SUM('15MIN'!H373:H376)</f>
        <v>0</v>
      </c>
      <c r="I142" s="274">
        <f>SUM('15MIN'!I373:I376)</f>
        <v>0</v>
      </c>
      <c r="J142" s="274">
        <f>SUM('15MIN'!J373:J376)</f>
        <v>0</v>
      </c>
      <c r="K142" s="278">
        <f>SUM('15MIN'!K373:K376)</f>
        <v>0</v>
      </c>
      <c r="L142" s="275">
        <f t="shared" si="264"/>
        <v>0</v>
      </c>
      <c r="N142" s="25">
        <f t="shared" si="265"/>
        <v>0.74999999999999989</v>
      </c>
      <c r="O142" s="274">
        <f>SUM('15MIN'!O373:O376)</f>
        <v>0</v>
      </c>
      <c r="P142" s="274">
        <f>SUM('15MIN'!P373:P376)</f>
        <v>0</v>
      </c>
      <c r="Q142" s="274">
        <f>SUM('15MIN'!Q373:Q376)</f>
        <v>0</v>
      </c>
      <c r="R142" s="274">
        <f>SUM('15MIN'!R373:R376)</f>
        <v>0</v>
      </c>
      <c r="S142" s="274">
        <f>SUM('15MIN'!S373:S376)</f>
        <v>0</v>
      </c>
      <c r="T142" s="274">
        <f>SUM('15MIN'!T373:T376)</f>
        <v>0</v>
      </c>
      <c r="U142" s="274">
        <f>SUM('15MIN'!U373:U376)</f>
        <v>0</v>
      </c>
      <c r="V142" s="274">
        <f>SUM('15MIN'!V373:V376)</f>
        <v>0</v>
      </c>
      <c r="W142" s="278">
        <f>SUM('15MIN'!W373:W376)</f>
        <v>0</v>
      </c>
      <c r="X142" s="275">
        <f t="shared" si="266"/>
        <v>0</v>
      </c>
      <c r="Z142" s="25">
        <f t="shared" si="267"/>
        <v>0.74999999999999989</v>
      </c>
      <c r="AA142" s="274">
        <f>SUM('15MIN'!AA373:AA376)</f>
        <v>0</v>
      </c>
      <c r="AB142" s="274">
        <f>SUM('15MIN'!AB373:AB376)</f>
        <v>0</v>
      </c>
      <c r="AC142" s="274">
        <f>SUM('15MIN'!AC373:AC376)</f>
        <v>0</v>
      </c>
      <c r="AD142" s="274">
        <f>SUM('15MIN'!AD373:AD376)</f>
        <v>0</v>
      </c>
      <c r="AE142" s="274">
        <f>SUM('15MIN'!AE373:AE376)</f>
        <v>0</v>
      </c>
      <c r="AF142" s="274">
        <f>SUM('15MIN'!AF373:AF376)</f>
        <v>0</v>
      </c>
      <c r="AG142" s="274">
        <f>SUM('15MIN'!AG373:AG376)</f>
        <v>0</v>
      </c>
      <c r="AH142" s="274">
        <f>SUM('15MIN'!AH373:AH376)</f>
        <v>0</v>
      </c>
      <c r="AI142" s="278">
        <f>SUM('15MIN'!AI373:AI376)</f>
        <v>0</v>
      </c>
      <c r="AJ142" s="275">
        <f t="shared" si="268"/>
        <v>0</v>
      </c>
      <c r="AL142" s="25">
        <f t="shared" si="269"/>
        <v>0.74999999999999989</v>
      </c>
      <c r="AM142" s="274">
        <f>SUM('15MIN'!AM373:AM376)</f>
        <v>0</v>
      </c>
      <c r="AN142" s="274">
        <f>SUM('15MIN'!AN373:AN376)</f>
        <v>0</v>
      </c>
      <c r="AO142" s="274">
        <f>SUM('15MIN'!AO373:AO376)</f>
        <v>0</v>
      </c>
      <c r="AP142" s="274">
        <f>SUM('15MIN'!AP373:AP376)</f>
        <v>0</v>
      </c>
      <c r="AQ142" s="274">
        <f>SUM('15MIN'!AQ373:AQ376)</f>
        <v>0</v>
      </c>
      <c r="AR142" s="274">
        <f>SUM('15MIN'!AR373:AR376)</f>
        <v>0</v>
      </c>
      <c r="AS142" s="274">
        <f>SUM('15MIN'!AS373:AS376)</f>
        <v>0</v>
      </c>
      <c r="AT142" s="274">
        <f>SUM('15MIN'!AT373:AT376)</f>
        <v>0</v>
      </c>
      <c r="AU142" s="278">
        <f>SUM('15MIN'!AU373:AU376)</f>
        <v>0</v>
      </c>
      <c r="AV142" s="275">
        <f t="shared" si="270"/>
        <v>0</v>
      </c>
      <c r="AX142" s="25">
        <f t="shared" si="271"/>
        <v>0.74999999999999989</v>
      </c>
      <c r="AY142" s="274">
        <f>SUM('15MIN'!AY373:AY376)</f>
        <v>0</v>
      </c>
      <c r="AZ142" s="274">
        <f>SUM('15MIN'!AZ373:AZ376)</f>
        <v>0</v>
      </c>
      <c r="BA142" s="274">
        <f>SUM('15MIN'!BA373:BA376)</f>
        <v>0</v>
      </c>
      <c r="BB142" s="274">
        <f>SUM('15MIN'!BB373:BB376)</f>
        <v>0</v>
      </c>
      <c r="BC142" s="274">
        <f>SUM('15MIN'!BC373:BC376)</f>
        <v>0</v>
      </c>
      <c r="BD142" s="274">
        <f>SUM('15MIN'!BD373:BD376)</f>
        <v>0</v>
      </c>
      <c r="BE142" s="274">
        <f>SUM('15MIN'!BE373:BE376)</f>
        <v>0</v>
      </c>
      <c r="BF142" s="274">
        <f>SUM('15MIN'!BF373:BF376)</f>
        <v>0</v>
      </c>
      <c r="BG142" s="278">
        <f>SUM('15MIN'!BG373:BG376)</f>
        <v>0</v>
      </c>
      <c r="BH142" s="275">
        <f t="shared" si="272"/>
        <v>0</v>
      </c>
      <c r="BJ142" s="25">
        <f t="shared" si="273"/>
        <v>0.74999999999999989</v>
      </c>
      <c r="BK142" s="274">
        <f>SUM('15MIN'!BK373:BK376)</f>
        <v>0</v>
      </c>
      <c r="BL142" s="274">
        <f>SUM('15MIN'!BL373:BL376)</f>
        <v>0</v>
      </c>
      <c r="BM142" s="274">
        <f>SUM('15MIN'!BM373:BM376)</f>
        <v>0</v>
      </c>
      <c r="BN142" s="274">
        <f>SUM('15MIN'!BN373:BN376)</f>
        <v>0</v>
      </c>
      <c r="BO142" s="274">
        <f>SUM('15MIN'!BO373:BO376)</f>
        <v>0</v>
      </c>
      <c r="BP142" s="274">
        <f>SUM('15MIN'!BP373:BP376)</f>
        <v>0</v>
      </c>
      <c r="BQ142" s="274">
        <f>SUM('15MIN'!BQ373:BQ376)</f>
        <v>0</v>
      </c>
      <c r="BR142" s="274">
        <f>SUM('15MIN'!BR373:BR376)</f>
        <v>0</v>
      </c>
      <c r="BS142" s="278">
        <f>SUM('15MIN'!BS373:BS376)</f>
        <v>0</v>
      </c>
      <c r="BT142" s="275">
        <f t="shared" si="274"/>
        <v>0</v>
      </c>
      <c r="BV142" s="25">
        <f t="shared" si="275"/>
        <v>0.74999999999999989</v>
      </c>
      <c r="BW142" s="4">
        <f t="shared" si="276"/>
        <v>0</v>
      </c>
      <c r="BX142" s="4">
        <f t="shared" si="256"/>
        <v>0</v>
      </c>
      <c r="BY142" s="4">
        <f t="shared" si="257"/>
        <v>0</v>
      </c>
      <c r="BZ142" s="4">
        <f t="shared" si="258"/>
        <v>0</v>
      </c>
      <c r="CA142" s="4">
        <f t="shared" si="259"/>
        <v>0</v>
      </c>
      <c r="CB142" s="4">
        <f t="shared" si="260"/>
        <v>0</v>
      </c>
      <c r="CC142" s="4">
        <f t="shared" si="261"/>
        <v>0</v>
      </c>
      <c r="CD142" s="4">
        <f t="shared" si="262"/>
        <v>0</v>
      </c>
      <c r="CE142" s="4">
        <f t="shared" si="263"/>
        <v>0</v>
      </c>
      <c r="CF142" s="42">
        <f t="shared" si="277"/>
        <v>0</v>
      </c>
    </row>
    <row r="143" spans="2:84" hidden="1" x14ac:dyDescent="0.25">
      <c r="B143" s="26" t="s">
        <v>19</v>
      </c>
      <c r="C143" s="275">
        <f t="shared" ref="C143:L143" si="278">SUM(C130:C142)</f>
        <v>0</v>
      </c>
      <c r="D143" s="275">
        <f t="shared" si="278"/>
        <v>0</v>
      </c>
      <c r="E143" s="275">
        <f t="shared" si="278"/>
        <v>0</v>
      </c>
      <c r="F143" s="275">
        <f t="shared" si="278"/>
        <v>0</v>
      </c>
      <c r="G143" s="275">
        <f t="shared" si="278"/>
        <v>0</v>
      </c>
      <c r="H143" s="275">
        <f t="shared" si="278"/>
        <v>0</v>
      </c>
      <c r="I143" s="275">
        <f t="shared" si="278"/>
        <v>0</v>
      </c>
      <c r="J143" s="275">
        <f t="shared" si="278"/>
        <v>0</v>
      </c>
      <c r="K143" s="275">
        <f t="shared" si="278"/>
        <v>0</v>
      </c>
      <c r="L143" s="276">
        <f t="shared" si="278"/>
        <v>0</v>
      </c>
      <c r="N143" s="26" t="s">
        <v>19</v>
      </c>
      <c r="O143" s="275">
        <f t="shared" ref="O143:X143" si="279">SUM(O130:O142)</f>
        <v>0</v>
      </c>
      <c r="P143" s="275">
        <f t="shared" si="279"/>
        <v>0</v>
      </c>
      <c r="Q143" s="275">
        <f t="shared" si="279"/>
        <v>0</v>
      </c>
      <c r="R143" s="275">
        <f t="shared" si="279"/>
        <v>0</v>
      </c>
      <c r="S143" s="275">
        <f t="shared" si="279"/>
        <v>0</v>
      </c>
      <c r="T143" s="275">
        <f t="shared" si="279"/>
        <v>0</v>
      </c>
      <c r="U143" s="275">
        <f t="shared" si="279"/>
        <v>0</v>
      </c>
      <c r="V143" s="275">
        <f t="shared" si="279"/>
        <v>0</v>
      </c>
      <c r="W143" s="275">
        <f t="shared" si="279"/>
        <v>0</v>
      </c>
      <c r="X143" s="276">
        <f t="shared" si="279"/>
        <v>0</v>
      </c>
      <c r="Z143" s="26" t="s">
        <v>19</v>
      </c>
      <c r="AA143" s="275">
        <f t="shared" ref="AA143:AJ143" si="280">SUM(AA130:AA142)</f>
        <v>0</v>
      </c>
      <c r="AB143" s="275">
        <f t="shared" si="280"/>
        <v>0</v>
      </c>
      <c r="AC143" s="275">
        <f t="shared" si="280"/>
        <v>0</v>
      </c>
      <c r="AD143" s="275">
        <f t="shared" si="280"/>
        <v>0</v>
      </c>
      <c r="AE143" s="275">
        <f t="shared" si="280"/>
        <v>0</v>
      </c>
      <c r="AF143" s="275">
        <f t="shared" si="280"/>
        <v>0</v>
      </c>
      <c r="AG143" s="275">
        <f t="shared" si="280"/>
        <v>0</v>
      </c>
      <c r="AH143" s="275">
        <f t="shared" si="280"/>
        <v>0</v>
      </c>
      <c r="AI143" s="275">
        <f t="shared" si="280"/>
        <v>0</v>
      </c>
      <c r="AJ143" s="276">
        <f t="shared" si="280"/>
        <v>0</v>
      </c>
      <c r="AL143" s="26" t="s">
        <v>19</v>
      </c>
      <c r="AM143" s="275">
        <f t="shared" ref="AM143:AV143" si="281">SUM(AM130:AM142)</f>
        <v>0</v>
      </c>
      <c r="AN143" s="275">
        <f t="shared" si="281"/>
        <v>0</v>
      </c>
      <c r="AO143" s="275">
        <f t="shared" si="281"/>
        <v>0</v>
      </c>
      <c r="AP143" s="275">
        <f t="shared" si="281"/>
        <v>0</v>
      </c>
      <c r="AQ143" s="275">
        <f t="shared" si="281"/>
        <v>0</v>
      </c>
      <c r="AR143" s="275">
        <f t="shared" si="281"/>
        <v>0</v>
      </c>
      <c r="AS143" s="275">
        <f t="shared" si="281"/>
        <v>0</v>
      </c>
      <c r="AT143" s="275">
        <f t="shared" si="281"/>
        <v>0</v>
      </c>
      <c r="AU143" s="275">
        <f t="shared" si="281"/>
        <v>0</v>
      </c>
      <c r="AV143" s="276">
        <f t="shared" si="281"/>
        <v>0</v>
      </c>
      <c r="AX143" s="26" t="s">
        <v>19</v>
      </c>
      <c r="AY143" s="275">
        <f t="shared" ref="AY143:BH143" si="282">SUM(AY130:AY142)</f>
        <v>0</v>
      </c>
      <c r="AZ143" s="275">
        <f t="shared" si="282"/>
        <v>0</v>
      </c>
      <c r="BA143" s="275">
        <f t="shared" si="282"/>
        <v>0</v>
      </c>
      <c r="BB143" s="275">
        <f t="shared" si="282"/>
        <v>0</v>
      </c>
      <c r="BC143" s="275">
        <f t="shared" si="282"/>
        <v>0</v>
      </c>
      <c r="BD143" s="275">
        <f t="shared" si="282"/>
        <v>0</v>
      </c>
      <c r="BE143" s="275">
        <f t="shared" si="282"/>
        <v>0</v>
      </c>
      <c r="BF143" s="275">
        <f t="shared" si="282"/>
        <v>0</v>
      </c>
      <c r="BG143" s="275">
        <f t="shared" si="282"/>
        <v>0</v>
      </c>
      <c r="BH143" s="276">
        <f t="shared" si="282"/>
        <v>0</v>
      </c>
      <c r="BJ143" s="26" t="s">
        <v>19</v>
      </c>
      <c r="BK143" s="275">
        <f t="shared" ref="BK143:BT143" si="283">SUM(BK130:BK142)</f>
        <v>0</v>
      </c>
      <c r="BL143" s="275">
        <f t="shared" si="283"/>
        <v>0</v>
      </c>
      <c r="BM143" s="275">
        <f t="shared" si="283"/>
        <v>0</v>
      </c>
      <c r="BN143" s="275">
        <f t="shared" si="283"/>
        <v>0</v>
      </c>
      <c r="BO143" s="275">
        <f t="shared" si="283"/>
        <v>0</v>
      </c>
      <c r="BP143" s="275">
        <f t="shared" si="283"/>
        <v>0</v>
      </c>
      <c r="BQ143" s="275">
        <f t="shared" si="283"/>
        <v>0</v>
      </c>
      <c r="BR143" s="275">
        <f t="shared" si="283"/>
        <v>0</v>
      </c>
      <c r="BS143" s="275">
        <f t="shared" si="283"/>
        <v>0</v>
      </c>
      <c r="BT143" s="276">
        <f t="shared" si="283"/>
        <v>0</v>
      </c>
      <c r="BV143" s="26" t="s">
        <v>19</v>
      </c>
      <c r="BW143" s="42">
        <f t="shared" ref="BW143:CF143" si="284">SUM(BW130:BW142)</f>
        <v>0</v>
      </c>
      <c r="BX143" s="42">
        <f t="shared" si="284"/>
        <v>0</v>
      </c>
      <c r="BY143" s="42">
        <f t="shared" si="284"/>
        <v>0</v>
      </c>
      <c r="BZ143" s="42">
        <f t="shared" si="284"/>
        <v>0</v>
      </c>
      <c r="CA143" s="42">
        <f t="shared" si="284"/>
        <v>0</v>
      </c>
      <c r="CB143" s="42">
        <f t="shared" si="284"/>
        <v>0</v>
      </c>
      <c r="CC143" s="42">
        <f t="shared" si="284"/>
        <v>0</v>
      </c>
      <c r="CD143" s="42">
        <f t="shared" si="284"/>
        <v>0</v>
      </c>
      <c r="CE143" s="42">
        <f t="shared" si="284"/>
        <v>0</v>
      </c>
      <c r="CF143" s="13">
        <f t="shared" si="284"/>
        <v>0</v>
      </c>
    </row>
    <row r="144" spans="2:84" hidden="1" x14ac:dyDescent="0.25"/>
    <row r="145" spans="2:84" hidden="1" x14ac:dyDescent="0.25"/>
    <row r="146" spans="2:84" hidden="1" x14ac:dyDescent="0.25"/>
    <row r="147" spans="2:84" ht="31.5" x14ac:dyDescent="0.5">
      <c r="C147" s="214" t="s">
        <v>24</v>
      </c>
      <c r="D147" s="215"/>
      <c r="E147" s="215"/>
      <c r="F147" s="215"/>
      <c r="G147" s="215"/>
      <c r="H147" s="215"/>
      <c r="I147" s="215"/>
      <c r="J147" s="216"/>
      <c r="K147" s="216"/>
      <c r="L147" s="216"/>
    </row>
    <row r="148" spans="2:84" ht="15" customHeight="1" x14ac:dyDescent="0.4">
      <c r="C148" s="180"/>
      <c r="D148" s="180"/>
      <c r="E148" s="180"/>
      <c r="F148" s="180"/>
      <c r="G148" s="180"/>
      <c r="H148" s="180"/>
      <c r="I148" s="180"/>
      <c r="J148" s="180"/>
      <c r="K148" s="180"/>
      <c r="L148" s="180"/>
    </row>
    <row r="149" spans="2:84" s="24" customFormat="1" ht="31.5" x14ac:dyDescent="0.5">
      <c r="B149" s="23"/>
      <c r="C149" s="268" t="str">
        <f>'15MIN'!C383:L383</f>
        <v>EXITING TO A←</v>
      </c>
      <c r="D149" s="178"/>
      <c r="E149" s="254"/>
      <c r="F149" s="178"/>
      <c r="G149" s="178"/>
      <c r="H149" s="178"/>
      <c r="I149" s="178"/>
      <c r="J149" s="178"/>
      <c r="K149" s="178"/>
      <c r="L149" s="178"/>
      <c r="O149" s="269" t="str">
        <f>'15MIN'!O383:X383</f>
        <v>EXITING TO B↗</v>
      </c>
      <c r="P149" s="178"/>
      <c r="Q149" s="255"/>
      <c r="R149" s="178"/>
      <c r="S149" s="178"/>
      <c r="T149" s="178"/>
      <c r="U149" s="178"/>
      <c r="V149" s="178"/>
      <c r="W149" s="178"/>
      <c r="X149" s="178"/>
      <c r="AA149" s="270" t="str">
        <f>'15MIN'!AA383:AJ383</f>
        <v>EXITING TO C↓</v>
      </c>
      <c r="AB149" s="178"/>
      <c r="AC149" s="258"/>
      <c r="AD149" s="178"/>
      <c r="AE149" s="178"/>
      <c r="AF149" s="178"/>
      <c r="AG149" s="178"/>
      <c r="AH149" s="178"/>
      <c r="AI149" s="178"/>
      <c r="AJ149" s="178"/>
      <c r="AM149" s="263" t="str">
        <f>'15MIN'!AM383:AV383</f>
        <v>EXITING TO D</v>
      </c>
      <c r="AN149" s="178"/>
      <c r="AO149" s="263"/>
      <c r="AP149" s="178"/>
      <c r="AQ149" s="178"/>
      <c r="AR149" s="178"/>
      <c r="AS149" s="178"/>
      <c r="AT149" s="178"/>
      <c r="AU149" s="178"/>
      <c r="AV149" s="178"/>
      <c r="AY149" s="265" t="str">
        <f>'15MIN'!AY383:BH383</f>
        <v>EXITING TO E</v>
      </c>
      <c r="AZ149" s="178"/>
      <c r="BA149" s="265"/>
      <c r="BB149" s="178"/>
      <c r="BC149" s="178"/>
      <c r="BD149" s="178"/>
      <c r="BE149" s="178"/>
      <c r="BF149" s="178"/>
      <c r="BG149" s="178"/>
      <c r="BH149" s="178"/>
      <c r="BK149" s="266" t="str">
        <f>'15MIN'!BK383:BT383</f>
        <v>EXITING TO F</v>
      </c>
      <c r="BL149" s="178"/>
      <c r="BM149" s="266"/>
      <c r="BN149" s="178"/>
      <c r="BO149" s="178"/>
      <c r="BP149" s="178"/>
      <c r="BQ149" s="178"/>
      <c r="BR149" s="178"/>
      <c r="BS149" s="178"/>
      <c r="BT149" s="178"/>
      <c r="BW149" s="219" t="s">
        <v>83</v>
      </c>
      <c r="BX149" s="220"/>
      <c r="BY149" s="220"/>
      <c r="BZ149" s="220"/>
      <c r="CA149" s="220"/>
      <c r="CB149" s="220"/>
      <c r="CC149" s="220"/>
      <c r="CD149" s="221"/>
      <c r="CE149" s="221"/>
      <c r="CF149" s="221"/>
    </row>
    <row r="150" spans="2:84" s="228" customFormat="1" ht="15.75" x14ac:dyDescent="0.25">
      <c r="B150" s="227"/>
      <c r="C150" s="223" t="str">
        <f>'15MIN'!C384:L384</f>
        <v>B1137 The Street</v>
      </c>
      <c r="D150" s="222"/>
      <c r="E150" s="222"/>
      <c r="F150" s="222"/>
      <c r="G150" s="222"/>
      <c r="H150" s="222"/>
      <c r="I150" s="222"/>
      <c r="J150" s="222"/>
      <c r="K150" s="222"/>
      <c r="L150" s="222"/>
      <c r="O150" s="223" t="str">
        <f>'15MIN'!O384:X384</f>
        <v>B1137 The Street</v>
      </c>
      <c r="P150" s="222"/>
      <c r="Q150" s="222"/>
      <c r="R150" s="222"/>
      <c r="S150" s="222"/>
      <c r="T150" s="222"/>
      <c r="U150" s="222"/>
      <c r="V150" s="222"/>
      <c r="W150" s="222"/>
      <c r="X150" s="222"/>
      <c r="AA150" s="223" t="str">
        <f>'15MIN'!AA384:AJ384</f>
        <v>B1019 Maldon Rd</v>
      </c>
      <c r="AB150" s="222"/>
      <c r="AC150" s="222"/>
      <c r="AD150" s="222"/>
      <c r="AE150" s="222"/>
      <c r="AF150" s="222"/>
      <c r="AG150" s="222"/>
      <c r="AH150" s="222"/>
      <c r="AI150" s="222"/>
      <c r="AJ150" s="222"/>
      <c r="AM150" s="223">
        <f>'15MIN'!AM384:AV384</f>
        <v>0</v>
      </c>
      <c r="AN150" s="222"/>
      <c r="AO150" s="222"/>
      <c r="AP150" s="222"/>
      <c r="AQ150" s="222"/>
      <c r="AR150" s="222"/>
      <c r="AS150" s="222"/>
      <c r="AT150" s="222"/>
      <c r="AU150" s="222"/>
      <c r="AV150" s="222"/>
      <c r="AY150" s="223">
        <f>'15MIN'!AY384:BH384</f>
        <v>0</v>
      </c>
      <c r="AZ150" s="222"/>
      <c r="BA150" s="222"/>
      <c r="BB150" s="222"/>
      <c r="BC150" s="222"/>
      <c r="BD150" s="222"/>
      <c r="BE150" s="222"/>
      <c r="BF150" s="222"/>
      <c r="BG150" s="222"/>
      <c r="BH150" s="222"/>
      <c r="BK150" s="223">
        <f>'15MIN'!BK384:BT384</f>
        <v>0</v>
      </c>
      <c r="BL150" s="222"/>
      <c r="BM150" s="222"/>
      <c r="BN150" s="222"/>
      <c r="BO150" s="222"/>
      <c r="BP150" s="222"/>
      <c r="BQ150" s="222"/>
      <c r="BR150" s="222"/>
      <c r="BS150" s="222"/>
      <c r="BT150" s="222"/>
      <c r="BW150" s="223"/>
      <c r="BX150" s="223"/>
      <c r="BY150" s="223"/>
      <c r="BZ150" s="223"/>
      <c r="CA150" s="223"/>
      <c r="CB150" s="223"/>
      <c r="CC150" s="223"/>
      <c r="CD150" s="223"/>
      <c r="CE150" s="223"/>
      <c r="CF150" s="223"/>
    </row>
    <row r="151" spans="2:84" x14ac:dyDescent="0.25">
      <c r="BB151" s="2"/>
      <c r="BN151" s="2"/>
      <c r="BZ151" s="2"/>
    </row>
    <row r="152" spans="2:84" s="1" customFormat="1" ht="45" customHeight="1" x14ac:dyDescent="0.25">
      <c r="B152" s="2"/>
      <c r="C152" s="138" t="str">
        <f t="shared" ref="C152:K152" si="285">C129</f>
        <v>CAR</v>
      </c>
      <c r="D152" s="138" t="str">
        <f t="shared" si="285"/>
        <v>LGV1</v>
      </c>
      <c r="E152" s="138" t="str">
        <f t="shared" si="285"/>
        <v>LGV2</v>
      </c>
      <c r="F152" s="138" t="str">
        <f t="shared" si="285"/>
        <v>MGV</v>
      </c>
      <c r="G152" s="138" t="str">
        <f t="shared" si="285"/>
        <v>HGV1</v>
      </c>
      <c r="H152" s="138" t="str">
        <f t="shared" si="285"/>
        <v>HGV2</v>
      </c>
      <c r="I152" s="138" t="str">
        <f t="shared" si="285"/>
        <v>PSV</v>
      </c>
      <c r="J152" s="138" t="str">
        <f t="shared" si="285"/>
        <v>MB</v>
      </c>
      <c r="K152" s="138" t="str">
        <f t="shared" si="285"/>
        <v>CYC</v>
      </c>
      <c r="L152" s="137"/>
      <c r="N152" s="2"/>
      <c r="O152" s="138" t="str">
        <f t="shared" ref="O152:W152" si="286">O129</f>
        <v>CAR</v>
      </c>
      <c r="P152" s="138" t="str">
        <f t="shared" si="286"/>
        <v>LGV1</v>
      </c>
      <c r="Q152" s="138" t="str">
        <f t="shared" si="286"/>
        <v>LGV2</v>
      </c>
      <c r="R152" s="138" t="str">
        <f t="shared" si="286"/>
        <v>MGV</v>
      </c>
      <c r="S152" s="138" t="str">
        <f t="shared" si="286"/>
        <v>HGV1</v>
      </c>
      <c r="T152" s="138" t="str">
        <f t="shared" si="286"/>
        <v>HGV2</v>
      </c>
      <c r="U152" s="138" t="str">
        <f t="shared" si="286"/>
        <v>PSV</v>
      </c>
      <c r="V152" s="138" t="str">
        <f t="shared" si="286"/>
        <v>MB</v>
      </c>
      <c r="W152" s="138" t="str">
        <f t="shared" si="286"/>
        <v>CYC</v>
      </c>
      <c r="X152" s="137"/>
      <c r="Z152" s="2"/>
      <c r="AA152" s="138" t="str">
        <f t="shared" ref="AA152:AI152" si="287">AA129</f>
        <v>CAR</v>
      </c>
      <c r="AB152" s="138" t="str">
        <f t="shared" si="287"/>
        <v>LGV1</v>
      </c>
      <c r="AC152" s="138" t="str">
        <f t="shared" si="287"/>
        <v>LGV2</v>
      </c>
      <c r="AD152" s="138" t="str">
        <f t="shared" si="287"/>
        <v>MGV</v>
      </c>
      <c r="AE152" s="138" t="str">
        <f t="shared" si="287"/>
        <v>HGV1</v>
      </c>
      <c r="AF152" s="138" t="str">
        <f t="shared" si="287"/>
        <v>HGV2</v>
      </c>
      <c r="AG152" s="138" t="str">
        <f t="shared" si="287"/>
        <v>PSV</v>
      </c>
      <c r="AH152" s="138" t="str">
        <f t="shared" si="287"/>
        <v>MB</v>
      </c>
      <c r="AI152" s="138" t="str">
        <f t="shared" si="287"/>
        <v>CYC</v>
      </c>
      <c r="AJ152" s="137"/>
      <c r="AL152" s="2"/>
      <c r="AM152" s="138" t="str">
        <f t="shared" ref="AM152:AU152" si="288">AM129</f>
        <v>CAR</v>
      </c>
      <c r="AN152" s="138" t="str">
        <f t="shared" si="288"/>
        <v>LGV1</v>
      </c>
      <c r="AO152" s="138" t="str">
        <f t="shared" si="288"/>
        <v>LGV2</v>
      </c>
      <c r="AP152" s="138" t="str">
        <f t="shared" si="288"/>
        <v>MGV</v>
      </c>
      <c r="AQ152" s="138" t="str">
        <f t="shared" si="288"/>
        <v>HGV1</v>
      </c>
      <c r="AR152" s="138" t="str">
        <f t="shared" si="288"/>
        <v>HGV2</v>
      </c>
      <c r="AS152" s="138" t="str">
        <f t="shared" si="288"/>
        <v>PSV</v>
      </c>
      <c r="AT152" s="138" t="str">
        <f t="shared" si="288"/>
        <v>MB</v>
      </c>
      <c r="AU152" s="138" t="str">
        <f t="shared" si="288"/>
        <v>CYC</v>
      </c>
      <c r="AV152" s="137"/>
      <c r="AX152" s="2"/>
      <c r="AY152" s="138" t="str">
        <f t="shared" ref="AY152:BG152" si="289">AY129</f>
        <v>CAR</v>
      </c>
      <c r="AZ152" s="138" t="str">
        <f t="shared" si="289"/>
        <v>LGV1</v>
      </c>
      <c r="BA152" s="138" t="str">
        <f t="shared" si="289"/>
        <v>LGV2</v>
      </c>
      <c r="BB152" s="138" t="str">
        <f t="shared" si="289"/>
        <v>MGV</v>
      </c>
      <c r="BC152" s="138" t="str">
        <f t="shared" si="289"/>
        <v>HGV1</v>
      </c>
      <c r="BD152" s="138" t="str">
        <f t="shared" si="289"/>
        <v>HGV2</v>
      </c>
      <c r="BE152" s="138" t="str">
        <f t="shared" si="289"/>
        <v>PSV</v>
      </c>
      <c r="BF152" s="138" t="str">
        <f t="shared" si="289"/>
        <v>MB</v>
      </c>
      <c r="BG152" s="138" t="str">
        <f t="shared" si="289"/>
        <v>CYC</v>
      </c>
      <c r="BH152" s="137"/>
      <c r="BJ152" s="2"/>
      <c r="BK152" s="138" t="str">
        <f t="shared" ref="BK152:BS152" si="290">BK129</f>
        <v>CAR</v>
      </c>
      <c r="BL152" s="138" t="str">
        <f t="shared" si="290"/>
        <v>LGV1</v>
      </c>
      <c r="BM152" s="138" t="str">
        <f t="shared" si="290"/>
        <v>LGV2</v>
      </c>
      <c r="BN152" s="138" t="str">
        <f t="shared" si="290"/>
        <v>MGV</v>
      </c>
      <c r="BO152" s="138" t="str">
        <f t="shared" si="290"/>
        <v>HGV1</v>
      </c>
      <c r="BP152" s="138" t="str">
        <f t="shared" si="290"/>
        <v>HGV2</v>
      </c>
      <c r="BQ152" s="138" t="str">
        <f t="shared" si="290"/>
        <v>PSV</v>
      </c>
      <c r="BR152" s="138" t="str">
        <f t="shared" si="290"/>
        <v>MB</v>
      </c>
      <c r="BS152" s="138" t="str">
        <f t="shared" si="290"/>
        <v>CYC</v>
      </c>
      <c r="BT152" s="137"/>
      <c r="BV152" s="2"/>
      <c r="BW152" s="139" t="str">
        <f>BK152</f>
        <v>CAR</v>
      </c>
      <c r="BX152" s="139" t="str">
        <f t="shared" ref="BX152:CE152" si="291">BL152</f>
        <v>LGV1</v>
      </c>
      <c r="BY152" s="139" t="str">
        <f t="shared" si="291"/>
        <v>LGV2</v>
      </c>
      <c r="BZ152" s="139" t="str">
        <f t="shared" si="291"/>
        <v>MGV</v>
      </c>
      <c r="CA152" s="139" t="str">
        <f t="shared" si="291"/>
        <v>HGV1</v>
      </c>
      <c r="CB152" s="139" t="str">
        <f t="shared" si="291"/>
        <v>HGV2</v>
      </c>
      <c r="CC152" s="139" t="str">
        <f t="shared" si="291"/>
        <v>PSV</v>
      </c>
      <c r="CD152" s="139" t="str">
        <f t="shared" si="291"/>
        <v>MB</v>
      </c>
      <c r="CE152" s="139" t="str">
        <f t="shared" si="291"/>
        <v>CYC</v>
      </c>
      <c r="CF152" s="142"/>
    </row>
    <row r="153" spans="2:84" x14ac:dyDescent="0.25">
      <c r="B153" s="25">
        <f t="shared" ref="B153:B165" si="292">B130</f>
        <v>0.25</v>
      </c>
      <c r="C153" s="5">
        <f t="shared" ref="C153:K153" si="293">SUM(C15,C38,C61,C84,C107, C130)</f>
        <v>323</v>
      </c>
      <c r="D153" s="5">
        <f t="shared" si="293"/>
        <v>20</v>
      </c>
      <c r="E153" s="5">
        <f t="shared" si="293"/>
        <v>60</v>
      </c>
      <c r="F153" s="5">
        <f t="shared" si="293"/>
        <v>2</v>
      </c>
      <c r="G153" s="5">
        <f t="shared" si="293"/>
        <v>8</v>
      </c>
      <c r="H153" s="5">
        <f t="shared" si="293"/>
        <v>3</v>
      </c>
      <c r="I153" s="5">
        <f t="shared" si="293"/>
        <v>3</v>
      </c>
      <c r="J153" s="5">
        <f t="shared" si="293"/>
        <v>4</v>
      </c>
      <c r="K153" s="5">
        <f t="shared" si="293"/>
        <v>2</v>
      </c>
      <c r="L153" s="11">
        <f>SUM(C153:K153)</f>
        <v>425</v>
      </c>
      <c r="N153" s="25">
        <f>B153</f>
        <v>0.25</v>
      </c>
      <c r="O153" s="5">
        <f t="shared" ref="O153:W153" si="294">SUM(O15,O38,O61,O84,O107, O130)</f>
        <v>131</v>
      </c>
      <c r="P153" s="5">
        <f t="shared" si="294"/>
        <v>20</v>
      </c>
      <c r="Q153" s="5">
        <f t="shared" si="294"/>
        <v>35</v>
      </c>
      <c r="R153" s="5">
        <f t="shared" si="294"/>
        <v>1</v>
      </c>
      <c r="S153" s="5">
        <f t="shared" si="294"/>
        <v>5</v>
      </c>
      <c r="T153" s="5">
        <f t="shared" si="294"/>
        <v>5</v>
      </c>
      <c r="U153" s="5">
        <f t="shared" si="294"/>
        <v>2</v>
      </c>
      <c r="V153" s="5">
        <f t="shared" si="294"/>
        <v>0</v>
      </c>
      <c r="W153" s="5">
        <f t="shared" si="294"/>
        <v>0</v>
      </c>
      <c r="X153" s="11">
        <f>SUM(O153:W153)</f>
        <v>199</v>
      </c>
      <c r="Z153" s="25">
        <f>N153</f>
        <v>0.25</v>
      </c>
      <c r="AA153" s="5">
        <f t="shared" ref="AA153:AI153" si="295">SUM(AA15,AA38,AA61,AA84,AA107, AA130)</f>
        <v>100</v>
      </c>
      <c r="AB153" s="5">
        <f t="shared" si="295"/>
        <v>14</v>
      </c>
      <c r="AC153" s="5">
        <f t="shared" si="295"/>
        <v>19</v>
      </c>
      <c r="AD153" s="5">
        <f t="shared" si="295"/>
        <v>0</v>
      </c>
      <c r="AE153" s="5">
        <f t="shared" si="295"/>
        <v>12</v>
      </c>
      <c r="AF153" s="5">
        <f t="shared" si="295"/>
        <v>5</v>
      </c>
      <c r="AG153" s="5">
        <f t="shared" si="295"/>
        <v>2</v>
      </c>
      <c r="AH153" s="5">
        <f t="shared" si="295"/>
        <v>0</v>
      </c>
      <c r="AI153" s="5">
        <f t="shared" si="295"/>
        <v>0</v>
      </c>
      <c r="AJ153" s="11">
        <f>SUM(AA153:AI153)</f>
        <v>152</v>
      </c>
      <c r="AL153" s="25">
        <f>Z153</f>
        <v>0.25</v>
      </c>
      <c r="AM153" s="5">
        <f t="shared" ref="AM153:AU153" si="296">SUM(AM15,AM38,AM61,AM84,AM107, AM130)</f>
        <v>0</v>
      </c>
      <c r="AN153" s="5">
        <f t="shared" si="296"/>
        <v>0</v>
      </c>
      <c r="AO153" s="5">
        <f t="shared" si="296"/>
        <v>0</v>
      </c>
      <c r="AP153" s="5">
        <f t="shared" si="296"/>
        <v>0</v>
      </c>
      <c r="AQ153" s="5">
        <f t="shared" si="296"/>
        <v>0</v>
      </c>
      <c r="AR153" s="5">
        <f t="shared" si="296"/>
        <v>0</v>
      </c>
      <c r="AS153" s="5">
        <f t="shared" si="296"/>
        <v>0</v>
      </c>
      <c r="AT153" s="5">
        <f t="shared" si="296"/>
        <v>0</v>
      </c>
      <c r="AU153" s="5">
        <f t="shared" si="296"/>
        <v>0</v>
      </c>
      <c r="AV153" s="11">
        <f>SUM(AM153:AU153)</f>
        <v>0</v>
      </c>
      <c r="AX153" s="25">
        <f>AL153</f>
        <v>0.25</v>
      </c>
      <c r="AY153" s="5">
        <f t="shared" ref="AY153:BG153" si="297">SUM(AY15,AY38,AY61,AY84,AY107, AY130)</f>
        <v>0</v>
      </c>
      <c r="AZ153" s="5">
        <f t="shared" si="297"/>
        <v>0</v>
      </c>
      <c r="BA153" s="5">
        <f t="shared" si="297"/>
        <v>0</v>
      </c>
      <c r="BB153" s="5">
        <f t="shared" si="297"/>
        <v>0</v>
      </c>
      <c r="BC153" s="5">
        <f t="shared" si="297"/>
        <v>0</v>
      </c>
      <c r="BD153" s="5">
        <f t="shared" si="297"/>
        <v>0</v>
      </c>
      <c r="BE153" s="5">
        <f t="shared" si="297"/>
        <v>0</v>
      </c>
      <c r="BF153" s="5">
        <f t="shared" si="297"/>
        <v>0</v>
      </c>
      <c r="BG153" s="5">
        <f t="shared" si="297"/>
        <v>0</v>
      </c>
      <c r="BH153" s="11">
        <f>SUM(AY153:BG153)</f>
        <v>0</v>
      </c>
      <c r="BJ153" s="25">
        <f>AX153</f>
        <v>0.25</v>
      </c>
      <c r="BK153" s="5">
        <f t="shared" ref="BK153:BS153" si="298">SUM(BK15,BK38,BK61,BK84,BK107, BK130)</f>
        <v>0</v>
      </c>
      <c r="BL153" s="5">
        <f t="shared" si="298"/>
        <v>0</v>
      </c>
      <c r="BM153" s="5">
        <f t="shared" si="298"/>
        <v>0</v>
      </c>
      <c r="BN153" s="5">
        <f t="shared" si="298"/>
        <v>0</v>
      </c>
      <c r="BO153" s="5">
        <f t="shared" si="298"/>
        <v>0</v>
      </c>
      <c r="BP153" s="5">
        <f t="shared" si="298"/>
        <v>0</v>
      </c>
      <c r="BQ153" s="5">
        <f t="shared" si="298"/>
        <v>0</v>
      </c>
      <c r="BR153" s="5">
        <f t="shared" si="298"/>
        <v>0</v>
      </c>
      <c r="BS153" s="5">
        <f t="shared" si="298"/>
        <v>0</v>
      </c>
      <c r="BT153" s="11">
        <f>SUM(BK153:BS153)</f>
        <v>0</v>
      </c>
      <c r="BV153" s="25">
        <f>BJ153</f>
        <v>0.25</v>
      </c>
      <c r="BW153" s="39">
        <f t="shared" ref="BW153:BW165" si="299">IF(SUM(C153,O153,AA153,AM153,AY153,BK153) = SUM(BW15,BW38,BW61,BW84,BW107,BW130), SUM(C153,O153,AA153,AM153,AY153,BK153), "ERROR")</f>
        <v>554</v>
      </c>
      <c r="BX153" s="39">
        <f t="shared" ref="BX153:BX165" si="300">IF(SUM(D153,P153,AB153,AN153,AZ153,BL153) = SUM(BX15,BX38,BX61,BX84,BX107,BX130), SUM(D153,P153,AB153,AN153,AZ153,BL153), "ERROR")</f>
        <v>54</v>
      </c>
      <c r="BY153" s="39">
        <f t="shared" ref="BY153:BY165" si="301">IF(SUM(E153,Q153,AC153,AO153,BA153,BM153) = SUM(BY15,BY38,BY61,BY84,BY107,BY130), SUM(E153,Q153,AC153,AO153,BA153,BM153), "ERROR")</f>
        <v>114</v>
      </c>
      <c r="BZ153" s="39">
        <f t="shared" ref="BZ153:BZ165" si="302">IF(SUM(F153,R153,AD153,AP153,BB153,BN153) = SUM(BZ15,BZ38,BZ61,BZ84,BZ107,BZ130), SUM(F153,R153,AD153,AP153,BB153,BN153), "ERROR")</f>
        <v>3</v>
      </c>
      <c r="CA153" s="39">
        <f t="shared" ref="CA153:CA165" si="303">IF(SUM(G153,S153,AE153,AQ153,BC153,BO153) = SUM(CA15,CA38,CA61,CA84,CA107,CA130), SUM(G153,S153,AE153,AQ153,BC153,BO153), "ERROR")</f>
        <v>25</v>
      </c>
      <c r="CB153" s="39">
        <f t="shared" ref="CB153:CB165" si="304">IF(SUM(H153,T153,AF153,AR153,BD153,BP153) = SUM(CB15,CB38,CB61,CB84,CB107,CB130), SUM(H153,T153,AF153,AR153,BD153,BP153), "ERROR")</f>
        <v>13</v>
      </c>
      <c r="CC153" s="39">
        <f t="shared" ref="CC153:CC165" si="305">IF(SUM(I153,U153,AG153,AS153,BE153,BQ153) = SUM(CC15,CC38,CC61,CC84,CC107,CC130), SUM(I153,U153,AG153,AS153,BE153,BQ153), "ERROR")</f>
        <v>7</v>
      </c>
      <c r="CD153" s="39">
        <f t="shared" ref="CD153:CD165" si="306">IF(SUM(J153,V153,AH153,AT153,BF153,BR153) = SUM(CD15,CD38,CD61,CD84,CD107,CD130), SUM(J153,V153,AH153,AT153,BF153,BR153), "ERROR")</f>
        <v>4</v>
      </c>
      <c r="CE153" s="39">
        <f t="shared" ref="CE153:CE165" si="307">IF(SUM(K153,W153,AI153,AU153,BG153,BS153) = SUM(CE15,CE38,CE61,CE84,CE107,CE130), SUM(K153,W153,AI153,AU153,BG153,BS153), "ERROR")</f>
        <v>2</v>
      </c>
      <c r="CF153" s="40">
        <f>SUM(BW153:CE153)</f>
        <v>776</v>
      </c>
    </row>
    <row r="154" spans="2:84" x14ac:dyDescent="0.25">
      <c r="B154" s="25">
        <f t="shared" si="292"/>
        <v>0.29166666666666669</v>
      </c>
      <c r="C154" s="5">
        <f t="shared" ref="C154:K154" si="308">SUM(C16,C39,C62,C85,C108, C131)</f>
        <v>641</v>
      </c>
      <c r="D154" s="5">
        <f t="shared" si="308"/>
        <v>37</v>
      </c>
      <c r="E154" s="5">
        <f t="shared" si="308"/>
        <v>69</v>
      </c>
      <c r="F154" s="5">
        <f t="shared" si="308"/>
        <v>6</v>
      </c>
      <c r="G154" s="5">
        <f t="shared" si="308"/>
        <v>9</v>
      </c>
      <c r="H154" s="5">
        <f t="shared" si="308"/>
        <v>1</v>
      </c>
      <c r="I154" s="5">
        <f t="shared" si="308"/>
        <v>6</v>
      </c>
      <c r="J154" s="5">
        <f t="shared" si="308"/>
        <v>3</v>
      </c>
      <c r="K154" s="5">
        <f t="shared" si="308"/>
        <v>0</v>
      </c>
      <c r="L154" s="11">
        <f t="shared" ref="L154:L165" si="309">SUM(C154:K154)</f>
        <v>772</v>
      </c>
      <c r="N154" s="25">
        <f t="shared" ref="N154:N165" si="310">B154</f>
        <v>0.29166666666666669</v>
      </c>
      <c r="O154" s="5">
        <f t="shared" ref="O154:W154" si="311">SUM(O16,O39,O62,O85,O108, O131)</f>
        <v>298</v>
      </c>
      <c r="P154" s="5">
        <f t="shared" si="311"/>
        <v>25</v>
      </c>
      <c r="Q154" s="5">
        <f t="shared" si="311"/>
        <v>42</v>
      </c>
      <c r="R154" s="5">
        <f t="shared" si="311"/>
        <v>3</v>
      </c>
      <c r="S154" s="5">
        <f t="shared" si="311"/>
        <v>12</v>
      </c>
      <c r="T154" s="5">
        <f t="shared" si="311"/>
        <v>5</v>
      </c>
      <c r="U154" s="5">
        <f t="shared" si="311"/>
        <v>4</v>
      </c>
      <c r="V154" s="5">
        <f t="shared" si="311"/>
        <v>1</v>
      </c>
      <c r="W154" s="5">
        <f t="shared" si="311"/>
        <v>0</v>
      </c>
      <c r="X154" s="11">
        <f t="shared" ref="X154:X165" si="312">SUM(O154:W154)</f>
        <v>390</v>
      </c>
      <c r="Z154" s="25">
        <f t="shared" ref="Z154:Z165" si="313">N154</f>
        <v>0.29166666666666669</v>
      </c>
      <c r="AA154" s="5">
        <f t="shared" ref="AA154:AI154" si="314">SUM(AA16,AA39,AA62,AA85,AA108, AA131)</f>
        <v>328</v>
      </c>
      <c r="AB154" s="5">
        <f t="shared" si="314"/>
        <v>44</v>
      </c>
      <c r="AC154" s="5">
        <f t="shared" si="314"/>
        <v>66</v>
      </c>
      <c r="AD154" s="5">
        <f t="shared" si="314"/>
        <v>2</v>
      </c>
      <c r="AE154" s="5">
        <f t="shared" si="314"/>
        <v>10</v>
      </c>
      <c r="AF154" s="5">
        <f t="shared" si="314"/>
        <v>13</v>
      </c>
      <c r="AG154" s="5">
        <f t="shared" si="314"/>
        <v>4</v>
      </c>
      <c r="AH154" s="5">
        <f t="shared" si="314"/>
        <v>1</v>
      </c>
      <c r="AI154" s="5">
        <f t="shared" si="314"/>
        <v>0</v>
      </c>
      <c r="AJ154" s="11">
        <f t="shared" ref="AJ154:AJ165" si="315">SUM(AA154:AI154)</f>
        <v>468</v>
      </c>
      <c r="AL154" s="25">
        <f t="shared" ref="AL154:AL165" si="316">Z154</f>
        <v>0.29166666666666669</v>
      </c>
      <c r="AM154" s="5">
        <f t="shared" ref="AM154:AU154" si="317">SUM(AM16,AM39,AM62,AM85,AM108, AM131)</f>
        <v>0</v>
      </c>
      <c r="AN154" s="5">
        <f t="shared" si="317"/>
        <v>0</v>
      </c>
      <c r="AO154" s="5">
        <f t="shared" si="317"/>
        <v>0</v>
      </c>
      <c r="AP154" s="5">
        <f t="shared" si="317"/>
        <v>0</v>
      </c>
      <c r="AQ154" s="5">
        <f t="shared" si="317"/>
        <v>0</v>
      </c>
      <c r="AR154" s="5">
        <f t="shared" si="317"/>
        <v>0</v>
      </c>
      <c r="AS154" s="5">
        <f t="shared" si="317"/>
        <v>0</v>
      </c>
      <c r="AT154" s="5">
        <f t="shared" si="317"/>
        <v>0</v>
      </c>
      <c r="AU154" s="5">
        <f t="shared" si="317"/>
        <v>0</v>
      </c>
      <c r="AV154" s="11">
        <f t="shared" ref="AV154:AV165" si="318">SUM(AM154:AU154)</f>
        <v>0</v>
      </c>
      <c r="AX154" s="25">
        <f t="shared" ref="AX154:AX165" si="319">AL154</f>
        <v>0.29166666666666669</v>
      </c>
      <c r="AY154" s="5">
        <f t="shared" ref="AY154:BG154" si="320">SUM(AY16,AY39,AY62,AY85,AY108, AY131)</f>
        <v>0</v>
      </c>
      <c r="AZ154" s="5">
        <f t="shared" si="320"/>
        <v>0</v>
      </c>
      <c r="BA154" s="5">
        <f t="shared" si="320"/>
        <v>0</v>
      </c>
      <c r="BB154" s="5">
        <f t="shared" si="320"/>
        <v>0</v>
      </c>
      <c r="BC154" s="5">
        <f t="shared" si="320"/>
        <v>0</v>
      </c>
      <c r="BD154" s="5">
        <f t="shared" si="320"/>
        <v>0</v>
      </c>
      <c r="BE154" s="5">
        <f t="shared" si="320"/>
        <v>0</v>
      </c>
      <c r="BF154" s="5">
        <f t="shared" si="320"/>
        <v>0</v>
      </c>
      <c r="BG154" s="5">
        <f t="shared" si="320"/>
        <v>0</v>
      </c>
      <c r="BH154" s="11">
        <f t="shared" ref="BH154:BH165" si="321">SUM(AY154:BG154)</f>
        <v>0</v>
      </c>
      <c r="BJ154" s="25">
        <f t="shared" ref="BJ154:BJ165" si="322">AX154</f>
        <v>0.29166666666666669</v>
      </c>
      <c r="BK154" s="5">
        <f t="shared" ref="BK154:BS154" si="323">SUM(BK16,BK39,BK62,BK85,BK108, BK131)</f>
        <v>0</v>
      </c>
      <c r="BL154" s="5">
        <f t="shared" si="323"/>
        <v>0</v>
      </c>
      <c r="BM154" s="5">
        <f t="shared" si="323"/>
        <v>0</v>
      </c>
      <c r="BN154" s="5">
        <f t="shared" si="323"/>
        <v>0</v>
      </c>
      <c r="BO154" s="5">
        <f t="shared" si="323"/>
        <v>0</v>
      </c>
      <c r="BP154" s="5">
        <f t="shared" si="323"/>
        <v>0</v>
      </c>
      <c r="BQ154" s="5">
        <f t="shared" si="323"/>
        <v>0</v>
      </c>
      <c r="BR154" s="5">
        <f t="shared" si="323"/>
        <v>0</v>
      </c>
      <c r="BS154" s="5">
        <f t="shared" si="323"/>
        <v>0</v>
      </c>
      <c r="BT154" s="11">
        <f t="shared" ref="BT154:BT165" si="324">SUM(BK154:BS154)</f>
        <v>0</v>
      </c>
      <c r="BV154" s="25">
        <f t="shared" ref="BV154:BV166" si="325">BJ154</f>
        <v>0.29166666666666669</v>
      </c>
      <c r="BW154" s="39">
        <f t="shared" si="299"/>
        <v>1267</v>
      </c>
      <c r="BX154" s="39">
        <f t="shared" si="300"/>
        <v>106</v>
      </c>
      <c r="BY154" s="39">
        <f t="shared" si="301"/>
        <v>177</v>
      </c>
      <c r="BZ154" s="39">
        <f t="shared" si="302"/>
        <v>11</v>
      </c>
      <c r="CA154" s="39">
        <f t="shared" si="303"/>
        <v>31</v>
      </c>
      <c r="CB154" s="39">
        <f t="shared" si="304"/>
        <v>19</v>
      </c>
      <c r="CC154" s="39">
        <f t="shared" si="305"/>
        <v>14</v>
      </c>
      <c r="CD154" s="39">
        <f t="shared" si="306"/>
        <v>5</v>
      </c>
      <c r="CE154" s="39">
        <f t="shared" si="307"/>
        <v>0</v>
      </c>
      <c r="CF154" s="40">
        <f t="shared" ref="CF154:CF165" si="326">SUM(BW154:CE154)</f>
        <v>1630</v>
      </c>
    </row>
    <row r="155" spans="2:84" x14ac:dyDescent="0.25">
      <c r="B155" s="25">
        <f t="shared" si="292"/>
        <v>0.33333333333333337</v>
      </c>
      <c r="C155" s="5">
        <f t="shared" ref="C155:K155" si="327">SUM(C17,C40,C63,C86,C109, C132)</f>
        <v>618</v>
      </c>
      <c r="D155" s="5">
        <f t="shared" si="327"/>
        <v>24</v>
      </c>
      <c r="E155" s="5">
        <f t="shared" si="327"/>
        <v>74</v>
      </c>
      <c r="F155" s="5">
        <f t="shared" si="327"/>
        <v>3</v>
      </c>
      <c r="G155" s="5">
        <f t="shared" si="327"/>
        <v>12</v>
      </c>
      <c r="H155" s="5">
        <f t="shared" si="327"/>
        <v>11</v>
      </c>
      <c r="I155" s="5">
        <f t="shared" si="327"/>
        <v>3</v>
      </c>
      <c r="J155" s="5">
        <f t="shared" si="327"/>
        <v>2</v>
      </c>
      <c r="K155" s="5">
        <f t="shared" si="327"/>
        <v>3</v>
      </c>
      <c r="L155" s="11">
        <f t="shared" si="309"/>
        <v>750</v>
      </c>
      <c r="N155" s="25">
        <f t="shared" si="310"/>
        <v>0.33333333333333337</v>
      </c>
      <c r="O155" s="5">
        <f t="shared" ref="O155:W155" si="328">SUM(O17,O40,O63,O86,O109, O132)</f>
        <v>390</v>
      </c>
      <c r="P155" s="5">
        <f t="shared" si="328"/>
        <v>13</v>
      </c>
      <c r="Q155" s="5">
        <f t="shared" si="328"/>
        <v>45</v>
      </c>
      <c r="R155" s="5">
        <f t="shared" si="328"/>
        <v>5</v>
      </c>
      <c r="S155" s="5">
        <f t="shared" si="328"/>
        <v>12</v>
      </c>
      <c r="T155" s="5">
        <f t="shared" si="328"/>
        <v>9</v>
      </c>
      <c r="U155" s="5">
        <f t="shared" si="328"/>
        <v>4</v>
      </c>
      <c r="V155" s="5">
        <f t="shared" si="328"/>
        <v>4</v>
      </c>
      <c r="W155" s="5">
        <f t="shared" si="328"/>
        <v>0</v>
      </c>
      <c r="X155" s="11">
        <f t="shared" si="312"/>
        <v>482</v>
      </c>
      <c r="Z155" s="25">
        <f t="shared" si="313"/>
        <v>0.33333333333333337</v>
      </c>
      <c r="AA155" s="5">
        <f t="shared" ref="AA155:AI155" si="329">SUM(AA17,AA40,AA63,AA86,AA109, AA132)</f>
        <v>418</v>
      </c>
      <c r="AB155" s="5">
        <f t="shared" si="329"/>
        <v>19</v>
      </c>
      <c r="AC155" s="5">
        <f t="shared" si="329"/>
        <v>48</v>
      </c>
      <c r="AD155" s="5">
        <f t="shared" si="329"/>
        <v>3</v>
      </c>
      <c r="AE155" s="5">
        <f t="shared" si="329"/>
        <v>7</v>
      </c>
      <c r="AF155" s="5">
        <f t="shared" si="329"/>
        <v>16</v>
      </c>
      <c r="AG155" s="5">
        <f t="shared" si="329"/>
        <v>1</v>
      </c>
      <c r="AH155" s="5">
        <f t="shared" si="329"/>
        <v>4</v>
      </c>
      <c r="AI155" s="5">
        <f t="shared" si="329"/>
        <v>1</v>
      </c>
      <c r="AJ155" s="11">
        <f t="shared" si="315"/>
        <v>517</v>
      </c>
      <c r="AL155" s="25">
        <f t="shared" si="316"/>
        <v>0.33333333333333337</v>
      </c>
      <c r="AM155" s="5">
        <f t="shared" ref="AM155:AU155" si="330">SUM(AM17,AM40,AM63,AM86,AM109, AM132)</f>
        <v>0</v>
      </c>
      <c r="AN155" s="5">
        <f t="shared" si="330"/>
        <v>0</v>
      </c>
      <c r="AO155" s="5">
        <f t="shared" si="330"/>
        <v>0</v>
      </c>
      <c r="AP155" s="5">
        <f t="shared" si="330"/>
        <v>0</v>
      </c>
      <c r="AQ155" s="5">
        <f t="shared" si="330"/>
        <v>0</v>
      </c>
      <c r="AR155" s="5">
        <f t="shared" si="330"/>
        <v>0</v>
      </c>
      <c r="AS155" s="5">
        <f t="shared" si="330"/>
        <v>0</v>
      </c>
      <c r="AT155" s="5">
        <f t="shared" si="330"/>
        <v>0</v>
      </c>
      <c r="AU155" s="5">
        <f t="shared" si="330"/>
        <v>0</v>
      </c>
      <c r="AV155" s="11">
        <f t="shared" si="318"/>
        <v>0</v>
      </c>
      <c r="AX155" s="25">
        <f t="shared" si="319"/>
        <v>0.33333333333333337</v>
      </c>
      <c r="AY155" s="5">
        <f t="shared" ref="AY155:BG155" si="331">SUM(AY17,AY40,AY63,AY86,AY109, AY132)</f>
        <v>0</v>
      </c>
      <c r="AZ155" s="5">
        <f t="shared" si="331"/>
        <v>0</v>
      </c>
      <c r="BA155" s="5">
        <f t="shared" si="331"/>
        <v>0</v>
      </c>
      <c r="BB155" s="5">
        <f t="shared" si="331"/>
        <v>0</v>
      </c>
      <c r="BC155" s="5">
        <f t="shared" si="331"/>
        <v>0</v>
      </c>
      <c r="BD155" s="5">
        <f t="shared" si="331"/>
        <v>0</v>
      </c>
      <c r="BE155" s="5">
        <f t="shared" si="331"/>
        <v>0</v>
      </c>
      <c r="BF155" s="5">
        <f t="shared" si="331"/>
        <v>0</v>
      </c>
      <c r="BG155" s="5">
        <f t="shared" si="331"/>
        <v>0</v>
      </c>
      <c r="BH155" s="11">
        <f t="shared" si="321"/>
        <v>0</v>
      </c>
      <c r="BJ155" s="25">
        <f t="shared" si="322"/>
        <v>0.33333333333333337</v>
      </c>
      <c r="BK155" s="5">
        <f t="shared" ref="BK155:BS155" si="332">SUM(BK17,BK40,BK63,BK86,BK109, BK132)</f>
        <v>0</v>
      </c>
      <c r="BL155" s="5">
        <f t="shared" si="332"/>
        <v>0</v>
      </c>
      <c r="BM155" s="5">
        <f t="shared" si="332"/>
        <v>0</v>
      </c>
      <c r="BN155" s="5">
        <f t="shared" si="332"/>
        <v>0</v>
      </c>
      <c r="BO155" s="5">
        <f t="shared" si="332"/>
        <v>0</v>
      </c>
      <c r="BP155" s="5">
        <f t="shared" si="332"/>
        <v>0</v>
      </c>
      <c r="BQ155" s="5">
        <f t="shared" si="332"/>
        <v>0</v>
      </c>
      <c r="BR155" s="5">
        <f t="shared" si="332"/>
        <v>0</v>
      </c>
      <c r="BS155" s="5">
        <f t="shared" si="332"/>
        <v>0</v>
      </c>
      <c r="BT155" s="11">
        <f t="shared" si="324"/>
        <v>0</v>
      </c>
      <c r="BV155" s="25">
        <f t="shared" si="325"/>
        <v>0.33333333333333337</v>
      </c>
      <c r="BW155" s="39">
        <f t="shared" si="299"/>
        <v>1426</v>
      </c>
      <c r="BX155" s="39">
        <f t="shared" si="300"/>
        <v>56</v>
      </c>
      <c r="BY155" s="39">
        <f t="shared" si="301"/>
        <v>167</v>
      </c>
      <c r="BZ155" s="39">
        <f t="shared" si="302"/>
        <v>11</v>
      </c>
      <c r="CA155" s="39">
        <f t="shared" si="303"/>
        <v>31</v>
      </c>
      <c r="CB155" s="39">
        <f t="shared" si="304"/>
        <v>36</v>
      </c>
      <c r="CC155" s="39">
        <f t="shared" si="305"/>
        <v>8</v>
      </c>
      <c r="CD155" s="39">
        <f t="shared" si="306"/>
        <v>10</v>
      </c>
      <c r="CE155" s="39">
        <f t="shared" si="307"/>
        <v>4</v>
      </c>
      <c r="CF155" s="40">
        <f t="shared" si="326"/>
        <v>1749</v>
      </c>
    </row>
    <row r="156" spans="2:84" x14ac:dyDescent="0.25">
      <c r="B156" s="25">
        <f t="shared" si="292"/>
        <v>0.37500000000000006</v>
      </c>
      <c r="C156" s="5">
        <f t="shared" ref="C156:K156" si="333">SUM(C18,C41,C64,C87,C110, C133)</f>
        <v>457</v>
      </c>
      <c r="D156" s="5">
        <f t="shared" si="333"/>
        <v>14</v>
      </c>
      <c r="E156" s="5">
        <f t="shared" si="333"/>
        <v>60</v>
      </c>
      <c r="F156" s="5">
        <f t="shared" si="333"/>
        <v>4</v>
      </c>
      <c r="G156" s="5">
        <f t="shared" si="333"/>
        <v>7</v>
      </c>
      <c r="H156" s="5">
        <f t="shared" si="333"/>
        <v>12</v>
      </c>
      <c r="I156" s="5">
        <f t="shared" si="333"/>
        <v>3</v>
      </c>
      <c r="J156" s="5">
        <f t="shared" si="333"/>
        <v>3</v>
      </c>
      <c r="K156" s="5">
        <f t="shared" si="333"/>
        <v>1</v>
      </c>
      <c r="L156" s="11">
        <f t="shared" si="309"/>
        <v>561</v>
      </c>
      <c r="N156" s="25">
        <f t="shared" si="310"/>
        <v>0.37500000000000006</v>
      </c>
      <c r="O156" s="5">
        <f t="shared" ref="O156:W156" si="334">SUM(O18,O41,O64,O87,O110, O133)</f>
        <v>241</v>
      </c>
      <c r="P156" s="5">
        <f t="shared" si="334"/>
        <v>9</v>
      </c>
      <c r="Q156" s="5">
        <f t="shared" si="334"/>
        <v>42</v>
      </c>
      <c r="R156" s="5">
        <f t="shared" si="334"/>
        <v>9</v>
      </c>
      <c r="S156" s="5">
        <f t="shared" si="334"/>
        <v>10</v>
      </c>
      <c r="T156" s="5">
        <f t="shared" si="334"/>
        <v>9</v>
      </c>
      <c r="U156" s="5">
        <f t="shared" si="334"/>
        <v>5</v>
      </c>
      <c r="V156" s="5">
        <f t="shared" si="334"/>
        <v>1</v>
      </c>
      <c r="W156" s="5">
        <f t="shared" si="334"/>
        <v>3</v>
      </c>
      <c r="X156" s="11">
        <f t="shared" si="312"/>
        <v>329</v>
      </c>
      <c r="Z156" s="25">
        <f t="shared" si="313"/>
        <v>0.37500000000000006</v>
      </c>
      <c r="AA156" s="5">
        <f t="shared" ref="AA156:AI156" si="335">SUM(AA18,AA41,AA64,AA87,AA110, AA133)</f>
        <v>260</v>
      </c>
      <c r="AB156" s="5">
        <f t="shared" si="335"/>
        <v>12</v>
      </c>
      <c r="AC156" s="5">
        <f t="shared" si="335"/>
        <v>56</v>
      </c>
      <c r="AD156" s="5">
        <f t="shared" si="335"/>
        <v>3</v>
      </c>
      <c r="AE156" s="5">
        <f t="shared" si="335"/>
        <v>23</v>
      </c>
      <c r="AF156" s="5">
        <f t="shared" si="335"/>
        <v>7</v>
      </c>
      <c r="AG156" s="5">
        <f t="shared" si="335"/>
        <v>2</v>
      </c>
      <c r="AH156" s="5">
        <f t="shared" si="335"/>
        <v>1</v>
      </c>
      <c r="AI156" s="5">
        <f t="shared" si="335"/>
        <v>0</v>
      </c>
      <c r="AJ156" s="11">
        <f t="shared" si="315"/>
        <v>364</v>
      </c>
      <c r="AL156" s="25">
        <f t="shared" si="316"/>
        <v>0.37500000000000006</v>
      </c>
      <c r="AM156" s="5">
        <f t="shared" ref="AM156:AU156" si="336">SUM(AM18,AM41,AM64,AM87,AM110, AM133)</f>
        <v>0</v>
      </c>
      <c r="AN156" s="5">
        <f t="shared" si="336"/>
        <v>0</v>
      </c>
      <c r="AO156" s="5">
        <f t="shared" si="336"/>
        <v>0</v>
      </c>
      <c r="AP156" s="5">
        <f t="shared" si="336"/>
        <v>0</v>
      </c>
      <c r="AQ156" s="5">
        <f t="shared" si="336"/>
        <v>0</v>
      </c>
      <c r="AR156" s="5">
        <f t="shared" si="336"/>
        <v>0</v>
      </c>
      <c r="AS156" s="5">
        <f t="shared" si="336"/>
        <v>0</v>
      </c>
      <c r="AT156" s="5">
        <f t="shared" si="336"/>
        <v>0</v>
      </c>
      <c r="AU156" s="5">
        <f t="shared" si="336"/>
        <v>0</v>
      </c>
      <c r="AV156" s="11">
        <f t="shared" si="318"/>
        <v>0</v>
      </c>
      <c r="AX156" s="25">
        <f t="shared" si="319"/>
        <v>0.37500000000000006</v>
      </c>
      <c r="AY156" s="5">
        <f t="shared" ref="AY156:BG156" si="337">SUM(AY18,AY41,AY64,AY87,AY110, AY133)</f>
        <v>0</v>
      </c>
      <c r="AZ156" s="5">
        <f t="shared" si="337"/>
        <v>0</v>
      </c>
      <c r="BA156" s="5">
        <f t="shared" si="337"/>
        <v>0</v>
      </c>
      <c r="BB156" s="5">
        <f t="shared" si="337"/>
        <v>0</v>
      </c>
      <c r="BC156" s="5">
        <f t="shared" si="337"/>
        <v>0</v>
      </c>
      <c r="BD156" s="5">
        <f t="shared" si="337"/>
        <v>0</v>
      </c>
      <c r="BE156" s="5">
        <f t="shared" si="337"/>
        <v>0</v>
      </c>
      <c r="BF156" s="5">
        <f t="shared" si="337"/>
        <v>0</v>
      </c>
      <c r="BG156" s="5">
        <f t="shared" si="337"/>
        <v>0</v>
      </c>
      <c r="BH156" s="11">
        <f t="shared" si="321"/>
        <v>0</v>
      </c>
      <c r="BJ156" s="25">
        <f t="shared" si="322"/>
        <v>0.37500000000000006</v>
      </c>
      <c r="BK156" s="5">
        <f t="shared" ref="BK156:BS156" si="338">SUM(BK18,BK41,BK64,BK87,BK110, BK133)</f>
        <v>0</v>
      </c>
      <c r="BL156" s="5">
        <f t="shared" si="338"/>
        <v>0</v>
      </c>
      <c r="BM156" s="5">
        <f t="shared" si="338"/>
        <v>0</v>
      </c>
      <c r="BN156" s="5">
        <f t="shared" si="338"/>
        <v>0</v>
      </c>
      <c r="BO156" s="5">
        <f t="shared" si="338"/>
        <v>0</v>
      </c>
      <c r="BP156" s="5">
        <f t="shared" si="338"/>
        <v>0</v>
      </c>
      <c r="BQ156" s="5">
        <f t="shared" si="338"/>
        <v>0</v>
      </c>
      <c r="BR156" s="5">
        <f t="shared" si="338"/>
        <v>0</v>
      </c>
      <c r="BS156" s="5">
        <f t="shared" si="338"/>
        <v>0</v>
      </c>
      <c r="BT156" s="11">
        <f t="shared" si="324"/>
        <v>0</v>
      </c>
      <c r="BV156" s="25">
        <f t="shared" si="325"/>
        <v>0.37500000000000006</v>
      </c>
      <c r="BW156" s="39">
        <f t="shared" si="299"/>
        <v>958</v>
      </c>
      <c r="BX156" s="39">
        <f t="shared" si="300"/>
        <v>35</v>
      </c>
      <c r="BY156" s="39">
        <f t="shared" si="301"/>
        <v>158</v>
      </c>
      <c r="BZ156" s="39">
        <f t="shared" si="302"/>
        <v>16</v>
      </c>
      <c r="CA156" s="39">
        <f t="shared" si="303"/>
        <v>40</v>
      </c>
      <c r="CB156" s="39">
        <f t="shared" si="304"/>
        <v>28</v>
      </c>
      <c r="CC156" s="39">
        <f t="shared" si="305"/>
        <v>10</v>
      </c>
      <c r="CD156" s="39">
        <f t="shared" si="306"/>
        <v>5</v>
      </c>
      <c r="CE156" s="39">
        <f t="shared" si="307"/>
        <v>4</v>
      </c>
      <c r="CF156" s="40">
        <f t="shared" si="326"/>
        <v>1254</v>
      </c>
    </row>
    <row r="157" spans="2:84" x14ac:dyDescent="0.25">
      <c r="B157" s="25">
        <f t="shared" si="292"/>
        <v>0.41666666666666674</v>
      </c>
      <c r="C157" s="5">
        <f t="shared" ref="C157:K157" si="339">SUM(C19,C42,C65,C88,C111, C134)</f>
        <v>330</v>
      </c>
      <c r="D157" s="5">
        <f t="shared" si="339"/>
        <v>15</v>
      </c>
      <c r="E157" s="5">
        <f t="shared" si="339"/>
        <v>39</v>
      </c>
      <c r="F157" s="5">
        <f t="shared" si="339"/>
        <v>3</v>
      </c>
      <c r="G157" s="5">
        <f t="shared" si="339"/>
        <v>9</v>
      </c>
      <c r="H157" s="5">
        <f t="shared" si="339"/>
        <v>6</v>
      </c>
      <c r="I157" s="5">
        <f t="shared" si="339"/>
        <v>2</v>
      </c>
      <c r="J157" s="5">
        <f t="shared" si="339"/>
        <v>6</v>
      </c>
      <c r="K157" s="5">
        <f t="shared" si="339"/>
        <v>0</v>
      </c>
      <c r="L157" s="11">
        <f t="shared" si="309"/>
        <v>410</v>
      </c>
      <c r="N157" s="25">
        <f t="shared" si="310"/>
        <v>0.41666666666666674</v>
      </c>
      <c r="O157" s="5">
        <f t="shared" ref="O157:W157" si="340">SUM(O19,O42,O65,O88,O111, O134)</f>
        <v>204</v>
      </c>
      <c r="P157" s="5">
        <f t="shared" si="340"/>
        <v>8</v>
      </c>
      <c r="Q157" s="5">
        <f t="shared" si="340"/>
        <v>39</v>
      </c>
      <c r="R157" s="5">
        <f t="shared" si="340"/>
        <v>1</v>
      </c>
      <c r="S157" s="5">
        <f t="shared" si="340"/>
        <v>12</v>
      </c>
      <c r="T157" s="5">
        <f t="shared" si="340"/>
        <v>13</v>
      </c>
      <c r="U157" s="5">
        <f t="shared" si="340"/>
        <v>1</v>
      </c>
      <c r="V157" s="5">
        <f t="shared" si="340"/>
        <v>2</v>
      </c>
      <c r="W157" s="5">
        <f t="shared" si="340"/>
        <v>0</v>
      </c>
      <c r="X157" s="11">
        <f t="shared" si="312"/>
        <v>280</v>
      </c>
      <c r="Z157" s="25">
        <f t="shared" si="313"/>
        <v>0.41666666666666674</v>
      </c>
      <c r="AA157" s="5">
        <f t="shared" ref="AA157:AI157" si="341">SUM(AA19,AA42,AA65,AA88,AA111, AA134)</f>
        <v>279</v>
      </c>
      <c r="AB157" s="5">
        <f t="shared" si="341"/>
        <v>21</v>
      </c>
      <c r="AC157" s="5">
        <f t="shared" si="341"/>
        <v>51</v>
      </c>
      <c r="AD157" s="5">
        <f t="shared" si="341"/>
        <v>3</v>
      </c>
      <c r="AE157" s="5">
        <f t="shared" si="341"/>
        <v>15</v>
      </c>
      <c r="AF157" s="5">
        <f t="shared" si="341"/>
        <v>11</v>
      </c>
      <c r="AG157" s="5">
        <f t="shared" si="341"/>
        <v>1</v>
      </c>
      <c r="AH157" s="5">
        <f t="shared" si="341"/>
        <v>3</v>
      </c>
      <c r="AI157" s="5">
        <f t="shared" si="341"/>
        <v>0</v>
      </c>
      <c r="AJ157" s="11">
        <f t="shared" si="315"/>
        <v>384</v>
      </c>
      <c r="AL157" s="25">
        <f t="shared" si="316"/>
        <v>0.41666666666666674</v>
      </c>
      <c r="AM157" s="5">
        <f t="shared" ref="AM157:AU157" si="342">SUM(AM19,AM42,AM65,AM88,AM111, AM134)</f>
        <v>0</v>
      </c>
      <c r="AN157" s="5">
        <f t="shared" si="342"/>
        <v>0</v>
      </c>
      <c r="AO157" s="5">
        <f t="shared" si="342"/>
        <v>0</v>
      </c>
      <c r="AP157" s="5">
        <f t="shared" si="342"/>
        <v>0</v>
      </c>
      <c r="AQ157" s="5">
        <f t="shared" si="342"/>
        <v>0</v>
      </c>
      <c r="AR157" s="5">
        <f t="shared" si="342"/>
        <v>0</v>
      </c>
      <c r="AS157" s="5">
        <f t="shared" si="342"/>
        <v>0</v>
      </c>
      <c r="AT157" s="5">
        <f t="shared" si="342"/>
        <v>0</v>
      </c>
      <c r="AU157" s="5">
        <f t="shared" si="342"/>
        <v>0</v>
      </c>
      <c r="AV157" s="11">
        <f t="shared" si="318"/>
        <v>0</v>
      </c>
      <c r="AX157" s="25">
        <f t="shared" si="319"/>
        <v>0.41666666666666674</v>
      </c>
      <c r="AY157" s="5">
        <f t="shared" ref="AY157:BG157" si="343">SUM(AY19,AY42,AY65,AY88,AY111, AY134)</f>
        <v>0</v>
      </c>
      <c r="AZ157" s="5">
        <f t="shared" si="343"/>
        <v>0</v>
      </c>
      <c r="BA157" s="5">
        <f t="shared" si="343"/>
        <v>0</v>
      </c>
      <c r="BB157" s="5">
        <f t="shared" si="343"/>
        <v>0</v>
      </c>
      <c r="BC157" s="5">
        <f t="shared" si="343"/>
        <v>0</v>
      </c>
      <c r="BD157" s="5">
        <f t="shared" si="343"/>
        <v>0</v>
      </c>
      <c r="BE157" s="5">
        <f t="shared" si="343"/>
        <v>0</v>
      </c>
      <c r="BF157" s="5">
        <f t="shared" si="343"/>
        <v>0</v>
      </c>
      <c r="BG157" s="5">
        <f t="shared" si="343"/>
        <v>0</v>
      </c>
      <c r="BH157" s="11">
        <f t="shared" si="321"/>
        <v>0</v>
      </c>
      <c r="BJ157" s="25">
        <f t="shared" si="322"/>
        <v>0.41666666666666674</v>
      </c>
      <c r="BK157" s="5">
        <f t="shared" ref="BK157:BS157" si="344">SUM(BK19,BK42,BK65,BK88,BK111, BK134)</f>
        <v>0</v>
      </c>
      <c r="BL157" s="5">
        <f t="shared" si="344"/>
        <v>0</v>
      </c>
      <c r="BM157" s="5">
        <f t="shared" si="344"/>
        <v>0</v>
      </c>
      <c r="BN157" s="5">
        <f t="shared" si="344"/>
        <v>0</v>
      </c>
      <c r="BO157" s="5">
        <f t="shared" si="344"/>
        <v>0</v>
      </c>
      <c r="BP157" s="5">
        <f t="shared" si="344"/>
        <v>0</v>
      </c>
      <c r="BQ157" s="5">
        <f t="shared" si="344"/>
        <v>0</v>
      </c>
      <c r="BR157" s="5">
        <f t="shared" si="344"/>
        <v>0</v>
      </c>
      <c r="BS157" s="5">
        <f t="shared" si="344"/>
        <v>0</v>
      </c>
      <c r="BT157" s="11">
        <f t="shared" si="324"/>
        <v>0</v>
      </c>
      <c r="BV157" s="25">
        <f t="shared" si="325"/>
        <v>0.41666666666666674</v>
      </c>
      <c r="BW157" s="39">
        <f t="shared" si="299"/>
        <v>813</v>
      </c>
      <c r="BX157" s="39">
        <f t="shared" si="300"/>
        <v>44</v>
      </c>
      <c r="BY157" s="39">
        <f t="shared" si="301"/>
        <v>129</v>
      </c>
      <c r="BZ157" s="39">
        <f t="shared" si="302"/>
        <v>7</v>
      </c>
      <c r="CA157" s="39">
        <f t="shared" si="303"/>
        <v>36</v>
      </c>
      <c r="CB157" s="39">
        <f t="shared" si="304"/>
        <v>30</v>
      </c>
      <c r="CC157" s="39">
        <f t="shared" si="305"/>
        <v>4</v>
      </c>
      <c r="CD157" s="39">
        <f t="shared" si="306"/>
        <v>11</v>
      </c>
      <c r="CE157" s="39">
        <f t="shared" si="307"/>
        <v>0</v>
      </c>
      <c r="CF157" s="40">
        <f t="shared" si="326"/>
        <v>1074</v>
      </c>
    </row>
    <row r="158" spans="2:84" x14ac:dyDescent="0.25">
      <c r="B158" s="25">
        <f t="shared" si="292"/>
        <v>0.45833333333333343</v>
      </c>
      <c r="C158" s="5">
        <f t="shared" ref="C158:K158" si="345">SUM(C20,C43,C66,C89,C112, C135)</f>
        <v>386</v>
      </c>
      <c r="D158" s="5">
        <f t="shared" si="345"/>
        <v>9</v>
      </c>
      <c r="E158" s="5">
        <f t="shared" si="345"/>
        <v>50</v>
      </c>
      <c r="F158" s="5">
        <f t="shared" si="345"/>
        <v>4</v>
      </c>
      <c r="G158" s="5">
        <f t="shared" si="345"/>
        <v>15</v>
      </c>
      <c r="H158" s="5">
        <f t="shared" si="345"/>
        <v>8</v>
      </c>
      <c r="I158" s="5">
        <f t="shared" si="345"/>
        <v>3</v>
      </c>
      <c r="J158" s="5">
        <f t="shared" si="345"/>
        <v>3</v>
      </c>
      <c r="K158" s="5">
        <f t="shared" si="345"/>
        <v>2</v>
      </c>
      <c r="L158" s="11">
        <f t="shared" si="309"/>
        <v>480</v>
      </c>
      <c r="N158" s="25">
        <f t="shared" si="310"/>
        <v>0.45833333333333343</v>
      </c>
      <c r="O158" s="5">
        <f t="shared" ref="O158:W158" si="346">SUM(O20,O43,O66,O89,O112, O135)</f>
        <v>232</v>
      </c>
      <c r="P158" s="5">
        <f t="shared" si="346"/>
        <v>14</v>
      </c>
      <c r="Q158" s="5">
        <f t="shared" si="346"/>
        <v>43</v>
      </c>
      <c r="R158" s="5">
        <f t="shared" si="346"/>
        <v>2</v>
      </c>
      <c r="S158" s="5">
        <f t="shared" si="346"/>
        <v>8</v>
      </c>
      <c r="T158" s="5">
        <f t="shared" si="346"/>
        <v>4</v>
      </c>
      <c r="U158" s="5">
        <f t="shared" si="346"/>
        <v>5</v>
      </c>
      <c r="V158" s="5">
        <f t="shared" si="346"/>
        <v>1</v>
      </c>
      <c r="W158" s="5">
        <f t="shared" si="346"/>
        <v>0</v>
      </c>
      <c r="X158" s="11">
        <f t="shared" si="312"/>
        <v>309</v>
      </c>
      <c r="Z158" s="25">
        <f t="shared" si="313"/>
        <v>0.45833333333333343</v>
      </c>
      <c r="AA158" s="5">
        <f t="shared" ref="AA158:AI158" si="347">SUM(AA20,AA43,AA66,AA89,AA112, AA135)</f>
        <v>299</v>
      </c>
      <c r="AB158" s="5">
        <f t="shared" si="347"/>
        <v>9</v>
      </c>
      <c r="AC158" s="5">
        <f t="shared" si="347"/>
        <v>41</v>
      </c>
      <c r="AD158" s="5">
        <f t="shared" si="347"/>
        <v>3</v>
      </c>
      <c r="AE158" s="5">
        <f t="shared" si="347"/>
        <v>12</v>
      </c>
      <c r="AF158" s="5">
        <f t="shared" si="347"/>
        <v>9</v>
      </c>
      <c r="AG158" s="5">
        <f t="shared" si="347"/>
        <v>0</v>
      </c>
      <c r="AH158" s="5">
        <f t="shared" si="347"/>
        <v>1</v>
      </c>
      <c r="AI158" s="5">
        <f t="shared" si="347"/>
        <v>0</v>
      </c>
      <c r="AJ158" s="11">
        <f t="shared" si="315"/>
        <v>374</v>
      </c>
      <c r="AL158" s="25">
        <f t="shared" si="316"/>
        <v>0.45833333333333343</v>
      </c>
      <c r="AM158" s="5">
        <f t="shared" ref="AM158:AU158" si="348">SUM(AM20,AM43,AM66,AM89,AM112, AM135)</f>
        <v>0</v>
      </c>
      <c r="AN158" s="5">
        <f t="shared" si="348"/>
        <v>0</v>
      </c>
      <c r="AO158" s="5">
        <f t="shared" si="348"/>
        <v>0</v>
      </c>
      <c r="AP158" s="5">
        <f t="shared" si="348"/>
        <v>0</v>
      </c>
      <c r="AQ158" s="5">
        <f t="shared" si="348"/>
        <v>0</v>
      </c>
      <c r="AR158" s="5">
        <f t="shared" si="348"/>
        <v>0</v>
      </c>
      <c r="AS158" s="5">
        <f t="shared" si="348"/>
        <v>0</v>
      </c>
      <c r="AT158" s="5">
        <f t="shared" si="348"/>
        <v>0</v>
      </c>
      <c r="AU158" s="5">
        <f t="shared" si="348"/>
        <v>0</v>
      </c>
      <c r="AV158" s="11">
        <f t="shared" si="318"/>
        <v>0</v>
      </c>
      <c r="AX158" s="25">
        <f t="shared" si="319"/>
        <v>0.45833333333333343</v>
      </c>
      <c r="AY158" s="5">
        <f t="shared" ref="AY158:BG158" si="349">SUM(AY20,AY43,AY66,AY89,AY112, AY135)</f>
        <v>0</v>
      </c>
      <c r="AZ158" s="5">
        <f t="shared" si="349"/>
        <v>0</v>
      </c>
      <c r="BA158" s="5">
        <f t="shared" si="349"/>
        <v>0</v>
      </c>
      <c r="BB158" s="5">
        <f t="shared" si="349"/>
        <v>0</v>
      </c>
      <c r="BC158" s="5">
        <f t="shared" si="349"/>
        <v>0</v>
      </c>
      <c r="BD158" s="5">
        <f t="shared" si="349"/>
        <v>0</v>
      </c>
      <c r="BE158" s="5">
        <f t="shared" si="349"/>
        <v>0</v>
      </c>
      <c r="BF158" s="5">
        <f t="shared" si="349"/>
        <v>0</v>
      </c>
      <c r="BG158" s="5">
        <f t="shared" si="349"/>
        <v>0</v>
      </c>
      <c r="BH158" s="11">
        <f t="shared" si="321"/>
        <v>0</v>
      </c>
      <c r="BJ158" s="25">
        <f t="shared" si="322"/>
        <v>0.45833333333333343</v>
      </c>
      <c r="BK158" s="5">
        <f t="shared" ref="BK158:BS158" si="350">SUM(BK20,BK43,BK66,BK89,BK112, BK135)</f>
        <v>0</v>
      </c>
      <c r="BL158" s="5">
        <f t="shared" si="350"/>
        <v>0</v>
      </c>
      <c r="BM158" s="5">
        <f t="shared" si="350"/>
        <v>0</v>
      </c>
      <c r="BN158" s="5">
        <f t="shared" si="350"/>
        <v>0</v>
      </c>
      <c r="BO158" s="5">
        <f t="shared" si="350"/>
        <v>0</v>
      </c>
      <c r="BP158" s="5">
        <f t="shared" si="350"/>
        <v>0</v>
      </c>
      <c r="BQ158" s="5">
        <f t="shared" si="350"/>
        <v>0</v>
      </c>
      <c r="BR158" s="5">
        <f t="shared" si="350"/>
        <v>0</v>
      </c>
      <c r="BS158" s="5">
        <f t="shared" si="350"/>
        <v>0</v>
      </c>
      <c r="BT158" s="11">
        <f t="shared" si="324"/>
        <v>0</v>
      </c>
      <c r="BV158" s="25">
        <f t="shared" si="325"/>
        <v>0.45833333333333343</v>
      </c>
      <c r="BW158" s="39">
        <f t="shared" si="299"/>
        <v>917</v>
      </c>
      <c r="BX158" s="39">
        <f t="shared" si="300"/>
        <v>32</v>
      </c>
      <c r="BY158" s="39">
        <f t="shared" si="301"/>
        <v>134</v>
      </c>
      <c r="BZ158" s="39">
        <f t="shared" si="302"/>
        <v>9</v>
      </c>
      <c r="CA158" s="39">
        <f t="shared" si="303"/>
        <v>35</v>
      </c>
      <c r="CB158" s="39">
        <f t="shared" si="304"/>
        <v>21</v>
      </c>
      <c r="CC158" s="39">
        <f t="shared" si="305"/>
        <v>8</v>
      </c>
      <c r="CD158" s="39">
        <f t="shared" si="306"/>
        <v>5</v>
      </c>
      <c r="CE158" s="39">
        <f t="shared" si="307"/>
        <v>2</v>
      </c>
      <c r="CF158" s="40">
        <f t="shared" si="326"/>
        <v>1163</v>
      </c>
    </row>
    <row r="159" spans="2:84" x14ac:dyDescent="0.25">
      <c r="B159" s="25">
        <f t="shared" si="292"/>
        <v>0.50000000000000011</v>
      </c>
      <c r="C159" s="5">
        <f t="shared" ref="C159:K159" si="351">SUM(C21,C44,C67,C90,C113, C136)</f>
        <v>377</v>
      </c>
      <c r="D159" s="5">
        <f t="shared" si="351"/>
        <v>20</v>
      </c>
      <c r="E159" s="5">
        <f t="shared" si="351"/>
        <v>50</v>
      </c>
      <c r="F159" s="5">
        <f t="shared" si="351"/>
        <v>4</v>
      </c>
      <c r="G159" s="5">
        <f t="shared" si="351"/>
        <v>11</v>
      </c>
      <c r="H159" s="5">
        <f t="shared" si="351"/>
        <v>8</v>
      </c>
      <c r="I159" s="5">
        <f t="shared" si="351"/>
        <v>5</v>
      </c>
      <c r="J159" s="5">
        <f t="shared" si="351"/>
        <v>2</v>
      </c>
      <c r="K159" s="5">
        <f t="shared" si="351"/>
        <v>2</v>
      </c>
      <c r="L159" s="11">
        <f t="shared" si="309"/>
        <v>479</v>
      </c>
      <c r="N159" s="25">
        <f t="shared" si="310"/>
        <v>0.50000000000000011</v>
      </c>
      <c r="O159" s="5">
        <f t="shared" ref="O159:W159" si="352">SUM(O21,O44,O67,O90,O113, O136)</f>
        <v>228</v>
      </c>
      <c r="P159" s="5">
        <f t="shared" si="352"/>
        <v>7</v>
      </c>
      <c r="Q159" s="5">
        <f t="shared" si="352"/>
        <v>46</v>
      </c>
      <c r="R159" s="5">
        <f t="shared" si="352"/>
        <v>3</v>
      </c>
      <c r="S159" s="5">
        <f t="shared" si="352"/>
        <v>7</v>
      </c>
      <c r="T159" s="5">
        <f t="shared" si="352"/>
        <v>13</v>
      </c>
      <c r="U159" s="5">
        <f t="shared" si="352"/>
        <v>4</v>
      </c>
      <c r="V159" s="5">
        <f t="shared" si="352"/>
        <v>1</v>
      </c>
      <c r="W159" s="5">
        <f t="shared" si="352"/>
        <v>0</v>
      </c>
      <c r="X159" s="11">
        <f t="shared" si="312"/>
        <v>309</v>
      </c>
      <c r="Z159" s="25">
        <f t="shared" si="313"/>
        <v>0.50000000000000011</v>
      </c>
      <c r="AA159" s="5">
        <f t="shared" ref="AA159:AI159" si="353">SUM(AA21,AA44,AA67,AA90,AA113, AA136)</f>
        <v>295</v>
      </c>
      <c r="AB159" s="5">
        <f t="shared" si="353"/>
        <v>19</v>
      </c>
      <c r="AC159" s="5">
        <f t="shared" si="353"/>
        <v>49</v>
      </c>
      <c r="AD159" s="5">
        <f t="shared" si="353"/>
        <v>4</v>
      </c>
      <c r="AE159" s="5">
        <f t="shared" si="353"/>
        <v>15</v>
      </c>
      <c r="AF159" s="5">
        <f t="shared" si="353"/>
        <v>13</v>
      </c>
      <c r="AG159" s="5">
        <f t="shared" si="353"/>
        <v>1</v>
      </c>
      <c r="AH159" s="5">
        <f t="shared" si="353"/>
        <v>5</v>
      </c>
      <c r="AI159" s="5">
        <f t="shared" si="353"/>
        <v>0</v>
      </c>
      <c r="AJ159" s="11">
        <f t="shared" si="315"/>
        <v>401</v>
      </c>
      <c r="AL159" s="25">
        <f t="shared" si="316"/>
        <v>0.50000000000000011</v>
      </c>
      <c r="AM159" s="5">
        <f t="shared" ref="AM159:AU159" si="354">SUM(AM21,AM44,AM67,AM90,AM113, AM136)</f>
        <v>0</v>
      </c>
      <c r="AN159" s="5">
        <f t="shared" si="354"/>
        <v>0</v>
      </c>
      <c r="AO159" s="5">
        <f t="shared" si="354"/>
        <v>0</v>
      </c>
      <c r="AP159" s="5">
        <f t="shared" si="354"/>
        <v>0</v>
      </c>
      <c r="AQ159" s="5">
        <f t="shared" si="354"/>
        <v>0</v>
      </c>
      <c r="AR159" s="5">
        <f t="shared" si="354"/>
        <v>0</v>
      </c>
      <c r="AS159" s="5">
        <f t="shared" si="354"/>
        <v>0</v>
      </c>
      <c r="AT159" s="5">
        <f t="shared" si="354"/>
        <v>0</v>
      </c>
      <c r="AU159" s="5">
        <f t="shared" si="354"/>
        <v>0</v>
      </c>
      <c r="AV159" s="11">
        <f t="shared" si="318"/>
        <v>0</v>
      </c>
      <c r="AX159" s="25">
        <f t="shared" si="319"/>
        <v>0.50000000000000011</v>
      </c>
      <c r="AY159" s="5">
        <f t="shared" ref="AY159:BG159" si="355">SUM(AY21,AY44,AY67,AY90,AY113, AY136)</f>
        <v>0</v>
      </c>
      <c r="AZ159" s="5">
        <f t="shared" si="355"/>
        <v>0</v>
      </c>
      <c r="BA159" s="5">
        <f t="shared" si="355"/>
        <v>0</v>
      </c>
      <c r="BB159" s="5">
        <f t="shared" si="355"/>
        <v>0</v>
      </c>
      <c r="BC159" s="5">
        <f t="shared" si="355"/>
        <v>0</v>
      </c>
      <c r="BD159" s="5">
        <f t="shared" si="355"/>
        <v>0</v>
      </c>
      <c r="BE159" s="5">
        <f t="shared" si="355"/>
        <v>0</v>
      </c>
      <c r="BF159" s="5">
        <f t="shared" si="355"/>
        <v>0</v>
      </c>
      <c r="BG159" s="5">
        <f t="shared" si="355"/>
        <v>0</v>
      </c>
      <c r="BH159" s="11">
        <f t="shared" si="321"/>
        <v>0</v>
      </c>
      <c r="BJ159" s="25">
        <f t="shared" si="322"/>
        <v>0.50000000000000011</v>
      </c>
      <c r="BK159" s="5">
        <f t="shared" ref="BK159:BS159" si="356">SUM(BK21,BK44,BK67,BK90,BK113, BK136)</f>
        <v>0</v>
      </c>
      <c r="BL159" s="5">
        <f t="shared" si="356"/>
        <v>0</v>
      </c>
      <c r="BM159" s="5">
        <f t="shared" si="356"/>
        <v>0</v>
      </c>
      <c r="BN159" s="5">
        <f t="shared" si="356"/>
        <v>0</v>
      </c>
      <c r="BO159" s="5">
        <f t="shared" si="356"/>
        <v>0</v>
      </c>
      <c r="BP159" s="5">
        <f t="shared" si="356"/>
        <v>0</v>
      </c>
      <c r="BQ159" s="5">
        <f t="shared" si="356"/>
        <v>0</v>
      </c>
      <c r="BR159" s="5">
        <f t="shared" si="356"/>
        <v>0</v>
      </c>
      <c r="BS159" s="5">
        <f t="shared" si="356"/>
        <v>0</v>
      </c>
      <c r="BT159" s="11">
        <f t="shared" si="324"/>
        <v>0</v>
      </c>
      <c r="BV159" s="25">
        <f t="shared" si="325"/>
        <v>0.50000000000000011</v>
      </c>
      <c r="BW159" s="39">
        <f t="shared" si="299"/>
        <v>900</v>
      </c>
      <c r="BX159" s="39">
        <f t="shared" si="300"/>
        <v>46</v>
      </c>
      <c r="BY159" s="39">
        <f t="shared" si="301"/>
        <v>145</v>
      </c>
      <c r="BZ159" s="39">
        <f t="shared" si="302"/>
        <v>11</v>
      </c>
      <c r="CA159" s="39">
        <f t="shared" si="303"/>
        <v>33</v>
      </c>
      <c r="CB159" s="39">
        <f t="shared" si="304"/>
        <v>34</v>
      </c>
      <c r="CC159" s="39">
        <f t="shared" si="305"/>
        <v>10</v>
      </c>
      <c r="CD159" s="39">
        <f t="shared" si="306"/>
        <v>8</v>
      </c>
      <c r="CE159" s="39">
        <f t="shared" si="307"/>
        <v>2</v>
      </c>
      <c r="CF159" s="40">
        <f t="shared" si="326"/>
        <v>1189</v>
      </c>
    </row>
    <row r="160" spans="2:84" x14ac:dyDescent="0.25">
      <c r="B160" s="25">
        <f t="shared" si="292"/>
        <v>0.54166666666666674</v>
      </c>
      <c r="C160" s="5">
        <f t="shared" ref="C160:K160" si="357">SUM(C22,C45,C68,C91,C114, C137)</f>
        <v>343</v>
      </c>
      <c r="D160" s="5">
        <f t="shared" si="357"/>
        <v>25</v>
      </c>
      <c r="E160" s="5">
        <f t="shared" si="357"/>
        <v>46</v>
      </c>
      <c r="F160" s="5">
        <f t="shared" si="357"/>
        <v>2</v>
      </c>
      <c r="G160" s="5">
        <f t="shared" si="357"/>
        <v>13</v>
      </c>
      <c r="H160" s="5">
        <f t="shared" si="357"/>
        <v>5</v>
      </c>
      <c r="I160" s="5">
        <f t="shared" si="357"/>
        <v>3</v>
      </c>
      <c r="J160" s="5">
        <f t="shared" si="357"/>
        <v>2</v>
      </c>
      <c r="K160" s="5">
        <f t="shared" si="357"/>
        <v>2</v>
      </c>
      <c r="L160" s="11">
        <f t="shared" si="309"/>
        <v>441</v>
      </c>
      <c r="N160" s="25">
        <f t="shared" si="310"/>
        <v>0.54166666666666674</v>
      </c>
      <c r="O160" s="5">
        <f t="shared" ref="O160:W160" si="358">SUM(O22,O45,O68,O91,O114, O137)</f>
        <v>213</v>
      </c>
      <c r="P160" s="5">
        <f t="shared" si="358"/>
        <v>13</v>
      </c>
      <c r="Q160" s="5">
        <f t="shared" si="358"/>
        <v>40</v>
      </c>
      <c r="R160" s="5">
        <f t="shared" si="358"/>
        <v>5</v>
      </c>
      <c r="S160" s="5">
        <f t="shared" si="358"/>
        <v>7</v>
      </c>
      <c r="T160" s="5">
        <f t="shared" si="358"/>
        <v>9</v>
      </c>
      <c r="U160" s="5">
        <f t="shared" si="358"/>
        <v>4</v>
      </c>
      <c r="V160" s="5">
        <f t="shared" si="358"/>
        <v>1</v>
      </c>
      <c r="W160" s="5">
        <f t="shared" si="358"/>
        <v>0</v>
      </c>
      <c r="X160" s="11">
        <f t="shared" si="312"/>
        <v>292</v>
      </c>
      <c r="Z160" s="25">
        <f t="shared" si="313"/>
        <v>0.54166666666666674</v>
      </c>
      <c r="AA160" s="5">
        <f t="shared" ref="AA160:AI160" si="359">SUM(AA22,AA45,AA68,AA91,AA114, AA137)</f>
        <v>295</v>
      </c>
      <c r="AB160" s="5">
        <f t="shared" si="359"/>
        <v>18</v>
      </c>
      <c r="AC160" s="5">
        <f t="shared" si="359"/>
        <v>48</v>
      </c>
      <c r="AD160" s="5">
        <f t="shared" si="359"/>
        <v>2</v>
      </c>
      <c r="AE160" s="5">
        <f t="shared" si="359"/>
        <v>11</v>
      </c>
      <c r="AF160" s="5">
        <f t="shared" si="359"/>
        <v>13</v>
      </c>
      <c r="AG160" s="5">
        <f t="shared" si="359"/>
        <v>0</v>
      </c>
      <c r="AH160" s="5">
        <f t="shared" si="359"/>
        <v>3</v>
      </c>
      <c r="AI160" s="5">
        <f t="shared" si="359"/>
        <v>0</v>
      </c>
      <c r="AJ160" s="11">
        <f t="shared" si="315"/>
        <v>390</v>
      </c>
      <c r="AL160" s="25">
        <f t="shared" si="316"/>
        <v>0.54166666666666674</v>
      </c>
      <c r="AM160" s="5">
        <f t="shared" ref="AM160:AU160" si="360">SUM(AM22,AM45,AM68,AM91,AM114, AM137)</f>
        <v>0</v>
      </c>
      <c r="AN160" s="5">
        <f t="shared" si="360"/>
        <v>0</v>
      </c>
      <c r="AO160" s="5">
        <f t="shared" si="360"/>
        <v>0</v>
      </c>
      <c r="AP160" s="5">
        <f t="shared" si="360"/>
        <v>0</v>
      </c>
      <c r="AQ160" s="5">
        <f t="shared" si="360"/>
        <v>0</v>
      </c>
      <c r="AR160" s="5">
        <f t="shared" si="360"/>
        <v>0</v>
      </c>
      <c r="AS160" s="5">
        <f t="shared" si="360"/>
        <v>0</v>
      </c>
      <c r="AT160" s="5">
        <f t="shared" si="360"/>
        <v>0</v>
      </c>
      <c r="AU160" s="5">
        <f t="shared" si="360"/>
        <v>0</v>
      </c>
      <c r="AV160" s="11">
        <f t="shared" si="318"/>
        <v>0</v>
      </c>
      <c r="AX160" s="25">
        <f t="shared" si="319"/>
        <v>0.54166666666666674</v>
      </c>
      <c r="AY160" s="5">
        <f t="shared" ref="AY160:BG160" si="361">SUM(AY22,AY45,AY68,AY91,AY114, AY137)</f>
        <v>0</v>
      </c>
      <c r="AZ160" s="5">
        <f t="shared" si="361"/>
        <v>0</v>
      </c>
      <c r="BA160" s="5">
        <f t="shared" si="361"/>
        <v>0</v>
      </c>
      <c r="BB160" s="5">
        <f t="shared" si="361"/>
        <v>0</v>
      </c>
      <c r="BC160" s="5">
        <f t="shared" si="361"/>
        <v>0</v>
      </c>
      <c r="BD160" s="5">
        <f t="shared" si="361"/>
        <v>0</v>
      </c>
      <c r="BE160" s="5">
        <f t="shared" si="361"/>
        <v>0</v>
      </c>
      <c r="BF160" s="5">
        <f t="shared" si="361"/>
        <v>0</v>
      </c>
      <c r="BG160" s="5">
        <f t="shared" si="361"/>
        <v>0</v>
      </c>
      <c r="BH160" s="11">
        <f t="shared" si="321"/>
        <v>0</v>
      </c>
      <c r="BJ160" s="25">
        <f t="shared" si="322"/>
        <v>0.54166666666666674</v>
      </c>
      <c r="BK160" s="5">
        <f t="shared" ref="BK160:BS160" si="362">SUM(BK22,BK45,BK68,BK91,BK114, BK137)</f>
        <v>0</v>
      </c>
      <c r="BL160" s="5">
        <f t="shared" si="362"/>
        <v>0</v>
      </c>
      <c r="BM160" s="5">
        <f t="shared" si="362"/>
        <v>0</v>
      </c>
      <c r="BN160" s="5">
        <f t="shared" si="362"/>
        <v>0</v>
      </c>
      <c r="BO160" s="5">
        <f t="shared" si="362"/>
        <v>0</v>
      </c>
      <c r="BP160" s="5">
        <f t="shared" si="362"/>
        <v>0</v>
      </c>
      <c r="BQ160" s="5">
        <f t="shared" si="362"/>
        <v>0</v>
      </c>
      <c r="BR160" s="5">
        <f t="shared" si="362"/>
        <v>0</v>
      </c>
      <c r="BS160" s="5">
        <f t="shared" si="362"/>
        <v>0</v>
      </c>
      <c r="BT160" s="11">
        <f t="shared" si="324"/>
        <v>0</v>
      </c>
      <c r="BV160" s="25">
        <f t="shared" si="325"/>
        <v>0.54166666666666674</v>
      </c>
      <c r="BW160" s="39">
        <f t="shared" si="299"/>
        <v>851</v>
      </c>
      <c r="BX160" s="39">
        <f t="shared" si="300"/>
        <v>56</v>
      </c>
      <c r="BY160" s="39">
        <f t="shared" si="301"/>
        <v>134</v>
      </c>
      <c r="BZ160" s="39">
        <f t="shared" si="302"/>
        <v>9</v>
      </c>
      <c r="CA160" s="39">
        <f t="shared" si="303"/>
        <v>31</v>
      </c>
      <c r="CB160" s="39">
        <f t="shared" si="304"/>
        <v>27</v>
      </c>
      <c r="CC160" s="39">
        <f t="shared" si="305"/>
        <v>7</v>
      </c>
      <c r="CD160" s="39">
        <f t="shared" si="306"/>
        <v>6</v>
      </c>
      <c r="CE160" s="39">
        <f t="shared" si="307"/>
        <v>2</v>
      </c>
      <c r="CF160" s="40">
        <f t="shared" si="326"/>
        <v>1123</v>
      </c>
    </row>
    <row r="161" spans="2:84" x14ac:dyDescent="0.25">
      <c r="B161" s="25">
        <f t="shared" si="292"/>
        <v>0.58333333333333337</v>
      </c>
      <c r="C161" s="5">
        <f t="shared" ref="C161:K161" si="363">SUM(C23,C46,C69,C92,C115, C138)</f>
        <v>371</v>
      </c>
      <c r="D161" s="5">
        <f t="shared" si="363"/>
        <v>18</v>
      </c>
      <c r="E161" s="5">
        <f t="shared" si="363"/>
        <v>51</v>
      </c>
      <c r="F161" s="5">
        <f t="shared" si="363"/>
        <v>4</v>
      </c>
      <c r="G161" s="5">
        <f t="shared" si="363"/>
        <v>7</v>
      </c>
      <c r="H161" s="5">
        <f t="shared" si="363"/>
        <v>3</v>
      </c>
      <c r="I161" s="5">
        <f t="shared" si="363"/>
        <v>3</v>
      </c>
      <c r="J161" s="5">
        <f t="shared" si="363"/>
        <v>1</v>
      </c>
      <c r="K161" s="5">
        <f t="shared" si="363"/>
        <v>0</v>
      </c>
      <c r="L161" s="11">
        <f t="shared" si="309"/>
        <v>458</v>
      </c>
      <c r="N161" s="25">
        <f t="shared" si="310"/>
        <v>0.58333333333333337</v>
      </c>
      <c r="O161" s="5">
        <f t="shared" ref="O161:W161" si="364">SUM(O23,O46,O69,O92,O115, O138)</f>
        <v>263</v>
      </c>
      <c r="P161" s="5">
        <f t="shared" si="364"/>
        <v>19</v>
      </c>
      <c r="Q161" s="5">
        <f t="shared" si="364"/>
        <v>52</v>
      </c>
      <c r="R161" s="5">
        <f t="shared" si="364"/>
        <v>2</v>
      </c>
      <c r="S161" s="5">
        <f t="shared" si="364"/>
        <v>5</v>
      </c>
      <c r="T161" s="5">
        <f t="shared" si="364"/>
        <v>9</v>
      </c>
      <c r="U161" s="5">
        <f t="shared" si="364"/>
        <v>3</v>
      </c>
      <c r="V161" s="5">
        <f t="shared" si="364"/>
        <v>1</v>
      </c>
      <c r="W161" s="5">
        <f t="shared" si="364"/>
        <v>0</v>
      </c>
      <c r="X161" s="11">
        <f t="shared" si="312"/>
        <v>354</v>
      </c>
      <c r="Z161" s="25">
        <f t="shared" si="313"/>
        <v>0.58333333333333337</v>
      </c>
      <c r="AA161" s="5">
        <f t="shared" ref="AA161:AI161" si="365">SUM(AA23,AA46,AA69,AA92,AA115, AA138)</f>
        <v>356</v>
      </c>
      <c r="AB161" s="5">
        <f t="shared" si="365"/>
        <v>16</v>
      </c>
      <c r="AC161" s="5">
        <f t="shared" si="365"/>
        <v>52</v>
      </c>
      <c r="AD161" s="5">
        <f t="shared" si="365"/>
        <v>2</v>
      </c>
      <c r="AE161" s="5">
        <f t="shared" si="365"/>
        <v>13</v>
      </c>
      <c r="AF161" s="5">
        <f t="shared" si="365"/>
        <v>12</v>
      </c>
      <c r="AG161" s="5">
        <f t="shared" si="365"/>
        <v>2</v>
      </c>
      <c r="AH161" s="5">
        <f t="shared" si="365"/>
        <v>5</v>
      </c>
      <c r="AI161" s="5">
        <f t="shared" si="365"/>
        <v>1</v>
      </c>
      <c r="AJ161" s="11">
        <f t="shared" si="315"/>
        <v>459</v>
      </c>
      <c r="AL161" s="25">
        <f t="shared" si="316"/>
        <v>0.58333333333333337</v>
      </c>
      <c r="AM161" s="5">
        <f t="shared" ref="AM161:AU161" si="366">SUM(AM23,AM46,AM69,AM92,AM115, AM138)</f>
        <v>0</v>
      </c>
      <c r="AN161" s="5">
        <f t="shared" si="366"/>
        <v>0</v>
      </c>
      <c r="AO161" s="5">
        <f t="shared" si="366"/>
        <v>0</v>
      </c>
      <c r="AP161" s="5">
        <f t="shared" si="366"/>
        <v>0</v>
      </c>
      <c r="AQ161" s="5">
        <f t="shared" si="366"/>
        <v>0</v>
      </c>
      <c r="AR161" s="5">
        <f t="shared" si="366"/>
        <v>0</v>
      </c>
      <c r="AS161" s="5">
        <f t="shared" si="366"/>
        <v>0</v>
      </c>
      <c r="AT161" s="5">
        <f t="shared" si="366"/>
        <v>0</v>
      </c>
      <c r="AU161" s="5">
        <f t="shared" si="366"/>
        <v>0</v>
      </c>
      <c r="AV161" s="11">
        <f t="shared" si="318"/>
        <v>0</v>
      </c>
      <c r="AX161" s="25">
        <f t="shared" si="319"/>
        <v>0.58333333333333337</v>
      </c>
      <c r="AY161" s="5">
        <f t="shared" ref="AY161:BG161" si="367">SUM(AY23,AY46,AY69,AY92,AY115, AY138)</f>
        <v>0</v>
      </c>
      <c r="AZ161" s="5">
        <f t="shared" si="367"/>
        <v>0</v>
      </c>
      <c r="BA161" s="5">
        <f t="shared" si="367"/>
        <v>0</v>
      </c>
      <c r="BB161" s="5">
        <f t="shared" si="367"/>
        <v>0</v>
      </c>
      <c r="BC161" s="5">
        <f t="shared" si="367"/>
        <v>0</v>
      </c>
      <c r="BD161" s="5">
        <f t="shared" si="367"/>
        <v>0</v>
      </c>
      <c r="BE161" s="5">
        <f t="shared" si="367"/>
        <v>0</v>
      </c>
      <c r="BF161" s="5">
        <f t="shared" si="367"/>
        <v>0</v>
      </c>
      <c r="BG161" s="5">
        <f t="shared" si="367"/>
        <v>0</v>
      </c>
      <c r="BH161" s="11">
        <f t="shared" si="321"/>
        <v>0</v>
      </c>
      <c r="BJ161" s="25">
        <f t="shared" si="322"/>
        <v>0.58333333333333337</v>
      </c>
      <c r="BK161" s="5">
        <f t="shared" ref="BK161:BS161" si="368">SUM(BK23,BK46,BK69,BK92,BK115, BK138)</f>
        <v>0</v>
      </c>
      <c r="BL161" s="5">
        <f t="shared" si="368"/>
        <v>0</v>
      </c>
      <c r="BM161" s="5">
        <f t="shared" si="368"/>
        <v>0</v>
      </c>
      <c r="BN161" s="5">
        <f t="shared" si="368"/>
        <v>0</v>
      </c>
      <c r="BO161" s="5">
        <f t="shared" si="368"/>
        <v>0</v>
      </c>
      <c r="BP161" s="5">
        <f t="shared" si="368"/>
        <v>0</v>
      </c>
      <c r="BQ161" s="5">
        <f t="shared" si="368"/>
        <v>0</v>
      </c>
      <c r="BR161" s="5">
        <f t="shared" si="368"/>
        <v>0</v>
      </c>
      <c r="BS161" s="5">
        <f t="shared" si="368"/>
        <v>0</v>
      </c>
      <c r="BT161" s="11">
        <f t="shared" si="324"/>
        <v>0</v>
      </c>
      <c r="BV161" s="25">
        <f t="shared" si="325"/>
        <v>0.58333333333333337</v>
      </c>
      <c r="BW161" s="39">
        <f t="shared" si="299"/>
        <v>990</v>
      </c>
      <c r="BX161" s="39">
        <f t="shared" si="300"/>
        <v>53</v>
      </c>
      <c r="BY161" s="39">
        <f t="shared" si="301"/>
        <v>155</v>
      </c>
      <c r="BZ161" s="39">
        <f t="shared" si="302"/>
        <v>8</v>
      </c>
      <c r="CA161" s="39">
        <f t="shared" si="303"/>
        <v>25</v>
      </c>
      <c r="CB161" s="39">
        <f t="shared" si="304"/>
        <v>24</v>
      </c>
      <c r="CC161" s="39">
        <f t="shared" si="305"/>
        <v>8</v>
      </c>
      <c r="CD161" s="39">
        <f t="shared" si="306"/>
        <v>7</v>
      </c>
      <c r="CE161" s="39">
        <f t="shared" si="307"/>
        <v>1</v>
      </c>
      <c r="CF161" s="40">
        <f t="shared" si="326"/>
        <v>1271</v>
      </c>
    </row>
    <row r="162" spans="2:84" x14ac:dyDescent="0.25">
      <c r="B162" s="25">
        <f t="shared" si="292"/>
        <v>0.625</v>
      </c>
      <c r="C162" s="5">
        <f t="shared" ref="C162:K162" si="369">SUM(C24,C47,C70,C93,C116, C139)</f>
        <v>431</v>
      </c>
      <c r="D162" s="5">
        <f t="shared" si="369"/>
        <v>29</v>
      </c>
      <c r="E162" s="5">
        <f t="shared" si="369"/>
        <v>55</v>
      </c>
      <c r="F162" s="5">
        <f t="shared" si="369"/>
        <v>3</v>
      </c>
      <c r="G162" s="5">
        <f t="shared" si="369"/>
        <v>8</v>
      </c>
      <c r="H162" s="5">
        <f t="shared" si="369"/>
        <v>4</v>
      </c>
      <c r="I162" s="5">
        <f t="shared" si="369"/>
        <v>5</v>
      </c>
      <c r="J162" s="5">
        <f t="shared" si="369"/>
        <v>2</v>
      </c>
      <c r="K162" s="5">
        <f t="shared" si="369"/>
        <v>1</v>
      </c>
      <c r="L162" s="11">
        <f t="shared" si="309"/>
        <v>538</v>
      </c>
      <c r="N162" s="25">
        <f t="shared" si="310"/>
        <v>0.625</v>
      </c>
      <c r="O162" s="5">
        <f t="shared" ref="O162:W162" si="370">SUM(O24,O47,O70,O93,O116, O139)</f>
        <v>355</v>
      </c>
      <c r="P162" s="5">
        <f t="shared" si="370"/>
        <v>29</v>
      </c>
      <c r="Q162" s="5">
        <f t="shared" si="370"/>
        <v>75</v>
      </c>
      <c r="R162" s="5">
        <f t="shared" si="370"/>
        <v>7</v>
      </c>
      <c r="S162" s="5">
        <f t="shared" si="370"/>
        <v>5</v>
      </c>
      <c r="T162" s="5">
        <f t="shared" si="370"/>
        <v>10</v>
      </c>
      <c r="U162" s="5">
        <f t="shared" si="370"/>
        <v>1</v>
      </c>
      <c r="V162" s="5">
        <f t="shared" si="370"/>
        <v>2</v>
      </c>
      <c r="W162" s="5">
        <f t="shared" si="370"/>
        <v>0</v>
      </c>
      <c r="X162" s="11">
        <f t="shared" si="312"/>
        <v>484</v>
      </c>
      <c r="Z162" s="25">
        <f t="shared" si="313"/>
        <v>0.625</v>
      </c>
      <c r="AA162" s="5">
        <f t="shared" ref="AA162:AI162" si="371">SUM(AA24,AA47,AA70,AA93,AA116, AA139)</f>
        <v>429</v>
      </c>
      <c r="AB162" s="5">
        <f t="shared" si="371"/>
        <v>19</v>
      </c>
      <c r="AC162" s="5">
        <f t="shared" si="371"/>
        <v>61</v>
      </c>
      <c r="AD162" s="5">
        <f t="shared" si="371"/>
        <v>5</v>
      </c>
      <c r="AE162" s="5">
        <f t="shared" si="371"/>
        <v>13</v>
      </c>
      <c r="AF162" s="5">
        <f t="shared" si="371"/>
        <v>6</v>
      </c>
      <c r="AG162" s="5">
        <f t="shared" si="371"/>
        <v>1</v>
      </c>
      <c r="AH162" s="5">
        <f t="shared" si="371"/>
        <v>2</v>
      </c>
      <c r="AI162" s="5">
        <f t="shared" si="371"/>
        <v>0</v>
      </c>
      <c r="AJ162" s="11">
        <f t="shared" si="315"/>
        <v>536</v>
      </c>
      <c r="AL162" s="25">
        <f t="shared" si="316"/>
        <v>0.625</v>
      </c>
      <c r="AM162" s="5">
        <f t="shared" ref="AM162:AU162" si="372">SUM(AM24,AM47,AM70,AM93,AM116, AM139)</f>
        <v>0</v>
      </c>
      <c r="AN162" s="5">
        <f t="shared" si="372"/>
        <v>0</v>
      </c>
      <c r="AO162" s="5">
        <f t="shared" si="372"/>
        <v>0</v>
      </c>
      <c r="AP162" s="5">
        <f t="shared" si="372"/>
        <v>0</v>
      </c>
      <c r="AQ162" s="5">
        <f t="shared" si="372"/>
        <v>0</v>
      </c>
      <c r="AR162" s="5">
        <f t="shared" si="372"/>
        <v>0</v>
      </c>
      <c r="AS162" s="5">
        <f t="shared" si="372"/>
        <v>0</v>
      </c>
      <c r="AT162" s="5">
        <f t="shared" si="372"/>
        <v>0</v>
      </c>
      <c r="AU162" s="5">
        <f t="shared" si="372"/>
        <v>0</v>
      </c>
      <c r="AV162" s="11">
        <f t="shared" si="318"/>
        <v>0</v>
      </c>
      <c r="AX162" s="25">
        <f t="shared" si="319"/>
        <v>0.625</v>
      </c>
      <c r="AY162" s="5">
        <f t="shared" ref="AY162:BG162" si="373">SUM(AY24,AY47,AY70,AY93,AY116, AY139)</f>
        <v>0</v>
      </c>
      <c r="AZ162" s="5">
        <f t="shared" si="373"/>
        <v>0</v>
      </c>
      <c r="BA162" s="5">
        <f t="shared" si="373"/>
        <v>0</v>
      </c>
      <c r="BB162" s="5">
        <f t="shared" si="373"/>
        <v>0</v>
      </c>
      <c r="BC162" s="5">
        <f t="shared" si="373"/>
        <v>0</v>
      </c>
      <c r="BD162" s="5">
        <f t="shared" si="373"/>
        <v>0</v>
      </c>
      <c r="BE162" s="5">
        <f t="shared" si="373"/>
        <v>0</v>
      </c>
      <c r="BF162" s="5">
        <f t="shared" si="373"/>
        <v>0</v>
      </c>
      <c r="BG162" s="5">
        <f t="shared" si="373"/>
        <v>0</v>
      </c>
      <c r="BH162" s="11">
        <f t="shared" si="321"/>
        <v>0</v>
      </c>
      <c r="BJ162" s="25">
        <f t="shared" si="322"/>
        <v>0.625</v>
      </c>
      <c r="BK162" s="5">
        <f t="shared" ref="BK162:BS162" si="374">SUM(BK24,BK47,BK70,BK93,BK116, BK139)</f>
        <v>0</v>
      </c>
      <c r="BL162" s="5">
        <f t="shared" si="374"/>
        <v>0</v>
      </c>
      <c r="BM162" s="5">
        <f t="shared" si="374"/>
        <v>0</v>
      </c>
      <c r="BN162" s="5">
        <f t="shared" si="374"/>
        <v>0</v>
      </c>
      <c r="BO162" s="5">
        <f t="shared" si="374"/>
        <v>0</v>
      </c>
      <c r="BP162" s="5">
        <f t="shared" si="374"/>
        <v>0</v>
      </c>
      <c r="BQ162" s="5">
        <f t="shared" si="374"/>
        <v>0</v>
      </c>
      <c r="BR162" s="5">
        <f t="shared" si="374"/>
        <v>0</v>
      </c>
      <c r="BS162" s="5">
        <f t="shared" si="374"/>
        <v>0</v>
      </c>
      <c r="BT162" s="11">
        <f t="shared" si="324"/>
        <v>0</v>
      </c>
      <c r="BV162" s="25">
        <f t="shared" si="325"/>
        <v>0.625</v>
      </c>
      <c r="BW162" s="39">
        <f t="shared" si="299"/>
        <v>1215</v>
      </c>
      <c r="BX162" s="39">
        <f t="shared" si="300"/>
        <v>77</v>
      </c>
      <c r="BY162" s="39">
        <f t="shared" si="301"/>
        <v>191</v>
      </c>
      <c r="BZ162" s="39">
        <f t="shared" si="302"/>
        <v>15</v>
      </c>
      <c r="CA162" s="39">
        <f t="shared" si="303"/>
        <v>26</v>
      </c>
      <c r="CB162" s="39">
        <f t="shared" si="304"/>
        <v>20</v>
      </c>
      <c r="CC162" s="39">
        <f t="shared" si="305"/>
        <v>7</v>
      </c>
      <c r="CD162" s="39">
        <f t="shared" si="306"/>
        <v>6</v>
      </c>
      <c r="CE162" s="39">
        <f t="shared" si="307"/>
        <v>1</v>
      </c>
      <c r="CF162" s="40">
        <f t="shared" si="326"/>
        <v>1558</v>
      </c>
    </row>
    <row r="163" spans="2:84" x14ac:dyDescent="0.25">
      <c r="B163" s="25">
        <f t="shared" si="292"/>
        <v>0.66666666666666663</v>
      </c>
      <c r="C163" s="5">
        <f t="shared" ref="C163:K163" si="375">SUM(C25,C48,C71,C94,C117, C140)</f>
        <v>516</v>
      </c>
      <c r="D163" s="5">
        <f t="shared" si="375"/>
        <v>40</v>
      </c>
      <c r="E163" s="5">
        <f t="shared" si="375"/>
        <v>55</v>
      </c>
      <c r="F163" s="5">
        <f t="shared" si="375"/>
        <v>4</v>
      </c>
      <c r="G163" s="5">
        <f t="shared" si="375"/>
        <v>7</v>
      </c>
      <c r="H163" s="5">
        <f t="shared" si="375"/>
        <v>2</v>
      </c>
      <c r="I163" s="5">
        <f t="shared" si="375"/>
        <v>5</v>
      </c>
      <c r="J163" s="5">
        <f t="shared" si="375"/>
        <v>0</v>
      </c>
      <c r="K163" s="5">
        <f t="shared" si="375"/>
        <v>1</v>
      </c>
      <c r="L163" s="11">
        <f t="shared" si="309"/>
        <v>630</v>
      </c>
      <c r="N163" s="25">
        <f t="shared" si="310"/>
        <v>0.66666666666666663</v>
      </c>
      <c r="O163" s="5">
        <f t="shared" ref="O163:W163" si="376">SUM(O25,O48,O71,O94,O117, O140)</f>
        <v>359</v>
      </c>
      <c r="P163" s="5">
        <f t="shared" si="376"/>
        <v>39</v>
      </c>
      <c r="Q163" s="5">
        <f t="shared" si="376"/>
        <v>54</v>
      </c>
      <c r="R163" s="5">
        <f t="shared" si="376"/>
        <v>1</v>
      </c>
      <c r="S163" s="5">
        <f t="shared" si="376"/>
        <v>3</v>
      </c>
      <c r="T163" s="5">
        <f t="shared" si="376"/>
        <v>2</v>
      </c>
      <c r="U163" s="5">
        <f t="shared" si="376"/>
        <v>6</v>
      </c>
      <c r="V163" s="5">
        <f t="shared" si="376"/>
        <v>4</v>
      </c>
      <c r="W163" s="5">
        <f t="shared" si="376"/>
        <v>0</v>
      </c>
      <c r="X163" s="11">
        <f t="shared" si="312"/>
        <v>468</v>
      </c>
      <c r="Z163" s="25">
        <f t="shared" si="313"/>
        <v>0.66666666666666663</v>
      </c>
      <c r="AA163" s="5">
        <f t="shared" ref="AA163:AI163" si="377">SUM(AA25,AA48,AA71,AA94,AA117, AA140)</f>
        <v>534</v>
      </c>
      <c r="AB163" s="5">
        <f t="shared" si="377"/>
        <v>35</v>
      </c>
      <c r="AC163" s="5">
        <f t="shared" si="377"/>
        <v>61</v>
      </c>
      <c r="AD163" s="5">
        <f t="shared" si="377"/>
        <v>0</v>
      </c>
      <c r="AE163" s="5">
        <f t="shared" si="377"/>
        <v>9</v>
      </c>
      <c r="AF163" s="5">
        <f t="shared" si="377"/>
        <v>6</v>
      </c>
      <c r="AG163" s="5">
        <f t="shared" si="377"/>
        <v>2</v>
      </c>
      <c r="AH163" s="5">
        <f t="shared" si="377"/>
        <v>0</v>
      </c>
      <c r="AI163" s="5">
        <f t="shared" si="377"/>
        <v>0</v>
      </c>
      <c r="AJ163" s="11">
        <f t="shared" si="315"/>
        <v>647</v>
      </c>
      <c r="AL163" s="25">
        <f t="shared" si="316"/>
        <v>0.66666666666666663</v>
      </c>
      <c r="AM163" s="5">
        <f t="shared" ref="AM163:AU163" si="378">SUM(AM25,AM48,AM71,AM94,AM117, AM140)</f>
        <v>0</v>
      </c>
      <c r="AN163" s="5">
        <f t="shared" si="378"/>
        <v>0</v>
      </c>
      <c r="AO163" s="5">
        <f t="shared" si="378"/>
        <v>0</v>
      </c>
      <c r="AP163" s="5">
        <f t="shared" si="378"/>
        <v>0</v>
      </c>
      <c r="AQ163" s="5">
        <f t="shared" si="378"/>
        <v>0</v>
      </c>
      <c r="AR163" s="5">
        <f t="shared" si="378"/>
        <v>0</v>
      </c>
      <c r="AS163" s="5">
        <f t="shared" si="378"/>
        <v>0</v>
      </c>
      <c r="AT163" s="5">
        <f t="shared" si="378"/>
        <v>0</v>
      </c>
      <c r="AU163" s="5">
        <f t="shared" si="378"/>
        <v>0</v>
      </c>
      <c r="AV163" s="11">
        <f t="shared" si="318"/>
        <v>0</v>
      </c>
      <c r="AX163" s="25">
        <f t="shared" si="319"/>
        <v>0.66666666666666663</v>
      </c>
      <c r="AY163" s="5">
        <f t="shared" ref="AY163:BG163" si="379">SUM(AY25,AY48,AY71,AY94,AY117, AY140)</f>
        <v>0</v>
      </c>
      <c r="AZ163" s="5">
        <f t="shared" si="379"/>
        <v>0</v>
      </c>
      <c r="BA163" s="5">
        <f t="shared" si="379"/>
        <v>0</v>
      </c>
      <c r="BB163" s="5">
        <f t="shared" si="379"/>
        <v>0</v>
      </c>
      <c r="BC163" s="5">
        <f t="shared" si="379"/>
        <v>0</v>
      </c>
      <c r="BD163" s="5">
        <f t="shared" si="379"/>
        <v>0</v>
      </c>
      <c r="BE163" s="5">
        <f t="shared" si="379"/>
        <v>0</v>
      </c>
      <c r="BF163" s="5">
        <f t="shared" si="379"/>
        <v>0</v>
      </c>
      <c r="BG163" s="5">
        <f t="shared" si="379"/>
        <v>0</v>
      </c>
      <c r="BH163" s="11">
        <f t="shared" si="321"/>
        <v>0</v>
      </c>
      <c r="BJ163" s="25">
        <f t="shared" si="322"/>
        <v>0.66666666666666663</v>
      </c>
      <c r="BK163" s="5">
        <f t="shared" ref="BK163:BS163" si="380">SUM(BK25,BK48,BK71,BK94,BK117, BK140)</f>
        <v>0</v>
      </c>
      <c r="BL163" s="5">
        <f t="shared" si="380"/>
        <v>0</v>
      </c>
      <c r="BM163" s="5">
        <f t="shared" si="380"/>
        <v>0</v>
      </c>
      <c r="BN163" s="5">
        <f t="shared" si="380"/>
        <v>0</v>
      </c>
      <c r="BO163" s="5">
        <f t="shared" si="380"/>
        <v>0</v>
      </c>
      <c r="BP163" s="5">
        <f t="shared" si="380"/>
        <v>0</v>
      </c>
      <c r="BQ163" s="5">
        <f t="shared" si="380"/>
        <v>0</v>
      </c>
      <c r="BR163" s="5">
        <f t="shared" si="380"/>
        <v>0</v>
      </c>
      <c r="BS163" s="5">
        <f t="shared" si="380"/>
        <v>0</v>
      </c>
      <c r="BT163" s="11">
        <f t="shared" si="324"/>
        <v>0</v>
      </c>
      <c r="BV163" s="25">
        <f t="shared" si="325"/>
        <v>0.66666666666666663</v>
      </c>
      <c r="BW163" s="39">
        <f t="shared" si="299"/>
        <v>1409</v>
      </c>
      <c r="BX163" s="39">
        <f t="shared" si="300"/>
        <v>114</v>
      </c>
      <c r="BY163" s="39">
        <f t="shared" si="301"/>
        <v>170</v>
      </c>
      <c r="BZ163" s="39">
        <f t="shared" si="302"/>
        <v>5</v>
      </c>
      <c r="CA163" s="39">
        <f t="shared" si="303"/>
        <v>19</v>
      </c>
      <c r="CB163" s="39">
        <f t="shared" si="304"/>
        <v>10</v>
      </c>
      <c r="CC163" s="39">
        <f t="shared" si="305"/>
        <v>13</v>
      </c>
      <c r="CD163" s="39">
        <f t="shared" si="306"/>
        <v>4</v>
      </c>
      <c r="CE163" s="39">
        <f t="shared" si="307"/>
        <v>1</v>
      </c>
      <c r="CF163" s="40">
        <f t="shared" si="326"/>
        <v>1745</v>
      </c>
    </row>
    <row r="164" spans="2:84" x14ac:dyDescent="0.25">
      <c r="B164" s="25">
        <f t="shared" si="292"/>
        <v>0.70833333333333326</v>
      </c>
      <c r="C164" s="5">
        <f t="shared" ref="C164:K164" si="381">SUM(C26,C49,C72,C95,C118, C141)</f>
        <v>536</v>
      </c>
      <c r="D164" s="5">
        <f t="shared" si="381"/>
        <v>22</v>
      </c>
      <c r="E164" s="5">
        <f t="shared" si="381"/>
        <v>38</v>
      </c>
      <c r="F164" s="5">
        <f t="shared" si="381"/>
        <v>2</v>
      </c>
      <c r="G164" s="5">
        <f t="shared" si="381"/>
        <v>2</v>
      </c>
      <c r="H164" s="5">
        <f t="shared" si="381"/>
        <v>0</v>
      </c>
      <c r="I164" s="5">
        <f t="shared" si="381"/>
        <v>2</v>
      </c>
      <c r="J164" s="5">
        <f t="shared" si="381"/>
        <v>2</v>
      </c>
      <c r="K164" s="5">
        <f t="shared" si="381"/>
        <v>1</v>
      </c>
      <c r="L164" s="11">
        <f t="shared" si="309"/>
        <v>605</v>
      </c>
      <c r="N164" s="25">
        <f t="shared" si="310"/>
        <v>0.70833333333333326</v>
      </c>
      <c r="O164" s="5">
        <f t="shared" ref="O164:W164" si="382">SUM(O26,O49,O72,O95,O118, O141)</f>
        <v>452</v>
      </c>
      <c r="P164" s="5">
        <f t="shared" si="382"/>
        <v>23</v>
      </c>
      <c r="Q164" s="5">
        <f t="shared" si="382"/>
        <v>28</v>
      </c>
      <c r="R164" s="5">
        <f t="shared" si="382"/>
        <v>2</v>
      </c>
      <c r="S164" s="5">
        <f t="shared" si="382"/>
        <v>4</v>
      </c>
      <c r="T164" s="5">
        <f t="shared" si="382"/>
        <v>0</v>
      </c>
      <c r="U164" s="5">
        <f t="shared" si="382"/>
        <v>2</v>
      </c>
      <c r="V164" s="5">
        <f t="shared" si="382"/>
        <v>2</v>
      </c>
      <c r="W164" s="5">
        <f t="shared" si="382"/>
        <v>0</v>
      </c>
      <c r="X164" s="11">
        <f t="shared" si="312"/>
        <v>513</v>
      </c>
      <c r="Z164" s="25">
        <f t="shared" si="313"/>
        <v>0.70833333333333326</v>
      </c>
      <c r="AA164" s="5">
        <f t="shared" ref="AA164:AI164" si="383">SUM(AA26,AA49,AA72,AA95,AA118, AA141)</f>
        <v>566</v>
      </c>
      <c r="AB164" s="5">
        <f t="shared" si="383"/>
        <v>28</v>
      </c>
      <c r="AC164" s="5">
        <f t="shared" si="383"/>
        <v>37</v>
      </c>
      <c r="AD164" s="5">
        <f t="shared" si="383"/>
        <v>0</v>
      </c>
      <c r="AE164" s="5">
        <f t="shared" si="383"/>
        <v>5</v>
      </c>
      <c r="AF164" s="5">
        <f t="shared" si="383"/>
        <v>2</v>
      </c>
      <c r="AG164" s="5">
        <f t="shared" si="383"/>
        <v>1</v>
      </c>
      <c r="AH164" s="5">
        <f t="shared" si="383"/>
        <v>2</v>
      </c>
      <c r="AI164" s="5">
        <f t="shared" si="383"/>
        <v>1</v>
      </c>
      <c r="AJ164" s="11">
        <f t="shared" si="315"/>
        <v>642</v>
      </c>
      <c r="AL164" s="25">
        <f t="shared" si="316"/>
        <v>0.70833333333333326</v>
      </c>
      <c r="AM164" s="5">
        <f t="shared" ref="AM164:AU164" si="384">SUM(AM26,AM49,AM72,AM95,AM118, AM141)</f>
        <v>0</v>
      </c>
      <c r="AN164" s="5">
        <f t="shared" si="384"/>
        <v>0</v>
      </c>
      <c r="AO164" s="5">
        <f t="shared" si="384"/>
        <v>0</v>
      </c>
      <c r="AP164" s="5">
        <f t="shared" si="384"/>
        <v>0</v>
      </c>
      <c r="AQ164" s="5">
        <f t="shared" si="384"/>
        <v>0</v>
      </c>
      <c r="AR164" s="5">
        <f t="shared" si="384"/>
        <v>0</v>
      </c>
      <c r="AS164" s="5">
        <f t="shared" si="384"/>
        <v>0</v>
      </c>
      <c r="AT164" s="5">
        <f t="shared" si="384"/>
        <v>0</v>
      </c>
      <c r="AU164" s="5">
        <f t="shared" si="384"/>
        <v>0</v>
      </c>
      <c r="AV164" s="11">
        <f t="shared" si="318"/>
        <v>0</v>
      </c>
      <c r="AX164" s="25">
        <f t="shared" si="319"/>
        <v>0.70833333333333326</v>
      </c>
      <c r="AY164" s="5">
        <f t="shared" ref="AY164:BG164" si="385">SUM(AY26,AY49,AY72,AY95,AY118, AY141)</f>
        <v>0</v>
      </c>
      <c r="AZ164" s="5">
        <f t="shared" si="385"/>
        <v>0</v>
      </c>
      <c r="BA164" s="5">
        <f t="shared" si="385"/>
        <v>0</v>
      </c>
      <c r="BB164" s="5">
        <f t="shared" si="385"/>
        <v>0</v>
      </c>
      <c r="BC164" s="5">
        <f t="shared" si="385"/>
        <v>0</v>
      </c>
      <c r="BD164" s="5">
        <f t="shared" si="385"/>
        <v>0</v>
      </c>
      <c r="BE164" s="5">
        <f t="shared" si="385"/>
        <v>0</v>
      </c>
      <c r="BF164" s="5">
        <f t="shared" si="385"/>
        <v>0</v>
      </c>
      <c r="BG164" s="5">
        <f t="shared" si="385"/>
        <v>0</v>
      </c>
      <c r="BH164" s="11">
        <f t="shared" si="321"/>
        <v>0</v>
      </c>
      <c r="BJ164" s="25">
        <f t="shared" si="322"/>
        <v>0.70833333333333326</v>
      </c>
      <c r="BK164" s="5">
        <f t="shared" ref="BK164:BS164" si="386">SUM(BK26,BK49,BK72,BK95,BK118, BK141)</f>
        <v>0</v>
      </c>
      <c r="BL164" s="5">
        <f t="shared" si="386"/>
        <v>0</v>
      </c>
      <c r="BM164" s="5">
        <f t="shared" si="386"/>
        <v>0</v>
      </c>
      <c r="BN164" s="5">
        <f t="shared" si="386"/>
        <v>0</v>
      </c>
      <c r="BO164" s="5">
        <f t="shared" si="386"/>
        <v>0</v>
      </c>
      <c r="BP164" s="5">
        <f t="shared" si="386"/>
        <v>0</v>
      </c>
      <c r="BQ164" s="5">
        <f t="shared" si="386"/>
        <v>0</v>
      </c>
      <c r="BR164" s="5">
        <f t="shared" si="386"/>
        <v>0</v>
      </c>
      <c r="BS164" s="5">
        <f t="shared" si="386"/>
        <v>0</v>
      </c>
      <c r="BT164" s="11">
        <f t="shared" si="324"/>
        <v>0</v>
      </c>
      <c r="BV164" s="25">
        <f t="shared" si="325"/>
        <v>0.70833333333333326</v>
      </c>
      <c r="BW164" s="39">
        <f t="shared" si="299"/>
        <v>1554</v>
      </c>
      <c r="BX164" s="39">
        <f t="shared" si="300"/>
        <v>73</v>
      </c>
      <c r="BY164" s="39">
        <f t="shared" si="301"/>
        <v>103</v>
      </c>
      <c r="BZ164" s="39">
        <f t="shared" si="302"/>
        <v>4</v>
      </c>
      <c r="CA164" s="39">
        <f t="shared" si="303"/>
        <v>11</v>
      </c>
      <c r="CB164" s="39">
        <f t="shared" si="304"/>
        <v>2</v>
      </c>
      <c r="CC164" s="39">
        <f t="shared" si="305"/>
        <v>5</v>
      </c>
      <c r="CD164" s="39">
        <f t="shared" si="306"/>
        <v>6</v>
      </c>
      <c r="CE164" s="39">
        <f t="shared" si="307"/>
        <v>2</v>
      </c>
      <c r="CF164" s="40">
        <f t="shared" si="326"/>
        <v>1760</v>
      </c>
    </row>
    <row r="165" spans="2:84" x14ac:dyDescent="0.25">
      <c r="B165" s="25">
        <f t="shared" si="292"/>
        <v>0.74999999999999989</v>
      </c>
      <c r="C165" s="5">
        <f t="shared" ref="C165:K165" si="387">SUM(C27,C50,C73,C96,C119, C142)</f>
        <v>378</v>
      </c>
      <c r="D165" s="5">
        <f t="shared" si="387"/>
        <v>13</v>
      </c>
      <c r="E165" s="5">
        <f t="shared" si="387"/>
        <v>17</v>
      </c>
      <c r="F165" s="5">
        <f t="shared" si="387"/>
        <v>0</v>
      </c>
      <c r="G165" s="5">
        <f t="shared" si="387"/>
        <v>2</v>
      </c>
      <c r="H165" s="5">
        <f t="shared" si="387"/>
        <v>0</v>
      </c>
      <c r="I165" s="5">
        <f t="shared" si="387"/>
        <v>3</v>
      </c>
      <c r="J165" s="5">
        <f t="shared" si="387"/>
        <v>5</v>
      </c>
      <c r="K165" s="5">
        <f t="shared" si="387"/>
        <v>0</v>
      </c>
      <c r="L165" s="11">
        <f t="shared" si="309"/>
        <v>418</v>
      </c>
      <c r="N165" s="25">
        <f t="shared" si="310"/>
        <v>0.74999999999999989</v>
      </c>
      <c r="O165" s="5">
        <f t="shared" ref="O165:W165" si="388">SUM(O27,O50,O73,O96,O119, O142)</f>
        <v>293</v>
      </c>
      <c r="P165" s="5">
        <f t="shared" si="388"/>
        <v>8</v>
      </c>
      <c r="Q165" s="5">
        <f t="shared" si="388"/>
        <v>31</v>
      </c>
      <c r="R165" s="5">
        <f t="shared" si="388"/>
        <v>0</v>
      </c>
      <c r="S165" s="5">
        <f t="shared" si="388"/>
        <v>2</v>
      </c>
      <c r="T165" s="5">
        <f t="shared" si="388"/>
        <v>0</v>
      </c>
      <c r="U165" s="5">
        <f t="shared" si="388"/>
        <v>3</v>
      </c>
      <c r="V165" s="5">
        <f t="shared" si="388"/>
        <v>1</v>
      </c>
      <c r="W165" s="5">
        <f t="shared" si="388"/>
        <v>1</v>
      </c>
      <c r="X165" s="11">
        <f t="shared" si="312"/>
        <v>339</v>
      </c>
      <c r="Z165" s="25">
        <f t="shared" si="313"/>
        <v>0.74999999999999989</v>
      </c>
      <c r="AA165" s="5">
        <f t="shared" ref="AA165:AI165" si="389">SUM(AA27,AA50,AA73,AA96,AA119, AA142)</f>
        <v>435</v>
      </c>
      <c r="AB165" s="5">
        <f t="shared" si="389"/>
        <v>14</v>
      </c>
      <c r="AC165" s="5">
        <f t="shared" si="389"/>
        <v>26</v>
      </c>
      <c r="AD165" s="5">
        <f t="shared" si="389"/>
        <v>0</v>
      </c>
      <c r="AE165" s="5">
        <f t="shared" si="389"/>
        <v>1</v>
      </c>
      <c r="AF165" s="5">
        <f t="shared" si="389"/>
        <v>0</v>
      </c>
      <c r="AG165" s="5">
        <f t="shared" si="389"/>
        <v>1</v>
      </c>
      <c r="AH165" s="5">
        <f t="shared" si="389"/>
        <v>1</v>
      </c>
      <c r="AI165" s="5">
        <f t="shared" si="389"/>
        <v>2</v>
      </c>
      <c r="AJ165" s="11">
        <f t="shared" si="315"/>
        <v>480</v>
      </c>
      <c r="AL165" s="25">
        <f t="shared" si="316"/>
        <v>0.74999999999999989</v>
      </c>
      <c r="AM165" s="5">
        <f t="shared" ref="AM165:AU165" si="390">SUM(AM27,AM50,AM73,AM96,AM119, AM142)</f>
        <v>0</v>
      </c>
      <c r="AN165" s="5">
        <f t="shared" si="390"/>
        <v>0</v>
      </c>
      <c r="AO165" s="5">
        <f t="shared" si="390"/>
        <v>0</v>
      </c>
      <c r="AP165" s="5">
        <f t="shared" si="390"/>
        <v>0</v>
      </c>
      <c r="AQ165" s="5">
        <f t="shared" si="390"/>
        <v>0</v>
      </c>
      <c r="AR165" s="5">
        <f t="shared" si="390"/>
        <v>0</v>
      </c>
      <c r="AS165" s="5">
        <f t="shared" si="390"/>
        <v>0</v>
      </c>
      <c r="AT165" s="5">
        <f t="shared" si="390"/>
        <v>0</v>
      </c>
      <c r="AU165" s="5">
        <f t="shared" si="390"/>
        <v>0</v>
      </c>
      <c r="AV165" s="11">
        <f t="shared" si="318"/>
        <v>0</v>
      </c>
      <c r="AX165" s="25">
        <f t="shared" si="319"/>
        <v>0.74999999999999989</v>
      </c>
      <c r="AY165" s="5">
        <f t="shared" ref="AY165:BG165" si="391">SUM(AY27,AY50,AY73,AY96,AY119, AY142)</f>
        <v>0</v>
      </c>
      <c r="AZ165" s="5">
        <f t="shared" si="391"/>
        <v>0</v>
      </c>
      <c r="BA165" s="5">
        <f t="shared" si="391"/>
        <v>0</v>
      </c>
      <c r="BB165" s="5">
        <f t="shared" si="391"/>
        <v>0</v>
      </c>
      <c r="BC165" s="5">
        <f t="shared" si="391"/>
        <v>0</v>
      </c>
      <c r="BD165" s="5">
        <f t="shared" si="391"/>
        <v>0</v>
      </c>
      <c r="BE165" s="5">
        <f t="shared" si="391"/>
        <v>0</v>
      </c>
      <c r="BF165" s="5">
        <f t="shared" si="391"/>
        <v>0</v>
      </c>
      <c r="BG165" s="5">
        <f t="shared" si="391"/>
        <v>0</v>
      </c>
      <c r="BH165" s="11">
        <f t="shared" si="321"/>
        <v>0</v>
      </c>
      <c r="BJ165" s="25">
        <f t="shared" si="322"/>
        <v>0.74999999999999989</v>
      </c>
      <c r="BK165" s="5">
        <f t="shared" ref="BK165:BS165" si="392">SUM(BK27,BK50,BK73,BK96,BK119, BK142)</f>
        <v>0</v>
      </c>
      <c r="BL165" s="5">
        <f t="shared" si="392"/>
        <v>0</v>
      </c>
      <c r="BM165" s="5">
        <f t="shared" si="392"/>
        <v>0</v>
      </c>
      <c r="BN165" s="5">
        <f t="shared" si="392"/>
        <v>0</v>
      </c>
      <c r="BO165" s="5">
        <f t="shared" si="392"/>
        <v>0</v>
      </c>
      <c r="BP165" s="5">
        <f t="shared" si="392"/>
        <v>0</v>
      </c>
      <c r="BQ165" s="5">
        <f t="shared" si="392"/>
        <v>0</v>
      </c>
      <c r="BR165" s="5">
        <f t="shared" si="392"/>
        <v>0</v>
      </c>
      <c r="BS165" s="5">
        <f t="shared" si="392"/>
        <v>0</v>
      </c>
      <c r="BT165" s="11">
        <f t="shared" si="324"/>
        <v>0</v>
      </c>
      <c r="BV165" s="25">
        <f t="shared" si="325"/>
        <v>0.74999999999999989</v>
      </c>
      <c r="BW165" s="39">
        <f t="shared" si="299"/>
        <v>1106</v>
      </c>
      <c r="BX165" s="39">
        <f t="shared" si="300"/>
        <v>35</v>
      </c>
      <c r="BY165" s="39">
        <f t="shared" si="301"/>
        <v>74</v>
      </c>
      <c r="BZ165" s="39">
        <f t="shared" si="302"/>
        <v>0</v>
      </c>
      <c r="CA165" s="39">
        <f t="shared" si="303"/>
        <v>5</v>
      </c>
      <c r="CB165" s="39">
        <f t="shared" si="304"/>
        <v>0</v>
      </c>
      <c r="CC165" s="39">
        <f t="shared" si="305"/>
        <v>7</v>
      </c>
      <c r="CD165" s="39">
        <f t="shared" si="306"/>
        <v>7</v>
      </c>
      <c r="CE165" s="39">
        <f t="shared" si="307"/>
        <v>3</v>
      </c>
      <c r="CF165" s="40">
        <f t="shared" si="326"/>
        <v>1237</v>
      </c>
    </row>
    <row r="166" spans="2:84" x14ac:dyDescent="0.25">
      <c r="B166" s="26" t="s">
        <v>19</v>
      </c>
      <c r="C166" s="11">
        <f t="shared" ref="C166:L166" si="393">SUM(C153:C165)</f>
        <v>5707</v>
      </c>
      <c r="D166" s="11">
        <f t="shared" si="393"/>
        <v>286</v>
      </c>
      <c r="E166" s="11">
        <f t="shared" si="393"/>
        <v>664</v>
      </c>
      <c r="F166" s="11">
        <f t="shared" si="393"/>
        <v>41</v>
      </c>
      <c r="G166" s="11">
        <f t="shared" si="393"/>
        <v>110</v>
      </c>
      <c r="H166" s="11">
        <f t="shared" si="393"/>
        <v>63</v>
      </c>
      <c r="I166" s="11">
        <f t="shared" si="393"/>
        <v>46</v>
      </c>
      <c r="J166" s="11">
        <f t="shared" si="393"/>
        <v>35</v>
      </c>
      <c r="K166" s="11">
        <f t="shared" si="393"/>
        <v>15</v>
      </c>
      <c r="L166" s="14">
        <f t="shared" si="393"/>
        <v>6967</v>
      </c>
      <c r="N166" s="26" t="s">
        <v>19</v>
      </c>
      <c r="O166" s="11">
        <f t="shared" ref="O166:X166" si="394">SUM(O153:O165)</f>
        <v>3659</v>
      </c>
      <c r="P166" s="11">
        <f t="shared" si="394"/>
        <v>227</v>
      </c>
      <c r="Q166" s="11">
        <f t="shared" si="394"/>
        <v>572</v>
      </c>
      <c r="R166" s="11">
        <f t="shared" si="394"/>
        <v>41</v>
      </c>
      <c r="S166" s="11">
        <f t="shared" si="394"/>
        <v>92</v>
      </c>
      <c r="T166" s="11">
        <f t="shared" si="394"/>
        <v>88</v>
      </c>
      <c r="U166" s="11">
        <f t="shared" si="394"/>
        <v>44</v>
      </c>
      <c r="V166" s="11">
        <f t="shared" si="394"/>
        <v>21</v>
      </c>
      <c r="W166" s="11">
        <f t="shared" si="394"/>
        <v>4</v>
      </c>
      <c r="X166" s="14">
        <f t="shared" si="394"/>
        <v>4748</v>
      </c>
      <c r="Z166" s="26" t="s">
        <v>19</v>
      </c>
      <c r="AA166" s="11">
        <f t="shared" ref="AA166:AJ166" si="395">SUM(AA153:AA165)</f>
        <v>4594</v>
      </c>
      <c r="AB166" s="11">
        <f t="shared" si="395"/>
        <v>268</v>
      </c>
      <c r="AC166" s="11">
        <f t="shared" si="395"/>
        <v>615</v>
      </c>
      <c r="AD166" s="11">
        <f t="shared" si="395"/>
        <v>27</v>
      </c>
      <c r="AE166" s="11">
        <f t="shared" si="395"/>
        <v>146</v>
      </c>
      <c r="AF166" s="11">
        <f t="shared" si="395"/>
        <v>113</v>
      </c>
      <c r="AG166" s="11">
        <f t="shared" si="395"/>
        <v>18</v>
      </c>
      <c r="AH166" s="11">
        <f t="shared" si="395"/>
        <v>28</v>
      </c>
      <c r="AI166" s="11">
        <f t="shared" si="395"/>
        <v>5</v>
      </c>
      <c r="AJ166" s="14">
        <f t="shared" si="395"/>
        <v>5814</v>
      </c>
      <c r="AL166" s="26" t="s">
        <v>19</v>
      </c>
      <c r="AM166" s="11">
        <f t="shared" ref="AM166:AV166" si="396">SUM(AM153:AM165)</f>
        <v>0</v>
      </c>
      <c r="AN166" s="11">
        <f t="shared" si="396"/>
        <v>0</v>
      </c>
      <c r="AO166" s="11">
        <f t="shared" si="396"/>
        <v>0</v>
      </c>
      <c r="AP166" s="11">
        <f t="shared" si="396"/>
        <v>0</v>
      </c>
      <c r="AQ166" s="11">
        <f t="shared" si="396"/>
        <v>0</v>
      </c>
      <c r="AR166" s="11">
        <f t="shared" si="396"/>
        <v>0</v>
      </c>
      <c r="AS166" s="11">
        <f t="shared" si="396"/>
        <v>0</v>
      </c>
      <c r="AT166" s="11">
        <f t="shared" si="396"/>
        <v>0</v>
      </c>
      <c r="AU166" s="11">
        <f t="shared" si="396"/>
        <v>0</v>
      </c>
      <c r="AV166" s="14">
        <f t="shared" si="396"/>
        <v>0</v>
      </c>
      <c r="AX166" s="26" t="s">
        <v>19</v>
      </c>
      <c r="AY166" s="11">
        <f t="shared" ref="AY166:BH166" si="397">SUM(AY153:AY165)</f>
        <v>0</v>
      </c>
      <c r="AZ166" s="11">
        <f t="shared" si="397"/>
        <v>0</v>
      </c>
      <c r="BA166" s="11">
        <f t="shared" si="397"/>
        <v>0</v>
      </c>
      <c r="BB166" s="11">
        <f t="shared" si="397"/>
        <v>0</v>
      </c>
      <c r="BC166" s="11">
        <f t="shared" si="397"/>
        <v>0</v>
      </c>
      <c r="BD166" s="11">
        <f t="shared" si="397"/>
        <v>0</v>
      </c>
      <c r="BE166" s="11">
        <f t="shared" si="397"/>
        <v>0</v>
      </c>
      <c r="BF166" s="11">
        <f t="shared" si="397"/>
        <v>0</v>
      </c>
      <c r="BG166" s="11">
        <f t="shared" si="397"/>
        <v>0</v>
      </c>
      <c r="BH166" s="14">
        <f t="shared" si="397"/>
        <v>0</v>
      </c>
      <c r="BJ166" s="26" t="s">
        <v>19</v>
      </c>
      <c r="BK166" s="11">
        <f t="shared" ref="BK166:BT166" si="398">SUM(BK153:BK165)</f>
        <v>0</v>
      </c>
      <c r="BL166" s="11">
        <f t="shared" si="398"/>
        <v>0</v>
      </c>
      <c r="BM166" s="11">
        <f t="shared" si="398"/>
        <v>0</v>
      </c>
      <c r="BN166" s="11">
        <f t="shared" si="398"/>
        <v>0</v>
      </c>
      <c r="BO166" s="11">
        <f t="shared" si="398"/>
        <v>0</v>
      </c>
      <c r="BP166" s="11">
        <f t="shared" si="398"/>
        <v>0</v>
      </c>
      <c r="BQ166" s="11">
        <f t="shared" si="398"/>
        <v>0</v>
      </c>
      <c r="BR166" s="11">
        <f t="shared" si="398"/>
        <v>0</v>
      </c>
      <c r="BS166" s="11">
        <f t="shared" si="398"/>
        <v>0</v>
      </c>
      <c r="BT166" s="14">
        <f t="shared" si="398"/>
        <v>0</v>
      </c>
      <c r="BV166" s="25" t="str">
        <f t="shared" si="325"/>
        <v>TOTAL</v>
      </c>
      <c r="BW166" s="40">
        <f t="shared" ref="BW166:CF166" si="399">SUM(BW153:BW165)</f>
        <v>13960</v>
      </c>
      <c r="BX166" s="40">
        <f t="shared" si="399"/>
        <v>781</v>
      </c>
      <c r="BY166" s="40">
        <f t="shared" si="399"/>
        <v>1851</v>
      </c>
      <c r="BZ166" s="40">
        <f t="shared" si="399"/>
        <v>109</v>
      </c>
      <c r="CA166" s="40">
        <f t="shared" si="399"/>
        <v>348</v>
      </c>
      <c r="CB166" s="40">
        <f t="shared" si="399"/>
        <v>264</v>
      </c>
      <c r="CC166" s="40">
        <f t="shared" si="399"/>
        <v>108</v>
      </c>
      <c r="CD166" s="40">
        <f t="shared" si="399"/>
        <v>84</v>
      </c>
      <c r="CE166" s="40">
        <f t="shared" si="399"/>
        <v>24</v>
      </c>
      <c r="CF166" s="41">
        <f t="shared" si="399"/>
        <v>17529</v>
      </c>
    </row>
  </sheetData>
  <sheetProtection algorithmName="SHA-512" hashValue="1M7V+TJpaxyJAz7Qsj6+28wIQXoYK2wZ6/5HK1JCe1O7X+kS2yOpzIMpVoGmVaRGrk8Gi0JPCTpFhSGg4M2R9w==" saltValue="LY3AbCro1Y47jtZcBLLzkg==" spinCount="100000" sheet="1" objects="1" scenarios="1"/>
  <mergeCells count="7">
    <mergeCell ref="C6:E6"/>
    <mergeCell ref="F6:L6"/>
    <mergeCell ref="C2:E2"/>
    <mergeCell ref="F2:L2"/>
    <mergeCell ref="C3:E3"/>
    <mergeCell ref="C4:E4"/>
    <mergeCell ref="F4:L4"/>
  </mergeCells>
  <conditionalFormatting sqref="L153:L165">
    <cfRule type="dataBar" priority="15">
      <dataBar>
        <cfvo type="min"/>
        <cfvo type="max"/>
        <color theme="9" tint="0.59999389629810485"/>
      </dataBar>
      <extLst>
        <ext xmlns:x14="http://schemas.microsoft.com/office/spreadsheetml/2009/9/main" uri="{B025F937-C7B1-47D3-B67F-A62EFF666E3E}">
          <x14:id>{8EB9D9E9-8709-42D1-B482-BC214271F990}</x14:id>
        </ext>
      </extLst>
    </cfRule>
  </conditionalFormatting>
  <conditionalFormatting sqref="X153:X165">
    <cfRule type="dataBar" priority="16">
      <dataBar>
        <cfvo type="min"/>
        <cfvo type="max"/>
        <color theme="9" tint="0.59999389629810485"/>
      </dataBar>
      <extLst>
        <ext xmlns:x14="http://schemas.microsoft.com/office/spreadsheetml/2009/9/main" uri="{B025F937-C7B1-47D3-B67F-A62EFF666E3E}">
          <x14:id>{FC9E60A2-ACDB-4525-B83E-D57E6932499E}</x14:id>
        </ext>
      </extLst>
    </cfRule>
  </conditionalFormatting>
  <conditionalFormatting sqref="AJ153:AJ165">
    <cfRule type="dataBar" priority="17">
      <dataBar>
        <cfvo type="min"/>
        <cfvo type="max"/>
        <color theme="9" tint="0.59999389629810485"/>
      </dataBar>
      <extLst>
        <ext xmlns:x14="http://schemas.microsoft.com/office/spreadsheetml/2009/9/main" uri="{B025F937-C7B1-47D3-B67F-A62EFF666E3E}">
          <x14:id>{AA225171-926D-4E32-80D4-59BA78E3BBB2}</x14:id>
        </ext>
      </extLst>
    </cfRule>
  </conditionalFormatting>
  <conditionalFormatting sqref="AV153:AV165">
    <cfRule type="dataBar" priority="18">
      <dataBar>
        <cfvo type="min"/>
        <cfvo type="max"/>
        <color theme="9" tint="0.59999389629810485"/>
      </dataBar>
      <extLst>
        <ext xmlns:x14="http://schemas.microsoft.com/office/spreadsheetml/2009/9/main" uri="{B025F937-C7B1-47D3-B67F-A62EFF666E3E}">
          <x14:id>{86CD01F7-72F9-4524-A3C7-4D0B3406C845}</x14:id>
        </ext>
      </extLst>
    </cfRule>
  </conditionalFormatting>
  <conditionalFormatting sqref="BH153:BH165">
    <cfRule type="dataBar" priority="19">
      <dataBar>
        <cfvo type="min"/>
        <cfvo type="max"/>
        <color theme="9" tint="0.59999389629810485"/>
      </dataBar>
      <extLst>
        <ext xmlns:x14="http://schemas.microsoft.com/office/spreadsheetml/2009/9/main" uri="{B025F937-C7B1-47D3-B67F-A62EFF666E3E}">
          <x14:id>{F71689F9-0F9A-4DEC-90BD-8B8FC9E577EC}</x14:id>
        </ext>
      </extLst>
    </cfRule>
  </conditionalFormatting>
  <conditionalFormatting sqref="BT153:BT165">
    <cfRule type="dataBar" priority="20">
      <dataBar>
        <cfvo type="min"/>
        <cfvo type="max"/>
        <color theme="9" tint="0.59999389629810485"/>
      </dataBar>
      <extLst>
        <ext xmlns:x14="http://schemas.microsoft.com/office/spreadsheetml/2009/9/main" uri="{B025F937-C7B1-47D3-B67F-A62EFF666E3E}">
          <x14:id>{4038693B-1717-4854-A3D8-80560349696F}</x14:id>
        </ext>
      </extLst>
    </cfRule>
  </conditionalFormatting>
  <conditionalFormatting sqref="CF15:CF27">
    <cfRule type="dataBar" priority="27">
      <dataBar>
        <cfvo type="min"/>
        <cfvo type="max"/>
        <color theme="7" tint="0.59999389629810485"/>
      </dataBar>
      <extLst>
        <ext xmlns:x14="http://schemas.microsoft.com/office/spreadsheetml/2009/9/main" uri="{B025F937-C7B1-47D3-B67F-A62EFF666E3E}">
          <x14:id>{5DC32DBF-0887-4B41-BD21-A0625037C9EA}</x14:id>
        </ext>
      </extLst>
    </cfRule>
  </conditionalFormatting>
  <conditionalFormatting sqref="CF38:CF50">
    <cfRule type="dataBar" priority="26">
      <dataBar>
        <cfvo type="min"/>
        <cfvo type="max"/>
        <color theme="7" tint="0.59999389629810485"/>
      </dataBar>
      <extLst>
        <ext xmlns:x14="http://schemas.microsoft.com/office/spreadsheetml/2009/9/main" uri="{B025F937-C7B1-47D3-B67F-A62EFF666E3E}">
          <x14:id>{4A81DC38-AAAB-4B86-B347-37F54C53FFAC}</x14:id>
        </ext>
      </extLst>
    </cfRule>
  </conditionalFormatting>
  <conditionalFormatting sqref="CF61:CF73">
    <cfRule type="dataBar" priority="25">
      <dataBar>
        <cfvo type="min"/>
        <cfvo type="max"/>
        <color theme="7" tint="0.59999389629810485"/>
      </dataBar>
      <extLst>
        <ext xmlns:x14="http://schemas.microsoft.com/office/spreadsheetml/2009/9/main" uri="{B025F937-C7B1-47D3-B67F-A62EFF666E3E}">
          <x14:id>{C1ED43F7-255E-4926-A478-C2E9EE76E5A5}</x14:id>
        </ext>
      </extLst>
    </cfRule>
  </conditionalFormatting>
  <conditionalFormatting sqref="CF84:CF96">
    <cfRule type="dataBar" priority="24">
      <dataBar>
        <cfvo type="min"/>
        <cfvo type="max"/>
        <color theme="7" tint="0.59999389629810485"/>
      </dataBar>
      <extLst>
        <ext xmlns:x14="http://schemas.microsoft.com/office/spreadsheetml/2009/9/main" uri="{B025F937-C7B1-47D3-B67F-A62EFF666E3E}">
          <x14:id>{030E52AD-41E0-4BDE-8157-488DC7FF4D0B}</x14:id>
        </ext>
      </extLst>
    </cfRule>
  </conditionalFormatting>
  <conditionalFormatting sqref="CF107:CF119">
    <cfRule type="dataBar" priority="23">
      <dataBar>
        <cfvo type="min"/>
        <cfvo type="max"/>
        <color theme="7" tint="0.59999389629810485"/>
      </dataBar>
      <extLst>
        <ext xmlns:x14="http://schemas.microsoft.com/office/spreadsheetml/2009/9/main" uri="{B025F937-C7B1-47D3-B67F-A62EFF666E3E}">
          <x14:id>{D3EFEC45-2086-406A-9287-EAC1E4441E10}</x14:id>
        </ext>
      </extLst>
    </cfRule>
  </conditionalFormatting>
  <conditionalFormatting sqref="CF130:CF142">
    <cfRule type="dataBar" priority="22">
      <dataBar>
        <cfvo type="min"/>
        <cfvo type="max"/>
        <color theme="7" tint="0.59999389629810485"/>
      </dataBar>
      <extLst>
        <ext xmlns:x14="http://schemas.microsoft.com/office/spreadsheetml/2009/9/main" uri="{B025F937-C7B1-47D3-B67F-A62EFF666E3E}">
          <x14:id>{ACD87FAF-8126-46EF-8B8A-C3B19DFBBFD3}</x14:id>
        </ext>
      </extLst>
    </cfRule>
  </conditionalFormatting>
  <conditionalFormatting sqref="CF153:CF165">
    <cfRule type="dataBar" priority="21">
      <dataBar>
        <cfvo type="min"/>
        <cfvo type="max"/>
        <color theme="0" tint="-0.14999847407452621"/>
      </dataBar>
      <extLst>
        <ext xmlns:x14="http://schemas.microsoft.com/office/spreadsheetml/2009/9/main" uri="{B025F937-C7B1-47D3-B67F-A62EFF666E3E}">
          <x14:id>{3E75FCB0-234C-4C41-99B2-8B5B4B67EF06}</x14:id>
        </ext>
      </extLst>
    </cfRule>
  </conditionalFormatting>
  <pageMargins left="0.7" right="0.7" top="0.75" bottom="0.75" header="0.3" footer="0.3"/>
  <pageSetup paperSize="9" scale="63" orientation="portrait" r:id="rId1"/>
  <rowBreaks count="2" manualBreakCount="2">
    <brk id="53" min="1" max="60" man="1"/>
    <brk id="145" min="1" max="60" man="1"/>
  </rowBreaks>
  <colBreaks count="4" manualBreakCount="4">
    <brk id="13" max="1048575" man="1"/>
    <brk id="25" max="1048575" man="1"/>
    <brk id="37" max="1048575" man="1"/>
    <brk id="49" max="1048575" man="1"/>
  </colBreaks>
  <drawing r:id="rId2"/>
  <extLst>
    <ext xmlns:x14="http://schemas.microsoft.com/office/spreadsheetml/2009/9/main" uri="{78C0D931-6437-407d-A8EE-F0AAD7539E65}">
      <x14:conditionalFormattings>
        <x14:conditionalFormatting xmlns:xm="http://schemas.microsoft.com/office/excel/2006/main">
          <x14:cfRule type="dataBar" id="{8EB9D9E9-8709-42D1-B482-BC214271F990}">
            <x14:dataBar minLength="0" maxLength="100" gradient="0">
              <x14:cfvo type="autoMin"/>
              <x14:cfvo type="autoMax"/>
              <x14:negativeFillColor rgb="FFFF0000"/>
              <x14:axisColor rgb="FF000000"/>
            </x14:dataBar>
          </x14:cfRule>
          <xm:sqref>L153:L165</xm:sqref>
        </x14:conditionalFormatting>
        <x14:conditionalFormatting xmlns:xm="http://schemas.microsoft.com/office/excel/2006/main">
          <x14:cfRule type="dataBar" id="{FC9E60A2-ACDB-4525-B83E-D57E6932499E}">
            <x14:dataBar minLength="0" maxLength="100" gradient="0">
              <x14:cfvo type="autoMin"/>
              <x14:cfvo type="autoMax"/>
              <x14:negativeFillColor rgb="FFFF0000"/>
              <x14:axisColor rgb="FF000000"/>
            </x14:dataBar>
          </x14:cfRule>
          <xm:sqref>X153:X165</xm:sqref>
        </x14:conditionalFormatting>
        <x14:conditionalFormatting xmlns:xm="http://schemas.microsoft.com/office/excel/2006/main">
          <x14:cfRule type="dataBar" id="{AA225171-926D-4E32-80D4-59BA78E3BBB2}">
            <x14:dataBar minLength="0" maxLength="100" gradient="0">
              <x14:cfvo type="autoMin"/>
              <x14:cfvo type="autoMax"/>
              <x14:negativeFillColor rgb="FFFF0000"/>
              <x14:axisColor rgb="FF000000"/>
            </x14:dataBar>
          </x14:cfRule>
          <xm:sqref>AJ153:AJ165</xm:sqref>
        </x14:conditionalFormatting>
        <x14:conditionalFormatting xmlns:xm="http://schemas.microsoft.com/office/excel/2006/main">
          <x14:cfRule type="dataBar" id="{86CD01F7-72F9-4524-A3C7-4D0B3406C845}">
            <x14:dataBar minLength="0" maxLength="100" gradient="0">
              <x14:cfvo type="autoMin"/>
              <x14:cfvo type="autoMax"/>
              <x14:negativeFillColor rgb="FFFF0000"/>
              <x14:axisColor rgb="FF000000"/>
            </x14:dataBar>
          </x14:cfRule>
          <xm:sqref>AV153:AV165</xm:sqref>
        </x14:conditionalFormatting>
        <x14:conditionalFormatting xmlns:xm="http://schemas.microsoft.com/office/excel/2006/main">
          <x14:cfRule type="dataBar" id="{F71689F9-0F9A-4DEC-90BD-8B8FC9E577EC}">
            <x14:dataBar minLength="0" maxLength="100" gradient="0">
              <x14:cfvo type="autoMin"/>
              <x14:cfvo type="autoMax"/>
              <x14:negativeFillColor rgb="FFFF0000"/>
              <x14:axisColor rgb="FF000000"/>
            </x14:dataBar>
          </x14:cfRule>
          <xm:sqref>BH153:BH165</xm:sqref>
        </x14:conditionalFormatting>
        <x14:conditionalFormatting xmlns:xm="http://schemas.microsoft.com/office/excel/2006/main">
          <x14:cfRule type="dataBar" id="{4038693B-1717-4854-A3D8-80560349696F}">
            <x14:dataBar minLength="0" maxLength="100" gradient="0">
              <x14:cfvo type="autoMin"/>
              <x14:cfvo type="autoMax"/>
              <x14:negativeFillColor rgb="FFFF0000"/>
              <x14:axisColor rgb="FF000000"/>
            </x14:dataBar>
          </x14:cfRule>
          <xm:sqref>BT153:BT165</xm:sqref>
        </x14:conditionalFormatting>
        <x14:conditionalFormatting xmlns:xm="http://schemas.microsoft.com/office/excel/2006/main">
          <x14:cfRule type="dataBar" id="{5DC32DBF-0887-4B41-BD21-A0625037C9EA}">
            <x14:dataBar minLength="0" maxLength="100" gradient="0">
              <x14:cfvo type="autoMin"/>
              <x14:cfvo type="autoMax"/>
              <x14:negativeFillColor rgb="FFFF0000"/>
              <x14:axisColor rgb="FF000000"/>
            </x14:dataBar>
          </x14:cfRule>
          <xm:sqref>CF15:CF27</xm:sqref>
        </x14:conditionalFormatting>
        <x14:conditionalFormatting xmlns:xm="http://schemas.microsoft.com/office/excel/2006/main">
          <x14:cfRule type="dataBar" id="{4A81DC38-AAAB-4B86-B347-37F54C53FFAC}">
            <x14:dataBar minLength="0" maxLength="100" gradient="0">
              <x14:cfvo type="autoMin"/>
              <x14:cfvo type="autoMax"/>
              <x14:negativeFillColor rgb="FFFF0000"/>
              <x14:axisColor rgb="FF000000"/>
            </x14:dataBar>
          </x14:cfRule>
          <xm:sqref>CF38:CF50</xm:sqref>
        </x14:conditionalFormatting>
        <x14:conditionalFormatting xmlns:xm="http://schemas.microsoft.com/office/excel/2006/main">
          <x14:cfRule type="dataBar" id="{C1ED43F7-255E-4926-A478-C2E9EE76E5A5}">
            <x14:dataBar minLength="0" maxLength="100" gradient="0">
              <x14:cfvo type="autoMin"/>
              <x14:cfvo type="autoMax"/>
              <x14:negativeFillColor rgb="FFFF0000"/>
              <x14:axisColor rgb="FF000000"/>
            </x14:dataBar>
          </x14:cfRule>
          <xm:sqref>CF61:CF73</xm:sqref>
        </x14:conditionalFormatting>
        <x14:conditionalFormatting xmlns:xm="http://schemas.microsoft.com/office/excel/2006/main">
          <x14:cfRule type="dataBar" id="{030E52AD-41E0-4BDE-8157-488DC7FF4D0B}">
            <x14:dataBar minLength="0" maxLength="100" gradient="0">
              <x14:cfvo type="autoMin"/>
              <x14:cfvo type="autoMax"/>
              <x14:negativeFillColor rgb="FFFF0000"/>
              <x14:axisColor rgb="FF000000"/>
            </x14:dataBar>
          </x14:cfRule>
          <xm:sqref>CF84:CF96</xm:sqref>
        </x14:conditionalFormatting>
        <x14:conditionalFormatting xmlns:xm="http://schemas.microsoft.com/office/excel/2006/main">
          <x14:cfRule type="dataBar" id="{D3EFEC45-2086-406A-9287-EAC1E4441E10}">
            <x14:dataBar minLength="0" maxLength="100" gradient="0">
              <x14:cfvo type="autoMin"/>
              <x14:cfvo type="autoMax"/>
              <x14:negativeFillColor rgb="FFFF0000"/>
              <x14:axisColor rgb="FF000000"/>
            </x14:dataBar>
          </x14:cfRule>
          <xm:sqref>CF107:CF119</xm:sqref>
        </x14:conditionalFormatting>
        <x14:conditionalFormatting xmlns:xm="http://schemas.microsoft.com/office/excel/2006/main">
          <x14:cfRule type="dataBar" id="{ACD87FAF-8126-46EF-8B8A-C3B19DFBBFD3}">
            <x14:dataBar minLength="0" maxLength="100" gradient="0">
              <x14:cfvo type="autoMin"/>
              <x14:cfvo type="autoMax"/>
              <x14:negativeFillColor rgb="FFFF0000"/>
              <x14:axisColor rgb="FF000000"/>
            </x14:dataBar>
          </x14:cfRule>
          <xm:sqref>CF130:CF142</xm:sqref>
        </x14:conditionalFormatting>
        <x14:conditionalFormatting xmlns:xm="http://schemas.microsoft.com/office/excel/2006/main">
          <x14:cfRule type="dataBar" id="{3E75FCB0-234C-4C41-99B2-8B5B4B67EF06}">
            <x14:dataBar minLength="0" maxLength="100" gradient="0">
              <x14:cfvo type="autoMin"/>
              <x14:cfvo type="autoMax"/>
              <x14:negativeFillColor rgb="FFFF0000"/>
              <x14:axisColor rgb="FF000000"/>
            </x14:dataBar>
          </x14:cfRule>
          <xm:sqref>CF153:CF165</xm:sqref>
        </x14:conditionalFormatting>
      </x14:conditionalFormatting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tabColor theme="9" tint="-0.249977111117893"/>
  </sheetPr>
  <dimension ref="C2:AO542"/>
  <sheetViews>
    <sheetView showGridLines="0" zoomScale="60" zoomScaleNormal="60" zoomScaleSheetLayoutView="55" workbookViewId="0"/>
  </sheetViews>
  <sheetFormatPr defaultRowHeight="15" x14ac:dyDescent="0.25"/>
  <cols>
    <col min="2" max="2" width="7.28515625" customWidth="1"/>
    <col min="3" max="3" width="9.28515625" customWidth="1"/>
    <col min="4" max="4" width="4.7109375" customWidth="1"/>
    <col min="5" max="10" width="8.7109375" customWidth="1"/>
    <col min="11" max="11" width="10.7109375" customWidth="1"/>
    <col min="13" max="13" width="5.7109375" customWidth="1"/>
    <col min="14" max="14" width="8.140625" customWidth="1"/>
    <col min="15" max="20" width="9.7109375" customWidth="1"/>
    <col min="21" max="21" width="10.7109375" customWidth="1"/>
    <col min="23" max="23" width="5.7109375" customWidth="1"/>
    <col min="24" max="24" width="4.7109375" customWidth="1"/>
    <col min="25" max="30" width="9.7109375" customWidth="1"/>
    <col min="31" max="31" width="10.7109375" customWidth="1"/>
    <col min="40" max="40" width="9.140625" customWidth="1"/>
    <col min="41" max="41" width="8" hidden="1" customWidth="1"/>
  </cols>
  <sheetData>
    <row r="2" spans="3:31" ht="24" customHeight="1" x14ac:dyDescent="0.35">
      <c r="C2" s="408" t="s">
        <v>20</v>
      </c>
      <c r="D2" s="408"/>
      <c r="E2" s="408"/>
      <c r="F2" s="406" t="str">
        <f ca="1">'15MIN'!F2:L2</f>
        <v>25356 HATFIELD PEVEREL</v>
      </c>
      <c r="G2" s="406"/>
      <c r="H2" s="406"/>
      <c r="I2" s="406"/>
      <c r="J2" s="406"/>
      <c r="K2" s="406"/>
      <c r="L2" s="406"/>
      <c r="M2" s="406"/>
      <c r="N2" s="406"/>
    </row>
    <row r="3" spans="3:31" ht="24" customHeight="1" x14ac:dyDescent="0.35">
      <c r="C3" s="409" t="s">
        <v>21</v>
      </c>
      <c r="D3" s="409"/>
      <c r="E3" s="409"/>
      <c r="F3" s="120" t="str">
        <f ca="1">'15MIN'!F3:L3</f>
        <v>JCT41 - Duke of Wellington, Hatfield Peverel</v>
      </c>
      <c r="G3" s="120"/>
      <c r="H3" s="120"/>
      <c r="I3" s="120"/>
      <c r="J3" s="120"/>
      <c r="K3" s="120"/>
      <c r="L3" s="120"/>
      <c r="M3" s="120"/>
      <c r="N3" s="120"/>
    </row>
    <row r="4" spans="3:31" ht="24" customHeight="1" x14ac:dyDescent="0.5">
      <c r="C4" s="408" t="s">
        <v>22</v>
      </c>
      <c r="D4" s="408"/>
      <c r="E4" s="408"/>
      <c r="F4" s="407">
        <f>'15MIN'!F4:L4</f>
        <v>45945</v>
      </c>
      <c r="G4" s="407"/>
      <c r="H4" s="407"/>
      <c r="I4" s="407"/>
      <c r="J4" s="407"/>
      <c r="K4" s="407"/>
      <c r="L4" s="407"/>
      <c r="M4" s="407"/>
      <c r="N4" s="407"/>
      <c r="Y4" s="161"/>
    </row>
    <row r="5" spans="3:31" ht="24" customHeight="1" x14ac:dyDescent="0.35">
      <c r="C5" s="118"/>
      <c r="D5" s="118"/>
      <c r="E5" s="118"/>
      <c r="F5" s="117"/>
      <c r="G5" s="117"/>
      <c r="H5" s="117"/>
      <c r="I5" s="117"/>
      <c r="J5" s="117"/>
      <c r="K5" s="117"/>
      <c r="L5" s="117"/>
      <c r="M5" s="117"/>
      <c r="N5" s="117"/>
      <c r="Y5" s="162"/>
      <c r="Z5" s="162"/>
      <c r="AA5" s="117"/>
      <c r="AB5" s="117"/>
      <c r="AC5" s="117"/>
      <c r="AD5" s="117"/>
      <c r="AE5" s="117"/>
    </row>
    <row r="6" spans="3:31" ht="24" customHeight="1" x14ac:dyDescent="0.35">
      <c r="C6" s="408" t="s">
        <v>174</v>
      </c>
      <c r="D6" s="408"/>
      <c r="E6" s="408"/>
      <c r="F6" s="406" t="str">
        <f>'15MIN'!F6:L6</f>
        <v>Overcast, max 13°C</v>
      </c>
      <c r="G6" s="406"/>
      <c r="H6" s="406"/>
      <c r="I6" s="406"/>
      <c r="J6" s="406"/>
      <c r="K6" s="406"/>
      <c r="L6" s="406"/>
      <c r="M6" s="406"/>
      <c r="N6" s="406"/>
      <c r="Y6" s="162"/>
      <c r="Z6" s="162"/>
      <c r="AA6" s="117"/>
      <c r="AB6" s="117"/>
      <c r="AC6" s="117"/>
      <c r="AD6" s="117"/>
      <c r="AE6" s="117"/>
    </row>
    <row r="7" spans="3:31" ht="24" customHeight="1" x14ac:dyDescent="0.35">
      <c r="C7" s="119" t="s">
        <v>31</v>
      </c>
      <c r="D7" s="119"/>
      <c r="E7" s="117"/>
      <c r="F7" s="117" t="str">
        <f>"15min, 60min &amp; "&amp;config!AL4&amp;"hr matrices"</f>
        <v>15min, 60min &amp; 13hr matrices</v>
      </c>
      <c r="G7" s="117"/>
      <c r="H7" s="120"/>
      <c r="I7" s="120"/>
      <c r="J7" s="120"/>
      <c r="K7" s="120"/>
      <c r="L7" s="117"/>
      <c r="M7" s="117"/>
      <c r="N7" s="117"/>
      <c r="Y7" s="162"/>
      <c r="Z7" s="162"/>
      <c r="AA7" s="117"/>
      <c r="AB7" s="117"/>
      <c r="AC7" s="117"/>
      <c r="AD7" s="117"/>
      <c r="AE7" s="117"/>
    </row>
    <row r="8" spans="3:31" ht="44.25" customHeight="1" x14ac:dyDescent="0.35">
      <c r="H8" s="117"/>
      <c r="I8" s="117"/>
      <c r="J8" s="117"/>
      <c r="K8" s="117"/>
      <c r="L8" s="117"/>
      <c r="M8" s="117"/>
      <c r="N8" s="117"/>
      <c r="Y8" s="158"/>
      <c r="Z8" s="158"/>
      <c r="AA8" s="120"/>
      <c r="AB8" s="120"/>
      <c r="AC8" s="120"/>
      <c r="AD8" s="120"/>
      <c r="AE8" s="120"/>
    </row>
    <row r="9" spans="3:31" ht="24" customHeight="1" x14ac:dyDescent="0.5">
      <c r="D9" s="33"/>
      <c r="E9" s="121" t="s">
        <v>147</v>
      </c>
      <c r="F9" s="33"/>
      <c r="G9" s="33"/>
      <c r="H9" s="33"/>
      <c r="I9" s="33"/>
      <c r="J9" s="33"/>
      <c r="K9" s="33"/>
      <c r="L9" s="117"/>
      <c r="M9" s="117"/>
      <c r="N9" s="33"/>
      <c r="O9" s="87" t="str">
        <f>config!AL4&amp;"hr survey total"</f>
        <v>13hr survey total</v>
      </c>
      <c r="P9" s="33"/>
      <c r="Q9" s="33"/>
      <c r="R9" s="33"/>
      <c r="S9" s="33"/>
      <c r="T9" s="33"/>
      <c r="U9" s="33"/>
      <c r="Y9" s="158"/>
      <c r="Z9" s="158"/>
      <c r="AA9" s="120"/>
      <c r="AB9" s="120"/>
      <c r="AC9" s="120"/>
      <c r="AD9" s="120"/>
      <c r="AE9" s="120"/>
    </row>
    <row r="10" spans="3:31" ht="67.5" customHeight="1" x14ac:dyDescent="0.35">
      <c r="D10" s="404" t="s">
        <v>167</v>
      </c>
      <c r="E10" s="404"/>
      <c r="F10" s="404"/>
      <c r="G10" s="404"/>
      <c r="H10" s="404"/>
      <c r="I10" s="404"/>
      <c r="J10" s="404"/>
      <c r="K10" s="404"/>
      <c r="L10" s="117"/>
      <c r="M10" s="117"/>
      <c r="N10" s="404" t="str">
        <f>"This matrix shows entries (vertical) and exits (horizontal) for the entire survey ("&amp;TEXT(D22, "hh:mm")&amp;" to "&amp;TEXT(D22+TIME(config!AL4, 0, 0), "hh:mm")&amp;")..."</f>
        <v>This matrix shows entries (vertical) and exits (horizontal) for the entire survey (06:00 to 19:00)...</v>
      </c>
      <c r="O10" s="404"/>
      <c r="P10" s="404"/>
      <c r="Q10" s="404"/>
      <c r="R10" s="404"/>
      <c r="S10" s="404"/>
      <c r="T10" s="404"/>
      <c r="U10" s="404"/>
      <c r="Y10" s="158"/>
      <c r="Z10" s="158"/>
      <c r="AA10" s="120"/>
      <c r="AB10" s="120"/>
      <c r="AC10" s="120"/>
      <c r="AD10" s="120"/>
      <c r="AE10" s="120"/>
    </row>
    <row r="11" spans="3:31" ht="18" customHeight="1" x14ac:dyDescent="0.35">
      <c r="H11" s="120"/>
      <c r="I11" s="120"/>
      <c r="J11" s="120"/>
      <c r="K11" s="120"/>
      <c r="L11" s="117"/>
      <c r="M11" s="117"/>
      <c r="O11" s="229" t="str">
        <f>O23</f>
        <v>A</v>
      </c>
      <c r="P11" s="230" t="str">
        <f t="shared" ref="P11:T11" si="0">P23</f>
        <v>B</v>
      </c>
      <c r="Q11" s="231" t="str">
        <f t="shared" si="0"/>
        <v>C</v>
      </c>
      <c r="R11" s="232" t="str">
        <f t="shared" si="0"/>
        <v/>
      </c>
      <c r="S11" s="233" t="str">
        <f t="shared" si="0"/>
        <v/>
      </c>
      <c r="T11" s="190" t="str">
        <f t="shared" si="0"/>
        <v/>
      </c>
      <c r="U11" t="s">
        <v>187</v>
      </c>
      <c r="Y11" s="158"/>
      <c r="Z11" s="158"/>
      <c r="AA11" s="120"/>
      <c r="AB11" s="120"/>
      <c r="AC11" s="120"/>
      <c r="AD11" s="120"/>
      <c r="AE11" s="120"/>
    </row>
    <row r="12" spans="3:31" ht="18" customHeight="1" x14ac:dyDescent="0.35">
      <c r="E12" s="158" t="str">
        <f>IF(config!C14&lt;&gt;"", config!B14, "")</f>
        <v>ARM A</v>
      </c>
      <c r="F12" s="158"/>
      <c r="G12" s="120" t="str">
        <f ca="1">IF(config!C14&lt;&gt;"", config!AP4, "")</f>
        <v>B1137 The Street (W)</v>
      </c>
      <c r="H12" s="120"/>
      <c r="I12" s="120"/>
      <c r="J12" s="120"/>
      <c r="K12" s="120"/>
      <c r="L12" s="117"/>
      <c r="M12" s="117"/>
      <c r="N12" s="234" t="str">
        <f>N24</f>
        <v>A</v>
      </c>
      <c r="O12" s="171">
        <f ca="1">IF(O24&lt;&gt;"", SUM(O24,O64,O104,O144,O184,O224,O264,O304,O344,O384,O424,O464,O504), "")</f>
        <v>20</v>
      </c>
      <c r="P12" s="171">
        <f t="shared" ref="P12:T12" ca="1" si="1">IF(P24&lt;&gt;"", SUM(P24,P64,P104,P144,P184,P224,P264,P304,P344,P384,P424,P464,P504), "")</f>
        <v>2660</v>
      </c>
      <c r="Q12" s="171">
        <f t="shared" ca="1" si="1"/>
        <v>3889</v>
      </c>
      <c r="R12" s="171" t="str">
        <f t="shared" ca="1" si="1"/>
        <v/>
      </c>
      <c r="S12" s="171" t="str">
        <f t="shared" ca="1" si="1"/>
        <v/>
      </c>
      <c r="T12" s="171" t="str">
        <f t="shared" ca="1" si="1"/>
        <v/>
      </c>
      <c r="U12" s="93">
        <f ca="1">IF(O12&lt;&gt;"", SUM(O12:T12), "")</f>
        <v>6569</v>
      </c>
      <c r="Y12" s="158"/>
      <c r="Z12" s="158"/>
      <c r="AA12" s="120"/>
      <c r="AB12" s="120"/>
      <c r="AC12" s="120"/>
      <c r="AD12" s="120"/>
      <c r="AE12" s="120"/>
    </row>
    <row r="13" spans="3:31" ht="18" customHeight="1" x14ac:dyDescent="0.35">
      <c r="E13" s="158" t="str">
        <f>IF(config!C15&lt;&gt;"", config!B15, "")</f>
        <v>ARM B</v>
      </c>
      <c r="F13" s="158"/>
      <c r="G13" s="120" t="str">
        <f ca="1">IF(config!C15&lt;&gt;"", config!AP5, "")</f>
        <v>B1137 The Street (NE)</v>
      </c>
      <c r="H13" s="120"/>
      <c r="I13" s="120"/>
      <c r="J13" s="120"/>
      <c r="K13" s="120"/>
      <c r="L13" s="117"/>
      <c r="M13" s="117"/>
      <c r="N13" s="235" t="str">
        <f t="shared" ref="N13:N17" si="2">N25</f>
        <v>B</v>
      </c>
      <c r="O13" s="171">
        <f t="shared" ref="O13:T13" ca="1" si="3">IF(O25&lt;&gt;"", SUM(O25,O65,O105,O145,O185,O225,O265,O305,O345,O385,O425,O465,O505), "")</f>
        <v>3036</v>
      </c>
      <c r="P13" s="171">
        <f t="shared" ca="1" si="3"/>
        <v>1</v>
      </c>
      <c r="Q13" s="171">
        <f t="shared" ca="1" si="3"/>
        <v>1921</v>
      </c>
      <c r="R13" s="171" t="str">
        <f t="shared" ca="1" si="3"/>
        <v/>
      </c>
      <c r="S13" s="171" t="str">
        <f t="shared" ca="1" si="3"/>
        <v/>
      </c>
      <c r="T13" s="171" t="str">
        <f t="shared" ca="1" si="3"/>
        <v/>
      </c>
      <c r="U13" s="93">
        <f t="shared" ref="U13:U17" ca="1" si="4">IF(O13&lt;&gt;"", SUM(O13:T13), "")</f>
        <v>4958</v>
      </c>
      <c r="Y13" s="158"/>
      <c r="Z13" s="158"/>
      <c r="AA13" s="120"/>
      <c r="AB13" s="120"/>
      <c r="AC13" s="120"/>
      <c r="AD13" s="120"/>
      <c r="AE13" s="120"/>
    </row>
    <row r="14" spans="3:31" ht="18" customHeight="1" x14ac:dyDescent="0.35">
      <c r="E14" s="158" t="str">
        <f>IF(config!C16&lt;&gt;"", config!B16, "")</f>
        <v>ARM C</v>
      </c>
      <c r="F14" s="158"/>
      <c r="G14" s="120" t="str">
        <f ca="1">IF(config!C16&lt;&gt;"", config!AP6, "")</f>
        <v>B1019 Maldon Rd (S)</v>
      </c>
      <c r="H14" s="117"/>
      <c r="I14" s="117"/>
      <c r="J14" s="117"/>
      <c r="K14" s="117"/>
      <c r="L14" s="117"/>
      <c r="M14" s="117"/>
      <c r="N14" s="236" t="str">
        <f t="shared" si="2"/>
        <v>C</v>
      </c>
      <c r="O14" s="171">
        <f t="shared" ref="O14:T14" ca="1" si="5">IF(O26&lt;&gt;"", SUM(O26,O66,O106,O146,O186,O226,O266,O306,O346,O386,O426,O466,O506), "")</f>
        <v>3911</v>
      </c>
      <c r="P14" s="171">
        <f t="shared" ca="1" si="5"/>
        <v>2087</v>
      </c>
      <c r="Q14" s="171">
        <f t="shared" ca="1" si="5"/>
        <v>4</v>
      </c>
      <c r="R14" s="171" t="str">
        <f t="shared" ca="1" si="5"/>
        <v/>
      </c>
      <c r="S14" s="171" t="str">
        <f t="shared" ca="1" si="5"/>
        <v/>
      </c>
      <c r="T14" s="171" t="str">
        <f t="shared" ca="1" si="5"/>
        <v/>
      </c>
      <c r="U14" s="93">
        <f t="shared" ca="1" si="4"/>
        <v>6002</v>
      </c>
      <c r="Y14" s="158"/>
      <c r="Z14" s="158"/>
      <c r="AA14" s="120"/>
      <c r="AB14" s="120"/>
      <c r="AC14" s="120"/>
      <c r="AD14" s="120"/>
      <c r="AE14" s="120"/>
    </row>
    <row r="15" spans="3:31" ht="18" customHeight="1" x14ac:dyDescent="0.35">
      <c r="E15" s="158" t="str">
        <f>IF(config!C17&lt;&gt;"", config!B17, "")</f>
        <v/>
      </c>
      <c r="F15" s="158"/>
      <c r="G15" s="120" t="str">
        <f>IF(config!C17&lt;&gt;"", config!AP7, "")</f>
        <v/>
      </c>
      <c r="H15" s="117"/>
      <c r="I15" s="117"/>
      <c r="J15" s="117"/>
      <c r="K15" s="117"/>
      <c r="L15" s="117"/>
      <c r="M15" s="117"/>
      <c r="N15" s="237" t="str">
        <f t="shared" si="2"/>
        <v/>
      </c>
      <c r="O15" s="171" t="str">
        <f t="shared" ref="O15:T15" ca="1" si="6">IF(O27&lt;&gt;"", SUM(O27,O67,O107,O147,O187,O227,O267,O307,O347,O387,O427,O467,O507), "")</f>
        <v/>
      </c>
      <c r="P15" s="171" t="str">
        <f t="shared" ca="1" si="6"/>
        <v/>
      </c>
      <c r="Q15" s="171" t="str">
        <f t="shared" ca="1" si="6"/>
        <v/>
      </c>
      <c r="R15" s="171" t="str">
        <f t="shared" ca="1" si="6"/>
        <v/>
      </c>
      <c r="S15" s="171" t="str">
        <f t="shared" ca="1" si="6"/>
        <v/>
      </c>
      <c r="T15" s="171" t="str">
        <f t="shared" ca="1" si="6"/>
        <v/>
      </c>
      <c r="U15" s="93" t="str">
        <f t="shared" ca="1" si="4"/>
        <v/>
      </c>
      <c r="Y15" s="158"/>
      <c r="Z15" s="158"/>
      <c r="AA15" s="120"/>
      <c r="AB15" s="120"/>
      <c r="AC15" s="120"/>
      <c r="AD15" s="120"/>
      <c r="AE15" s="120"/>
    </row>
    <row r="16" spans="3:31" ht="18" customHeight="1" x14ac:dyDescent="0.35">
      <c r="E16" s="158" t="str">
        <f>IF(config!C18&lt;&gt;"", config!B18, "")</f>
        <v/>
      </c>
      <c r="F16" s="158"/>
      <c r="G16" s="120" t="str">
        <f>IF(config!C18&lt;&gt;"", config!AP8, "")</f>
        <v/>
      </c>
      <c r="H16" s="117"/>
      <c r="I16" s="117"/>
      <c r="J16" s="117"/>
      <c r="K16" s="117"/>
      <c r="L16" s="117"/>
      <c r="M16" s="117"/>
      <c r="N16" s="238" t="str">
        <f t="shared" si="2"/>
        <v/>
      </c>
      <c r="O16" s="171" t="str">
        <f t="shared" ref="O16:T16" ca="1" si="7">IF(O28&lt;&gt;"", SUM(O28,O68,O108,O148,O188,O228,O268,O308,O348,O388,O428,O468,O508), "")</f>
        <v/>
      </c>
      <c r="P16" s="171" t="str">
        <f t="shared" ca="1" si="7"/>
        <v/>
      </c>
      <c r="Q16" s="171" t="str">
        <f t="shared" ca="1" si="7"/>
        <v/>
      </c>
      <c r="R16" s="171" t="str">
        <f t="shared" ca="1" si="7"/>
        <v/>
      </c>
      <c r="S16" s="171" t="str">
        <f t="shared" ca="1" si="7"/>
        <v/>
      </c>
      <c r="T16" s="171" t="str">
        <f t="shared" ca="1" si="7"/>
        <v/>
      </c>
      <c r="U16" s="93" t="str">
        <f t="shared" ca="1" si="4"/>
        <v/>
      </c>
      <c r="Y16" s="158"/>
      <c r="Z16" s="158"/>
      <c r="AA16" s="120"/>
      <c r="AB16" s="120"/>
      <c r="AC16" s="120"/>
      <c r="AD16" s="120"/>
      <c r="AE16" s="120"/>
    </row>
    <row r="17" spans="3:41" ht="18" customHeight="1" x14ac:dyDescent="0.35">
      <c r="E17" s="158" t="str">
        <f>IF(config!C19&lt;&gt;"", config!B19, "")</f>
        <v/>
      </c>
      <c r="F17" s="158"/>
      <c r="G17" s="120" t="str">
        <f>IF(config!C19&lt;&gt;"", config!AP9, "")</f>
        <v/>
      </c>
      <c r="N17" s="239" t="str">
        <f t="shared" si="2"/>
        <v/>
      </c>
      <c r="O17" s="171" t="str">
        <f t="shared" ref="O17:T17" ca="1" si="8">IF(O29&lt;&gt;"", SUM(O29,O69,O109,O149,O189,O229,O269,O309,O349,O389,O429,O469,O509), "")</f>
        <v/>
      </c>
      <c r="P17" s="171" t="str">
        <f t="shared" ca="1" si="8"/>
        <v/>
      </c>
      <c r="Q17" s="171" t="str">
        <f t="shared" ca="1" si="8"/>
        <v/>
      </c>
      <c r="R17" s="171" t="str">
        <f t="shared" ca="1" si="8"/>
        <v/>
      </c>
      <c r="S17" s="171" t="str">
        <f t="shared" ca="1" si="8"/>
        <v/>
      </c>
      <c r="T17" s="171" t="str">
        <f t="shared" ca="1" si="8"/>
        <v/>
      </c>
      <c r="U17" s="93" t="str">
        <f t="shared" ca="1" si="4"/>
        <v/>
      </c>
    </row>
    <row r="18" spans="3:41" ht="18" customHeight="1" x14ac:dyDescent="0.25">
      <c r="N18" s="247" t="s">
        <v>186</v>
      </c>
      <c r="O18" s="99">
        <f ca="1">IF(O12&lt;&gt;"", SUM(O12:O17), "")</f>
        <v>6967</v>
      </c>
      <c r="P18" s="99">
        <f t="shared" ref="P18:T18" ca="1" si="9">IF(P12&lt;&gt;"", SUM(P12:P17), "")</f>
        <v>4748</v>
      </c>
      <c r="Q18" s="99">
        <f t="shared" ca="1" si="9"/>
        <v>5814</v>
      </c>
      <c r="R18" s="99" t="str">
        <f t="shared" ca="1" si="9"/>
        <v/>
      </c>
      <c r="S18" s="99" t="str">
        <f t="shared" ca="1" si="9"/>
        <v/>
      </c>
      <c r="T18" s="99" t="str">
        <f t="shared" ca="1" si="9"/>
        <v/>
      </c>
      <c r="U18" s="100">
        <f ca="1">SUM(O12:S16)</f>
        <v>17529</v>
      </c>
    </row>
    <row r="19" spans="3:41" ht="24" customHeight="1" x14ac:dyDescent="0.25"/>
    <row r="20" spans="3:41" ht="85.5" customHeight="1" x14ac:dyDescent="0.5">
      <c r="D20" s="33"/>
      <c r="E20" s="87" t="s">
        <v>126</v>
      </c>
      <c r="F20" s="33"/>
      <c r="G20" s="33"/>
      <c r="H20" s="33"/>
      <c r="I20" s="33"/>
      <c r="J20" s="33"/>
      <c r="K20" s="33"/>
      <c r="N20" s="33"/>
      <c r="O20" s="87" t="s">
        <v>127</v>
      </c>
      <c r="P20" s="33"/>
      <c r="Q20" s="33"/>
      <c r="R20" s="33"/>
      <c r="S20" s="33"/>
      <c r="T20" s="33"/>
      <c r="U20" s="33"/>
      <c r="Y20" s="159"/>
    </row>
    <row r="21" spans="3:41" ht="90" customHeight="1" x14ac:dyDescent="0.25">
      <c r="D21" s="405" t="s">
        <v>164</v>
      </c>
      <c r="E21" s="405"/>
      <c r="F21" s="405"/>
      <c r="G21" s="405"/>
      <c r="H21" s="405"/>
      <c r="I21" s="405"/>
      <c r="J21" s="405"/>
      <c r="K21" s="405"/>
      <c r="N21" s="405" t="s">
        <v>165</v>
      </c>
      <c r="O21" s="405"/>
      <c r="P21" s="405"/>
      <c r="Q21" s="405"/>
      <c r="R21" s="405"/>
      <c r="S21" s="405"/>
      <c r="T21" s="405"/>
      <c r="U21" s="405"/>
    </row>
    <row r="22" spans="3:41" ht="23.25" x14ac:dyDescent="0.25">
      <c r="D22" s="403">
        <f>config!C7</f>
        <v>0.25</v>
      </c>
      <c r="E22" s="403"/>
      <c r="F22" s="403"/>
      <c r="G22" s="403"/>
      <c r="H22" s="33"/>
      <c r="I22" s="33"/>
      <c r="J22" s="33"/>
      <c r="K22" s="33"/>
      <c r="N22" s="112" t="str">
        <f>TEXT(D22, "hh:mm")&amp;" to "&amp;TEXT(D22+TIME(1, 0, 0), "hh:mm")</f>
        <v>06:00 to 07:00</v>
      </c>
      <c r="O22" s="112"/>
      <c r="P22" s="112"/>
      <c r="Q22" s="112"/>
      <c r="R22" s="33"/>
      <c r="S22" s="33"/>
      <c r="T22" s="33"/>
      <c r="U22" s="33"/>
      <c r="X22" s="411"/>
      <c r="Y22" s="411"/>
      <c r="Z22" s="411"/>
      <c r="AA22" s="411"/>
    </row>
    <row r="23" spans="3:41" ht="20.100000000000001" customHeight="1" x14ac:dyDescent="0.25">
      <c r="E23" s="229" t="str">
        <f>IF(config!$C$14&lt;&gt;"", "A", "")</f>
        <v>A</v>
      </c>
      <c r="F23" s="230" t="str">
        <f>IF(config!$C$15&lt;&gt;"", "B", "")</f>
        <v>B</v>
      </c>
      <c r="G23" s="231" t="str">
        <f>IF(config!$C$16&lt;&gt;"", "C", "")</f>
        <v>C</v>
      </c>
      <c r="H23" s="232" t="str">
        <f>IF(config!$C$17&lt;&gt;"", "D", "")</f>
        <v/>
      </c>
      <c r="I23" s="233" t="str">
        <f>IF(config!$C$18&lt;&gt;"", "E", "")</f>
        <v/>
      </c>
      <c r="J23" s="190" t="str">
        <f>IF(config!$C$19&lt;&gt;"", "F", "")</f>
        <v/>
      </c>
      <c r="K23" s="88"/>
      <c r="O23" s="229" t="str">
        <f t="shared" ref="O23:T23" si="10">E23</f>
        <v>A</v>
      </c>
      <c r="P23" s="230" t="str">
        <f t="shared" si="10"/>
        <v>B</v>
      </c>
      <c r="Q23" s="231" t="str">
        <f t="shared" si="10"/>
        <v>C</v>
      </c>
      <c r="R23" s="232" t="str">
        <f t="shared" si="10"/>
        <v/>
      </c>
      <c r="S23" s="233" t="str">
        <f t="shared" si="10"/>
        <v/>
      </c>
      <c r="T23" s="190" t="str">
        <f t="shared" si="10"/>
        <v/>
      </c>
      <c r="U23" s="88"/>
      <c r="Y23" s="88"/>
      <c r="Z23" s="88"/>
      <c r="AA23" s="88"/>
      <c r="AB23" s="88"/>
      <c r="AC23" s="88"/>
      <c r="AD23" s="88"/>
    </row>
    <row r="24" spans="3:41" ht="18" customHeight="1" x14ac:dyDescent="0.25">
      <c r="C24" s="160"/>
      <c r="D24" s="234" t="str">
        <f>IF(config!$C$14&lt;&gt;"", "A", "")</f>
        <v>A</v>
      </c>
      <c r="E24" s="90">
        <f t="shared" ref="E24:E29" ca="1" si="11">IF(INDIRECT("'15MIN'!C"&amp;$AO24)&lt;&gt;"", INDIRECT("'15MIN'!L"&amp;$AO24), "")</f>
        <v>0</v>
      </c>
      <c r="F24" s="91">
        <f t="shared" ref="F24:F29" ca="1" si="12">IF(INDIRECT("'15MIN'!O"&amp;$AO24)&lt;&gt;"", INDIRECT("'15MIN'!X"&amp;$AO24), "")</f>
        <v>12</v>
      </c>
      <c r="G24" s="91">
        <f t="shared" ref="G24:G29" ca="1" si="13">IF(INDIRECT("'15MIN'!AA"&amp;$AO24)&lt;&gt;"", INDIRECT("'15MIN'!AJ"&amp;$AO24), "")</f>
        <v>13</v>
      </c>
      <c r="H24" s="91" t="str">
        <f t="shared" ref="H24:H29" ca="1" si="14">IF(INDIRECT("'15MIN'!AM"&amp;$AO24)&lt;&gt;"", INDIRECT("'15MIN'!AV"&amp;$AO24), "")</f>
        <v/>
      </c>
      <c r="I24" s="92" t="str">
        <f t="shared" ref="I24:I29" ca="1" si="15">IF(INDIRECT("'15MIN'!AY"&amp;$AO24)&lt;&gt;"", INDIRECT("'15MIN'!BH"&amp;$AO24), "")</f>
        <v/>
      </c>
      <c r="J24" s="92" t="str">
        <f ca="1">IF(INDIRECT("'15MIN'!BK"&amp;$AO24)&lt;&gt;"", INDIRECT("'15MIN'!BT"&amp;$AO24), "")</f>
        <v/>
      </c>
      <c r="K24" s="93">
        <f ca="1">IF(E24&lt;&gt;"", SUM(E24:J24), "")</f>
        <v>25</v>
      </c>
      <c r="M24" s="410"/>
      <c r="N24" s="234" t="str">
        <f t="shared" ref="N24:N29" si="16">D24</f>
        <v>A</v>
      </c>
      <c r="O24" s="94">
        <f t="shared" ref="O24:T29" ca="1" si="17">IF(E24&lt;&gt;"", SUM(E24,E34,E44,E54), "")</f>
        <v>0</v>
      </c>
      <c r="P24" s="95">
        <f t="shared" ca="1" si="17"/>
        <v>90</v>
      </c>
      <c r="Q24" s="95">
        <f t="shared" ca="1" si="17"/>
        <v>89</v>
      </c>
      <c r="R24" s="95" t="str">
        <f t="shared" ca="1" si="17"/>
        <v/>
      </c>
      <c r="S24" s="95" t="str">
        <f t="shared" ca="1" si="17"/>
        <v/>
      </c>
      <c r="T24" s="95" t="str">
        <f ca="1">IF(J24&lt;&gt;"", SUM(J24,J34,J44,J54), "")</f>
        <v/>
      </c>
      <c r="U24" s="93">
        <f ca="1">IF(O24&lt;&gt;"", SUM(O24:T24), "")</f>
        <v>179</v>
      </c>
      <c r="W24" s="410"/>
      <c r="X24" s="89"/>
      <c r="Y24" s="105"/>
      <c r="Z24" s="105"/>
      <c r="AA24" s="105"/>
      <c r="AB24" s="105"/>
      <c r="AC24" s="105"/>
      <c r="AD24" s="105"/>
      <c r="AE24" s="102"/>
      <c r="AO24">
        <v>15</v>
      </c>
    </row>
    <row r="25" spans="3:41" ht="18" customHeight="1" x14ac:dyDescent="0.25">
      <c r="C25" s="160"/>
      <c r="D25" s="235" t="str">
        <f>IF(config!$C$15&lt;&gt;"", "B", "")</f>
        <v>B</v>
      </c>
      <c r="E25" s="91">
        <f t="shared" ca="1" si="11"/>
        <v>27</v>
      </c>
      <c r="F25" s="90">
        <f t="shared" ca="1" si="12"/>
        <v>0</v>
      </c>
      <c r="G25" s="91">
        <f t="shared" ca="1" si="13"/>
        <v>9</v>
      </c>
      <c r="H25" s="91" t="str">
        <f t="shared" ca="1" si="14"/>
        <v/>
      </c>
      <c r="I25" s="92" t="str">
        <f t="shared" ca="1" si="15"/>
        <v/>
      </c>
      <c r="J25" s="92" t="str">
        <f t="shared" ref="J25:J29" ca="1" si="18">IF(INDIRECT("'15MIN'!BK"&amp;$AO25)&lt;&gt;"", INDIRECT("'15MIN'!BT"&amp;$AO25), "")</f>
        <v/>
      </c>
      <c r="K25" s="93">
        <f t="shared" ref="K25:K29" ca="1" si="19">IF(E25&lt;&gt;"", SUM(E25:J25), "")</f>
        <v>36</v>
      </c>
      <c r="M25" s="410"/>
      <c r="N25" s="235" t="str">
        <f t="shared" si="16"/>
        <v>B</v>
      </c>
      <c r="O25" s="95">
        <f t="shared" ca="1" si="17"/>
        <v>179</v>
      </c>
      <c r="P25" s="94">
        <f t="shared" ca="1" si="17"/>
        <v>0</v>
      </c>
      <c r="Q25" s="95">
        <f t="shared" ca="1" si="17"/>
        <v>63</v>
      </c>
      <c r="R25" s="95" t="str">
        <f t="shared" ca="1" si="17"/>
        <v/>
      </c>
      <c r="S25" s="95" t="str">
        <f t="shared" ca="1" si="17"/>
        <v/>
      </c>
      <c r="T25" s="95" t="str">
        <f t="shared" ca="1" si="17"/>
        <v/>
      </c>
      <c r="U25" s="93">
        <f t="shared" ref="U25:U29" ca="1" si="20">IF(O25&lt;&gt;"", SUM(O25:T25), "")</f>
        <v>242</v>
      </c>
      <c r="W25" s="410"/>
      <c r="X25" s="89"/>
      <c r="Y25" s="105"/>
      <c r="Z25" s="105"/>
      <c r="AA25" s="105"/>
      <c r="AB25" s="105"/>
      <c r="AC25" s="105"/>
      <c r="AD25" s="105"/>
      <c r="AE25" s="102"/>
      <c r="AO25">
        <f>AO24+62</f>
        <v>77</v>
      </c>
    </row>
    <row r="26" spans="3:41" ht="18" customHeight="1" x14ac:dyDescent="0.25">
      <c r="C26" s="160"/>
      <c r="D26" s="236" t="str">
        <f>IF(config!$C$16&lt;&gt;"", "C", "")</f>
        <v>C</v>
      </c>
      <c r="E26" s="91">
        <f t="shared" ca="1" si="11"/>
        <v>34</v>
      </c>
      <c r="F26" s="91">
        <f t="shared" ca="1" si="12"/>
        <v>13</v>
      </c>
      <c r="G26" s="90">
        <f t="shared" ca="1" si="13"/>
        <v>0</v>
      </c>
      <c r="H26" s="91" t="str">
        <f t="shared" ca="1" si="14"/>
        <v/>
      </c>
      <c r="I26" s="92" t="str">
        <f t="shared" ca="1" si="15"/>
        <v/>
      </c>
      <c r="J26" s="92" t="str">
        <f t="shared" ca="1" si="18"/>
        <v/>
      </c>
      <c r="K26" s="93">
        <f t="shared" ca="1" si="19"/>
        <v>47</v>
      </c>
      <c r="M26" s="410"/>
      <c r="N26" s="236" t="str">
        <f t="shared" si="16"/>
        <v>C</v>
      </c>
      <c r="O26" s="95">
        <f t="shared" ca="1" si="17"/>
        <v>246</v>
      </c>
      <c r="P26" s="95">
        <f t="shared" ca="1" si="17"/>
        <v>109</v>
      </c>
      <c r="Q26" s="94">
        <f t="shared" ca="1" si="17"/>
        <v>0</v>
      </c>
      <c r="R26" s="95" t="str">
        <f t="shared" ca="1" si="17"/>
        <v/>
      </c>
      <c r="S26" s="95" t="str">
        <f t="shared" ca="1" si="17"/>
        <v/>
      </c>
      <c r="T26" s="95" t="str">
        <f t="shared" ca="1" si="17"/>
        <v/>
      </c>
      <c r="U26" s="93">
        <f t="shared" ca="1" si="20"/>
        <v>355</v>
      </c>
      <c r="W26" s="410"/>
      <c r="X26" s="89"/>
      <c r="Y26" s="105"/>
      <c r="Z26" s="105"/>
      <c r="AA26" s="105"/>
      <c r="AB26" s="105"/>
      <c r="AC26" s="105"/>
      <c r="AD26" s="105"/>
      <c r="AE26" s="102"/>
      <c r="AO26">
        <f t="shared" ref="AO26:AO29" si="21">AO25+62</f>
        <v>139</v>
      </c>
    </row>
    <row r="27" spans="3:41" ht="18" customHeight="1" x14ac:dyDescent="0.25">
      <c r="C27" s="160"/>
      <c r="D27" s="237" t="str">
        <f>IF(config!$C$17&lt;&gt;"", "D", "")</f>
        <v/>
      </c>
      <c r="E27" s="91" t="str">
        <f t="shared" ca="1" si="11"/>
        <v/>
      </c>
      <c r="F27" s="91" t="str">
        <f t="shared" ca="1" si="12"/>
        <v/>
      </c>
      <c r="G27" s="91" t="str">
        <f t="shared" ca="1" si="13"/>
        <v/>
      </c>
      <c r="H27" s="90" t="str">
        <f t="shared" ca="1" si="14"/>
        <v/>
      </c>
      <c r="I27" s="92" t="str">
        <f t="shared" ca="1" si="15"/>
        <v/>
      </c>
      <c r="J27" s="92" t="str">
        <f t="shared" ca="1" si="18"/>
        <v/>
      </c>
      <c r="K27" s="93" t="str">
        <f t="shared" ca="1" si="19"/>
        <v/>
      </c>
      <c r="M27" s="410"/>
      <c r="N27" s="237" t="str">
        <f t="shared" si="16"/>
        <v/>
      </c>
      <c r="O27" s="95" t="str">
        <f t="shared" ca="1" si="17"/>
        <v/>
      </c>
      <c r="P27" s="95" t="str">
        <f t="shared" ca="1" si="17"/>
        <v/>
      </c>
      <c r="Q27" s="95" t="str">
        <f t="shared" ca="1" si="17"/>
        <v/>
      </c>
      <c r="R27" s="94" t="str">
        <f t="shared" ca="1" si="17"/>
        <v/>
      </c>
      <c r="S27" s="95" t="str">
        <f t="shared" ca="1" si="17"/>
        <v/>
      </c>
      <c r="T27" s="95" t="str">
        <f t="shared" ca="1" si="17"/>
        <v/>
      </c>
      <c r="U27" s="93" t="str">
        <f t="shared" ca="1" si="20"/>
        <v/>
      </c>
      <c r="W27" s="410"/>
      <c r="X27" s="89"/>
      <c r="Y27" s="105"/>
      <c r="Z27" s="105"/>
      <c r="AA27" s="105"/>
      <c r="AB27" s="105"/>
      <c r="AC27" s="105"/>
      <c r="AD27" s="105"/>
      <c r="AE27" s="102"/>
      <c r="AO27">
        <f t="shared" si="21"/>
        <v>201</v>
      </c>
    </row>
    <row r="28" spans="3:41" ht="18" customHeight="1" x14ac:dyDescent="0.25">
      <c r="C28" s="160"/>
      <c r="D28" s="238" t="str">
        <f>IF(config!$C$18&lt;&gt;"", "E", "")</f>
        <v/>
      </c>
      <c r="E28" s="91" t="str">
        <f t="shared" ca="1" si="11"/>
        <v/>
      </c>
      <c r="F28" s="91" t="str">
        <f t="shared" ca="1" si="12"/>
        <v/>
      </c>
      <c r="G28" s="91" t="str">
        <f t="shared" ca="1" si="13"/>
        <v/>
      </c>
      <c r="H28" s="91" t="str">
        <f t="shared" ca="1" si="14"/>
        <v/>
      </c>
      <c r="I28" s="96" t="str">
        <f t="shared" ca="1" si="15"/>
        <v/>
      </c>
      <c r="J28" s="92" t="str">
        <f t="shared" ca="1" si="18"/>
        <v/>
      </c>
      <c r="K28" s="93" t="str">
        <f t="shared" ca="1" si="19"/>
        <v/>
      </c>
      <c r="M28" s="410"/>
      <c r="N28" s="238" t="str">
        <f t="shared" si="16"/>
        <v/>
      </c>
      <c r="O28" s="95" t="str">
        <f t="shared" ca="1" si="17"/>
        <v/>
      </c>
      <c r="P28" s="95" t="str">
        <f t="shared" ca="1" si="17"/>
        <v/>
      </c>
      <c r="Q28" s="95" t="str">
        <f t="shared" ca="1" si="17"/>
        <v/>
      </c>
      <c r="R28" s="95" t="str">
        <f t="shared" ca="1" si="17"/>
        <v/>
      </c>
      <c r="S28" s="94" t="str">
        <f t="shared" ca="1" si="17"/>
        <v/>
      </c>
      <c r="T28" s="95" t="str">
        <f t="shared" ca="1" si="17"/>
        <v/>
      </c>
      <c r="U28" s="93" t="str">
        <f t="shared" ca="1" si="20"/>
        <v/>
      </c>
      <c r="W28" s="410"/>
      <c r="X28" s="89"/>
      <c r="Y28" s="105"/>
      <c r="Z28" s="105"/>
      <c r="AA28" s="105"/>
      <c r="AB28" s="105"/>
      <c r="AC28" s="105"/>
      <c r="AD28" s="105"/>
      <c r="AE28" s="102"/>
      <c r="AO28">
        <f t="shared" si="21"/>
        <v>263</v>
      </c>
    </row>
    <row r="29" spans="3:41" ht="18" customHeight="1" x14ac:dyDescent="0.25">
      <c r="C29" s="104"/>
      <c r="D29" s="239" t="str">
        <f>IF(config!$C$19&lt;&gt;"", "F", "")</f>
        <v/>
      </c>
      <c r="E29" s="91" t="str">
        <f t="shared" ca="1" si="11"/>
        <v/>
      </c>
      <c r="F29" s="91" t="str">
        <f t="shared" ca="1" si="12"/>
        <v/>
      </c>
      <c r="G29" s="92" t="str">
        <f t="shared" ca="1" si="13"/>
        <v/>
      </c>
      <c r="H29" s="92" t="str">
        <f t="shared" ca="1" si="14"/>
        <v/>
      </c>
      <c r="I29" s="91" t="str">
        <f t="shared" ca="1" si="15"/>
        <v/>
      </c>
      <c r="J29" s="96" t="str">
        <f t="shared" ca="1" si="18"/>
        <v/>
      </c>
      <c r="K29" s="93" t="str">
        <f t="shared" ca="1" si="19"/>
        <v/>
      </c>
      <c r="M29" s="104"/>
      <c r="N29" s="239" t="str">
        <f t="shared" si="16"/>
        <v/>
      </c>
      <c r="O29" s="95" t="str">
        <f t="shared" ca="1" si="17"/>
        <v/>
      </c>
      <c r="P29" s="95" t="str">
        <f t="shared" ca="1" si="17"/>
        <v/>
      </c>
      <c r="Q29" s="95" t="str">
        <f t="shared" ca="1" si="17"/>
        <v/>
      </c>
      <c r="R29" s="95" t="str">
        <f t="shared" ca="1" si="17"/>
        <v/>
      </c>
      <c r="S29" s="95" t="str">
        <f t="shared" ca="1" si="17"/>
        <v/>
      </c>
      <c r="T29" s="94" t="str">
        <f t="shared" ca="1" si="17"/>
        <v/>
      </c>
      <c r="U29" s="93" t="str">
        <f t="shared" ca="1" si="20"/>
        <v/>
      </c>
      <c r="W29" s="104"/>
      <c r="X29" s="89"/>
      <c r="Y29" s="105"/>
      <c r="Z29" s="105"/>
      <c r="AA29" s="105"/>
      <c r="AB29" s="105"/>
      <c r="AC29" s="105"/>
      <c r="AD29" s="105"/>
      <c r="AE29" s="102"/>
      <c r="AO29">
        <f t="shared" si="21"/>
        <v>325</v>
      </c>
    </row>
    <row r="30" spans="3:41" ht="18" customHeight="1" x14ac:dyDescent="0.25">
      <c r="C30" s="97"/>
      <c r="D30" s="98"/>
      <c r="E30" s="99">
        <f ca="1">IF(E24&lt;&gt;"", SUM(E24:E29), "")</f>
        <v>61</v>
      </c>
      <c r="F30" s="99">
        <f t="shared" ref="F30:J30" ca="1" si="22">IF(F24&lt;&gt;"", SUM(F24:F29), "")</f>
        <v>25</v>
      </c>
      <c r="G30" s="99">
        <f t="shared" ca="1" si="22"/>
        <v>22</v>
      </c>
      <c r="H30" s="99" t="str">
        <f t="shared" ca="1" si="22"/>
        <v/>
      </c>
      <c r="I30" s="99" t="str">
        <f t="shared" ca="1" si="22"/>
        <v/>
      </c>
      <c r="J30" s="99" t="str">
        <f t="shared" ca="1" si="22"/>
        <v/>
      </c>
      <c r="K30" s="100">
        <f ca="1">SUM(E24:J29)</f>
        <v>108</v>
      </c>
      <c r="M30" s="97"/>
      <c r="N30" s="89"/>
      <c r="O30" s="99">
        <f ca="1">IF(O24&lt;&gt;"", SUM(O24:O29), "")</f>
        <v>425</v>
      </c>
      <c r="P30" s="99">
        <f t="shared" ref="P30:T30" ca="1" si="23">IF(P24&lt;&gt;"", SUM(P24:P29), "")</f>
        <v>199</v>
      </c>
      <c r="Q30" s="99">
        <f t="shared" ca="1" si="23"/>
        <v>152</v>
      </c>
      <c r="R30" s="99" t="str">
        <f t="shared" ca="1" si="23"/>
        <v/>
      </c>
      <c r="S30" s="99" t="str">
        <f t="shared" ca="1" si="23"/>
        <v/>
      </c>
      <c r="T30" s="99" t="str">
        <f t="shared" ca="1" si="23"/>
        <v/>
      </c>
      <c r="U30" s="100">
        <f ca="1">SUM(O24:T29)</f>
        <v>776</v>
      </c>
      <c r="W30" s="97"/>
      <c r="X30" s="89"/>
      <c r="Y30" s="102"/>
      <c r="Z30" s="102"/>
      <c r="AA30" s="102"/>
      <c r="AB30" s="102"/>
      <c r="AC30" s="102"/>
      <c r="AD30" s="102"/>
      <c r="AE30" s="103"/>
    </row>
    <row r="31" spans="3:41" x14ac:dyDescent="0.25">
      <c r="E31" s="101"/>
      <c r="H31" s="101"/>
    </row>
    <row r="32" spans="3:41" ht="23.25" x14ac:dyDescent="0.25">
      <c r="D32" s="411">
        <f>D22+TIME(0,15,0)</f>
        <v>0.26041666666666669</v>
      </c>
      <c r="E32" s="411"/>
      <c r="F32" s="411"/>
      <c r="G32" s="411"/>
    </row>
    <row r="33" spans="3:41" ht="20.100000000000001" customHeight="1" x14ac:dyDescent="0.25">
      <c r="E33" s="229" t="str">
        <f t="shared" ref="E33:J33" si="24">E23</f>
        <v>A</v>
      </c>
      <c r="F33" s="230" t="str">
        <f t="shared" si="24"/>
        <v>B</v>
      </c>
      <c r="G33" s="231" t="str">
        <f t="shared" si="24"/>
        <v>C</v>
      </c>
      <c r="H33" s="232" t="str">
        <f t="shared" si="24"/>
        <v/>
      </c>
      <c r="I33" s="233" t="str">
        <f t="shared" si="24"/>
        <v/>
      </c>
      <c r="J33" s="190" t="str">
        <f t="shared" si="24"/>
        <v/>
      </c>
      <c r="K33" s="88"/>
      <c r="Y33" s="102"/>
      <c r="Z33" s="102"/>
      <c r="AA33" s="102"/>
      <c r="AB33" s="102"/>
      <c r="AC33" s="102"/>
      <c r="AD33" s="102"/>
      <c r="AE33" s="103"/>
    </row>
    <row r="34" spans="3:41" ht="18" customHeight="1" x14ac:dyDescent="0.25">
      <c r="C34" s="160"/>
      <c r="D34" s="234" t="str">
        <f>D24</f>
        <v>A</v>
      </c>
      <c r="E34" s="90">
        <f t="shared" ref="E34:E39" ca="1" si="25">IF(INDIRECT("'15MIN'!C"&amp;$AO34)&lt;&gt;"", INDIRECT("'15MIN'!L"&amp;$AO34), "")</f>
        <v>0</v>
      </c>
      <c r="F34" s="91">
        <f t="shared" ref="F34:F39" ca="1" si="26">IF(INDIRECT("'15MIN'!O"&amp;$AO34)&lt;&gt;"", INDIRECT("'15MIN'!X"&amp;$AO34), "")</f>
        <v>22</v>
      </c>
      <c r="G34" s="91">
        <f t="shared" ref="G34:G39" ca="1" si="27">IF(INDIRECT("'15MIN'!AA"&amp;$AO34)&lt;&gt;"", INDIRECT("'15MIN'!AJ"&amp;$AO34), "")</f>
        <v>14</v>
      </c>
      <c r="H34" s="91" t="str">
        <f t="shared" ref="H34:H39" ca="1" si="28">IF(INDIRECT("'15MIN'!AM"&amp;$AO34)&lt;&gt;"", INDIRECT("'15MIN'!AV"&amp;$AO34), "")</f>
        <v/>
      </c>
      <c r="I34" s="92" t="str">
        <f t="shared" ref="I34:I39" ca="1" si="29">IF(INDIRECT("'15MIN'!AY"&amp;$AO34)&lt;&gt;"", INDIRECT("'15MIN'!BH"&amp;$AO34), "")</f>
        <v/>
      </c>
      <c r="J34" s="92" t="str">
        <f ca="1">IF(INDIRECT("'15MIN'!BK"&amp;$AO34)&lt;&gt;"", INDIRECT("'15MIN'!BT"&amp;$AO34), "")</f>
        <v/>
      </c>
      <c r="K34" s="93">
        <f ca="1">IF(E34&lt;&gt;"", SUM(E34:J34), "")</f>
        <v>36</v>
      </c>
      <c r="AO34">
        <f t="shared" ref="AO34:AO39" si="30">AO24+1</f>
        <v>16</v>
      </c>
    </row>
    <row r="35" spans="3:41" ht="18" customHeight="1" x14ac:dyDescent="0.25">
      <c r="C35" s="160"/>
      <c r="D35" s="235" t="str">
        <f t="shared" ref="D35:D39" si="31">D25</f>
        <v>B</v>
      </c>
      <c r="E35" s="91">
        <f t="shared" ca="1" si="25"/>
        <v>30</v>
      </c>
      <c r="F35" s="90">
        <f t="shared" ca="1" si="26"/>
        <v>0</v>
      </c>
      <c r="G35" s="91">
        <f t="shared" ca="1" si="27"/>
        <v>11</v>
      </c>
      <c r="H35" s="91" t="str">
        <f t="shared" ca="1" si="28"/>
        <v/>
      </c>
      <c r="I35" s="92" t="str">
        <f t="shared" ca="1" si="29"/>
        <v/>
      </c>
      <c r="J35" s="92" t="str">
        <f t="shared" ref="J35:J39" ca="1" si="32">IF(INDIRECT("'15MIN'!BK"&amp;$AO35)&lt;&gt;"", INDIRECT("'15MIN'!BT"&amp;$AO35), "")</f>
        <v/>
      </c>
      <c r="K35" s="93">
        <f t="shared" ref="K35:K39" ca="1" si="33">IF(E35&lt;&gt;"", SUM(E35:J35), "")</f>
        <v>41</v>
      </c>
      <c r="AO35">
        <f t="shared" si="30"/>
        <v>78</v>
      </c>
    </row>
    <row r="36" spans="3:41" ht="18" customHeight="1" x14ac:dyDescent="0.25">
      <c r="C36" s="160"/>
      <c r="D36" s="236" t="str">
        <f t="shared" si="31"/>
        <v>C</v>
      </c>
      <c r="E36" s="91">
        <f t="shared" ca="1" si="25"/>
        <v>46</v>
      </c>
      <c r="F36" s="91">
        <f t="shared" ca="1" si="26"/>
        <v>25</v>
      </c>
      <c r="G36" s="90">
        <f t="shared" ca="1" si="27"/>
        <v>0</v>
      </c>
      <c r="H36" s="91" t="str">
        <f t="shared" ca="1" si="28"/>
        <v/>
      </c>
      <c r="I36" s="92" t="str">
        <f t="shared" ca="1" si="29"/>
        <v/>
      </c>
      <c r="J36" s="92" t="str">
        <f t="shared" ca="1" si="32"/>
        <v/>
      </c>
      <c r="K36" s="93">
        <f t="shared" ca="1" si="33"/>
        <v>71</v>
      </c>
      <c r="Y36" s="105"/>
      <c r="Z36" s="105"/>
      <c r="AA36" s="105"/>
      <c r="AB36" s="105"/>
      <c r="AC36" s="105"/>
      <c r="AD36" s="105"/>
      <c r="AE36" s="102"/>
      <c r="AO36">
        <f t="shared" si="30"/>
        <v>140</v>
      </c>
    </row>
    <row r="37" spans="3:41" ht="18" customHeight="1" x14ac:dyDescent="0.25">
      <c r="C37" s="160"/>
      <c r="D37" s="237" t="str">
        <f t="shared" si="31"/>
        <v/>
      </c>
      <c r="E37" s="91" t="str">
        <f t="shared" ca="1" si="25"/>
        <v/>
      </c>
      <c r="F37" s="91" t="str">
        <f t="shared" ca="1" si="26"/>
        <v/>
      </c>
      <c r="G37" s="91" t="str">
        <f t="shared" ca="1" si="27"/>
        <v/>
      </c>
      <c r="H37" s="90" t="str">
        <f t="shared" ca="1" si="28"/>
        <v/>
      </c>
      <c r="I37" s="92" t="str">
        <f t="shared" ca="1" si="29"/>
        <v/>
      </c>
      <c r="J37" s="92" t="str">
        <f t="shared" ca="1" si="32"/>
        <v/>
      </c>
      <c r="K37" s="93" t="str">
        <f t="shared" ca="1" si="33"/>
        <v/>
      </c>
      <c r="Y37" s="105"/>
      <c r="Z37" s="105"/>
      <c r="AA37" s="105"/>
      <c r="AB37" s="105"/>
      <c r="AC37" s="105"/>
      <c r="AD37" s="105"/>
      <c r="AE37" s="102"/>
      <c r="AO37">
        <f t="shared" si="30"/>
        <v>202</v>
      </c>
    </row>
    <row r="38" spans="3:41" ht="18" customHeight="1" x14ac:dyDescent="0.25">
      <c r="C38" s="160"/>
      <c r="D38" s="238" t="str">
        <f t="shared" si="31"/>
        <v/>
      </c>
      <c r="E38" s="91" t="str">
        <f t="shared" ca="1" si="25"/>
        <v/>
      </c>
      <c r="F38" s="91" t="str">
        <f t="shared" ca="1" si="26"/>
        <v/>
      </c>
      <c r="G38" s="91" t="str">
        <f t="shared" ca="1" si="27"/>
        <v/>
      </c>
      <c r="H38" s="91" t="str">
        <f t="shared" ca="1" si="28"/>
        <v/>
      </c>
      <c r="I38" s="96" t="str">
        <f t="shared" ca="1" si="29"/>
        <v/>
      </c>
      <c r="J38" s="92" t="str">
        <f t="shared" ca="1" si="32"/>
        <v/>
      </c>
      <c r="K38" s="93" t="str">
        <f t="shared" ca="1" si="33"/>
        <v/>
      </c>
      <c r="Y38" s="105"/>
      <c r="Z38" s="105"/>
      <c r="AA38" s="105"/>
      <c r="AB38" s="105"/>
      <c r="AC38" s="105"/>
      <c r="AD38" s="105"/>
      <c r="AE38" s="102"/>
      <c r="AO38">
        <f t="shared" si="30"/>
        <v>264</v>
      </c>
    </row>
    <row r="39" spans="3:41" ht="18" customHeight="1" x14ac:dyDescent="0.25">
      <c r="C39" s="104"/>
      <c r="D39" s="239" t="str">
        <f t="shared" si="31"/>
        <v/>
      </c>
      <c r="E39" s="91" t="str">
        <f t="shared" ca="1" si="25"/>
        <v/>
      </c>
      <c r="F39" s="91" t="str">
        <f t="shared" ca="1" si="26"/>
        <v/>
      </c>
      <c r="G39" s="92" t="str">
        <f t="shared" ca="1" si="27"/>
        <v/>
      </c>
      <c r="H39" s="92" t="str">
        <f t="shared" ca="1" si="28"/>
        <v/>
      </c>
      <c r="I39" s="91" t="str">
        <f t="shared" ca="1" si="29"/>
        <v/>
      </c>
      <c r="J39" s="96" t="str">
        <f t="shared" ca="1" si="32"/>
        <v/>
      </c>
      <c r="K39" s="93" t="str">
        <f t="shared" ca="1" si="33"/>
        <v/>
      </c>
      <c r="Y39" s="105"/>
      <c r="Z39" s="105"/>
      <c r="AA39" s="105"/>
      <c r="AB39" s="105"/>
      <c r="AC39" s="105"/>
      <c r="AD39" s="105"/>
      <c r="AE39" s="102"/>
      <c r="AO39">
        <f t="shared" si="30"/>
        <v>326</v>
      </c>
    </row>
    <row r="40" spans="3:41" ht="18" customHeight="1" x14ac:dyDescent="0.25">
      <c r="C40" s="97"/>
      <c r="D40" s="98"/>
      <c r="E40" s="99">
        <f ca="1">IF(E34&lt;&gt;"", SUM(E34:E39), "")</f>
        <v>76</v>
      </c>
      <c r="F40" s="99">
        <f t="shared" ref="F40:J40" ca="1" si="34">IF(F34&lt;&gt;"", SUM(F34:F39), "")</f>
        <v>47</v>
      </c>
      <c r="G40" s="99">
        <f t="shared" ca="1" si="34"/>
        <v>25</v>
      </c>
      <c r="H40" s="99" t="str">
        <f t="shared" ca="1" si="34"/>
        <v/>
      </c>
      <c r="I40" s="99" t="str">
        <f t="shared" ca="1" si="34"/>
        <v/>
      </c>
      <c r="J40" s="99" t="str">
        <f t="shared" ca="1" si="34"/>
        <v/>
      </c>
      <c r="K40" s="100">
        <f ca="1">SUM(E34:J39)</f>
        <v>148</v>
      </c>
      <c r="Y40" s="105"/>
      <c r="Z40" s="105"/>
      <c r="AA40" s="105"/>
      <c r="AB40" s="105"/>
      <c r="AC40" s="105"/>
      <c r="AD40" s="105"/>
      <c r="AE40" s="102"/>
    </row>
    <row r="41" spans="3:41" x14ac:dyDescent="0.25">
      <c r="Y41" s="105"/>
      <c r="Z41" s="105"/>
      <c r="AA41" s="105"/>
      <c r="AB41" s="105"/>
      <c r="AC41" s="105"/>
      <c r="AD41" s="105"/>
      <c r="AE41" s="102"/>
    </row>
    <row r="42" spans="3:41" ht="23.25" x14ac:dyDescent="0.25">
      <c r="D42" s="411">
        <f>D32+TIME(0,15,0)</f>
        <v>0.27083333333333337</v>
      </c>
      <c r="E42" s="411"/>
      <c r="F42" s="411"/>
      <c r="G42" s="411"/>
      <c r="N42" s="412" t="str">
        <f>TEXT(D42, "hh:mm")&amp;" to "&amp;TEXT(D42+TIME(1, 0, 0), "hh:mm")</f>
        <v>06:30 to 07:30</v>
      </c>
      <c r="O42" s="412"/>
      <c r="P42" s="412"/>
      <c r="Q42" s="412"/>
      <c r="Y42" s="105"/>
      <c r="Z42" s="105"/>
      <c r="AA42" s="105"/>
      <c r="AB42" s="105"/>
      <c r="AC42" s="105"/>
      <c r="AD42" s="105"/>
      <c r="AE42" s="102"/>
    </row>
    <row r="43" spans="3:41" ht="18" customHeight="1" x14ac:dyDescent="0.25">
      <c r="E43" s="229" t="str">
        <f t="shared" ref="E43:J43" si="35">E33</f>
        <v>A</v>
      </c>
      <c r="F43" s="230" t="str">
        <f t="shared" si="35"/>
        <v>B</v>
      </c>
      <c r="G43" s="231" t="str">
        <f t="shared" si="35"/>
        <v>C</v>
      </c>
      <c r="H43" s="232" t="str">
        <f t="shared" si="35"/>
        <v/>
      </c>
      <c r="I43" s="233" t="str">
        <f t="shared" si="35"/>
        <v/>
      </c>
      <c r="J43" s="190" t="str">
        <f t="shared" si="35"/>
        <v/>
      </c>
      <c r="K43" s="88"/>
      <c r="O43" s="229" t="str">
        <f t="shared" ref="O43:T43" si="36">E43</f>
        <v>A</v>
      </c>
      <c r="P43" s="230" t="str">
        <f t="shared" si="36"/>
        <v>B</v>
      </c>
      <c r="Q43" s="231" t="str">
        <f t="shared" si="36"/>
        <v>C</v>
      </c>
      <c r="R43" s="232" t="str">
        <f t="shared" si="36"/>
        <v/>
      </c>
      <c r="S43" s="233" t="str">
        <f t="shared" si="36"/>
        <v/>
      </c>
      <c r="T43" s="190" t="str">
        <f t="shared" si="36"/>
        <v/>
      </c>
      <c r="U43" s="88"/>
      <c r="Y43" s="105"/>
      <c r="Z43" s="105"/>
      <c r="AA43" s="105"/>
      <c r="AB43" s="105"/>
      <c r="AC43" s="105"/>
      <c r="AD43" s="105"/>
      <c r="AE43" s="102"/>
    </row>
    <row r="44" spans="3:41" ht="18" customHeight="1" x14ac:dyDescent="0.25">
      <c r="C44" s="160"/>
      <c r="D44" s="234" t="str">
        <f>D34</f>
        <v>A</v>
      </c>
      <c r="E44" s="90">
        <f t="shared" ref="E44:E49" ca="1" si="37">IF(INDIRECT("'15MIN'!C"&amp;$AO44)&lt;&gt;"", INDIRECT("'15MIN'!L"&amp;$AO44), "")</f>
        <v>0</v>
      </c>
      <c r="F44" s="91">
        <f t="shared" ref="F44:F49" ca="1" si="38">IF(INDIRECT("'15MIN'!O"&amp;$AO44)&lt;&gt;"", INDIRECT("'15MIN'!X"&amp;$AO44), "")</f>
        <v>27</v>
      </c>
      <c r="G44" s="91">
        <f t="shared" ref="G44:G49" ca="1" si="39">IF(INDIRECT("'15MIN'!AA"&amp;$AO44)&lt;&gt;"", INDIRECT("'15MIN'!AJ"&amp;$AO44), "")</f>
        <v>20</v>
      </c>
      <c r="H44" s="91" t="str">
        <f t="shared" ref="H44:H49" ca="1" si="40">IF(INDIRECT("'15MIN'!AM"&amp;$AO44)&lt;&gt;"", INDIRECT("'15MIN'!AV"&amp;$AO44), "")</f>
        <v/>
      </c>
      <c r="I44" s="92" t="str">
        <f t="shared" ref="I44:I49" ca="1" si="41">IF(INDIRECT("'15MIN'!AY"&amp;$AO44)&lt;&gt;"", INDIRECT("'15MIN'!BH"&amp;$AO44), "")</f>
        <v/>
      </c>
      <c r="J44" s="92" t="str">
        <f ca="1">IF(INDIRECT("'15MIN'!BK"&amp;$AO44)&lt;&gt;"", INDIRECT("'15MIN'!BT"&amp;$AO44), "")</f>
        <v/>
      </c>
      <c r="K44" s="93">
        <f ca="1">IF(E44&lt;&gt;"", SUM(E44:J44), "")</f>
        <v>47</v>
      </c>
      <c r="N44" s="234" t="str">
        <f t="shared" ref="N44:N49" si="42">D44</f>
        <v>A</v>
      </c>
      <c r="O44" s="175">
        <f ca="1">IF(E44&lt;&gt;"", SUM(E44,E54,E64,E74), "")</f>
        <v>0</v>
      </c>
      <c r="P44" s="176">
        <f t="shared" ref="P44:T49" ca="1" si="43">IF(F44&lt;&gt;"", SUM(F44,F54,F64,F74), "")</f>
        <v>141</v>
      </c>
      <c r="Q44" s="176">
        <f t="shared" ca="1" si="43"/>
        <v>198</v>
      </c>
      <c r="R44" s="176" t="str">
        <f t="shared" ca="1" si="43"/>
        <v/>
      </c>
      <c r="S44" s="176" t="str">
        <f t="shared" ca="1" si="43"/>
        <v/>
      </c>
      <c r="T44" s="176" t="str">
        <f ca="1">IF(J44&lt;&gt;"", SUM(J44,J54,J64,J74), "")</f>
        <v/>
      </c>
      <c r="U44" s="173">
        <f ca="1">IF(O44&lt;&gt;"", SUM(O44:T44), "")</f>
        <v>339</v>
      </c>
      <c r="Y44" s="105"/>
      <c r="Z44" s="105"/>
      <c r="AA44" s="105"/>
      <c r="AB44" s="105"/>
      <c r="AC44" s="105"/>
      <c r="AD44" s="105"/>
      <c r="AE44" s="102"/>
      <c r="AO44">
        <f t="shared" ref="AO44:AO49" si="44">AO34+1</f>
        <v>17</v>
      </c>
    </row>
    <row r="45" spans="3:41" ht="18" customHeight="1" x14ac:dyDescent="0.25">
      <c r="C45" s="160"/>
      <c r="D45" s="235" t="str">
        <f t="shared" ref="D45:D49" si="45">D35</f>
        <v>B</v>
      </c>
      <c r="E45" s="91">
        <f t="shared" ca="1" si="37"/>
        <v>49</v>
      </c>
      <c r="F45" s="90">
        <f t="shared" ca="1" si="38"/>
        <v>0</v>
      </c>
      <c r="G45" s="91">
        <f t="shared" ca="1" si="39"/>
        <v>18</v>
      </c>
      <c r="H45" s="91" t="str">
        <f t="shared" ca="1" si="40"/>
        <v/>
      </c>
      <c r="I45" s="92" t="str">
        <f t="shared" ca="1" si="41"/>
        <v/>
      </c>
      <c r="J45" s="92" t="str">
        <f t="shared" ref="J45:J49" ca="1" si="46">IF(INDIRECT("'15MIN'!BK"&amp;$AO45)&lt;&gt;"", INDIRECT("'15MIN'!BT"&amp;$AO45), "")</f>
        <v/>
      </c>
      <c r="K45" s="93">
        <f t="shared" ref="K45:K49" ca="1" si="47">IF(E45&lt;&gt;"", SUM(E45:J45), "")</f>
        <v>67</v>
      </c>
      <c r="N45" s="235" t="str">
        <f t="shared" si="42"/>
        <v>B</v>
      </c>
      <c r="O45" s="176">
        <f t="shared" ref="O45:O49" ca="1" si="48">IF(E45&lt;&gt;"", SUM(E45,E55,E65,E75), "")</f>
        <v>282</v>
      </c>
      <c r="P45" s="175">
        <f t="shared" ca="1" si="43"/>
        <v>0</v>
      </c>
      <c r="Q45" s="176">
        <f t="shared" ca="1" si="43"/>
        <v>116</v>
      </c>
      <c r="R45" s="176" t="str">
        <f t="shared" ca="1" si="43"/>
        <v/>
      </c>
      <c r="S45" s="176" t="str">
        <f t="shared" ca="1" si="43"/>
        <v/>
      </c>
      <c r="T45" s="176" t="str">
        <f t="shared" ca="1" si="43"/>
        <v/>
      </c>
      <c r="U45" s="173">
        <f t="shared" ref="U45:U49" ca="1" si="49">IF(O45&lt;&gt;"", SUM(O45:T45), "")</f>
        <v>398</v>
      </c>
      <c r="Y45" s="105"/>
      <c r="Z45" s="105"/>
      <c r="AA45" s="105"/>
      <c r="AB45" s="105"/>
      <c r="AC45" s="105"/>
      <c r="AD45" s="105"/>
      <c r="AE45" s="102"/>
      <c r="AO45">
        <f t="shared" si="44"/>
        <v>79</v>
      </c>
    </row>
    <row r="46" spans="3:41" ht="18" customHeight="1" x14ac:dyDescent="0.25">
      <c r="C46" s="160"/>
      <c r="D46" s="236" t="str">
        <f t="shared" si="45"/>
        <v>C</v>
      </c>
      <c r="E46" s="91">
        <f t="shared" ca="1" si="37"/>
        <v>79</v>
      </c>
      <c r="F46" s="91">
        <f t="shared" ca="1" si="38"/>
        <v>30</v>
      </c>
      <c r="G46" s="90">
        <f t="shared" ca="1" si="39"/>
        <v>0</v>
      </c>
      <c r="H46" s="91" t="str">
        <f t="shared" ca="1" si="40"/>
        <v/>
      </c>
      <c r="I46" s="92" t="str">
        <f t="shared" ca="1" si="41"/>
        <v/>
      </c>
      <c r="J46" s="92" t="str">
        <f t="shared" ca="1" si="46"/>
        <v/>
      </c>
      <c r="K46" s="93">
        <f t="shared" ca="1" si="47"/>
        <v>109</v>
      </c>
      <c r="N46" s="236" t="str">
        <f t="shared" si="42"/>
        <v>C</v>
      </c>
      <c r="O46" s="176">
        <f t="shared" ca="1" si="48"/>
        <v>378</v>
      </c>
      <c r="P46" s="176">
        <f t="shared" ca="1" si="43"/>
        <v>163</v>
      </c>
      <c r="Q46" s="175">
        <f t="shared" ca="1" si="43"/>
        <v>0</v>
      </c>
      <c r="R46" s="176" t="str">
        <f t="shared" ca="1" si="43"/>
        <v/>
      </c>
      <c r="S46" s="176" t="str">
        <f t="shared" ca="1" si="43"/>
        <v/>
      </c>
      <c r="T46" s="176" t="str">
        <f t="shared" ca="1" si="43"/>
        <v/>
      </c>
      <c r="U46" s="173">
        <f t="shared" ca="1" si="49"/>
        <v>541</v>
      </c>
      <c r="Y46" s="105"/>
      <c r="Z46" s="105"/>
      <c r="AA46" s="105"/>
      <c r="AB46" s="105"/>
      <c r="AC46" s="105"/>
      <c r="AD46" s="105"/>
      <c r="AE46" s="102"/>
      <c r="AO46">
        <f t="shared" si="44"/>
        <v>141</v>
      </c>
    </row>
    <row r="47" spans="3:41" ht="18" customHeight="1" x14ac:dyDescent="0.25">
      <c r="C47" s="160"/>
      <c r="D47" s="237" t="str">
        <f t="shared" si="45"/>
        <v/>
      </c>
      <c r="E47" s="91" t="str">
        <f t="shared" ca="1" si="37"/>
        <v/>
      </c>
      <c r="F47" s="91" t="str">
        <f t="shared" ca="1" si="38"/>
        <v/>
      </c>
      <c r="G47" s="91" t="str">
        <f t="shared" ca="1" si="39"/>
        <v/>
      </c>
      <c r="H47" s="90" t="str">
        <f t="shared" ca="1" si="40"/>
        <v/>
      </c>
      <c r="I47" s="92" t="str">
        <f t="shared" ca="1" si="41"/>
        <v/>
      </c>
      <c r="J47" s="92" t="str">
        <f t="shared" ca="1" si="46"/>
        <v/>
      </c>
      <c r="K47" s="93" t="str">
        <f t="shared" ca="1" si="47"/>
        <v/>
      </c>
      <c r="N47" s="237" t="str">
        <f t="shared" si="42"/>
        <v/>
      </c>
      <c r="O47" s="176" t="str">
        <f t="shared" ca="1" si="48"/>
        <v/>
      </c>
      <c r="P47" s="176" t="str">
        <f t="shared" ca="1" si="43"/>
        <v/>
      </c>
      <c r="Q47" s="176" t="str">
        <f t="shared" ca="1" si="43"/>
        <v/>
      </c>
      <c r="R47" s="175" t="str">
        <f t="shared" ca="1" si="43"/>
        <v/>
      </c>
      <c r="S47" s="176" t="str">
        <f t="shared" ca="1" si="43"/>
        <v/>
      </c>
      <c r="T47" s="176" t="str">
        <f t="shared" ca="1" si="43"/>
        <v/>
      </c>
      <c r="U47" s="173" t="str">
        <f t="shared" ca="1" si="49"/>
        <v/>
      </c>
      <c r="Y47" s="105"/>
      <c r="Z47" s="105"/>
      <c r="AA47" s="105"/>
      <c r="AB47" s="105"/>
      <c r="AC47" s="105"/>
      <c r="AD47" s="105"/>
      <c r="AE47" s="102"/>
      <c r="AO47">
        <f t="shared" si="44"/>
        <v>203</v>
      </c>
    </row>
    <row r="48" spans="3:41" ht="18" customHeight="1" x14ac:dyDescent="0.25">
      <c r="C48" s="160"/>
      <c r="D48" s="238" t="str">
        <f t="shared" si="45"/>
        <v/>
      </c>
      <c r="E48" s="91" t="str">
        <f t="shared" ca="1" si="37"/>
        <v/>
      </c>
      <c r="F48" s="91" t="str">
        <f t="shared" ca="1" si="38"/>
        <v/>
      </c>
      <c r="G48" s="91" t="str">
        <f t="shared" ca="1" si="39"/>
        <v/>
      </c>
      <c r="H48" s="91" t="str">
        <f t="shared" ca="1" si="40"/>
        <v/>
      </c>
      <c r="I48" s="96" t="str">
        <f t="shared" ca="1" si="41"/>
        <v/>
      </c>
      <c r="J48" s="92" t="str">
        <f t="shared" ca="1" si="46"/>
        <v/>
      </c>
      <c r="K48" s="93" t="str">
        <f t="shared" ca="1" si="47"/>
        <v/>
      </c>
      <c r="N48" s="238" t="str">
        <f t="shared" si="42"/>
        <v/>
      </c>
      <c r="O48" s="176" t="str">
        <f t="shared" ca="1" si="48"/>
        <v/>
      </c>
      <c r="P48" s="176" t="str">
        <f t="shared" ca="1" si="43"/>
        <v/>
      </c>
      <c r="Q48" s="176" t="str">
        <f t="shared" ca="1" si="43"/>
        <v/>
      </c>
      <c r="R48" s="176" t="str">
        <f t="shared" ca="1" si="43"/>
        <v/>
      </c>
      <c r="S48" s="175" t="str">
        <f t="shared" ca="1" si="43"/>
        <v/>
      </c>
      <c r="T48" s="176" t="str">
        <f t="shared" ca="1" si="43"/>
        <v/>
      </c>
      <c r="U48" s="173" t="str">
        <f t="shared" ca="1" si="49"/>
        <v/>
      </c>
      <c r="Y48" s="102"/>
      <c r="Z48" s="102"/>
      <c r="AA48" s="102"/>
      <c r="AB48" s="102"/>
      <c r="AC48" s="102"/>
      <c r="AD48" s="102"/>
      <c r="AE48" s="103"/>
      <c r="AO48">
        <f t="shared" si="44"/>
        <v>265</v>
      </c>
    </row>
    <row r="49" spans="3:41" ht="18" customHeight="1" x14ac:dyDescent="0.25">
      <c r="C49" s="104"/>
      <c r="D49" s="239" t="str">
        <f t="shared" si="45"/>
        <v/>
      </c>
      <c r="E49" s="91" t="str">
        <f t="shared" ca="1" si="37"/>
        <v/>
      </c>
      <c r="F49" s="91" t="str">
        <f t="shared" ca="1" si="38"/>
        <v/>
      </c>
      <c r="G49" s="92" t="str">
        <f t="shared" ca="1" si="39"/>
        <v/>
      </c>
      <c r="H49" s="92" t="str">
        <f t="shared" ca="1" si="40"/>
        <v/>
      </c>
      <c r="I49" s="91" t="str">
        <f t="shared" ca="1" si="41"/>
        <v/>
      </c>
      <c r="J49" s="96" t="str">
        <f t="shared" ca="1" si="46"/>
        <v/>
      </c>
      <c r="K49" s="93" t="str">
        <f t="shared" ca="1" si="47"/>
        <v/>
      </c>
      <c r="N49" s="239" t="str">
        <f t="shared" si="42"/>
        <v/>
      </c>
      <c r="O49" s="176" t="str">
        <f t="shared" ca="1" si="48"/>
        <v/>
      </c>
      <c r="P49" s="176" t="str">
        <f t="shared" ca="1" si="43"/>
        <v/>
      </c>
      <c r="Q49" s="176" t="str">
        <f t="shared" ca="1" si="43"/>
        <v/>
      </c>
      <c r="R49" s="176" t="str">
        <f t="shared" ca="1" si="43"/>
        <v/>
      </c>
      <c r="S49" s="176" t="str">
        <f t="shared" ca="1" si="43"/>
        <v/>
      </c>
      <c r="T49" s="175" t="str">
        <f t="shared" ca="1" si="43"/>
        <v/>
      </c>
      <c r="U49" s="173" t="str">
        <f t="shared" ca="1" si="49"/>
        <v/>
      </c>
      <c r="AO49">
        <f t="shared" si="44"/>
        <v>327</v>
      </c>
    </row>
    <row r="50" spans="3:41" ht="18" customHeight="1" x14ac:dyDescent="0.25">
      <c r="C50" s="97"/>
      <c r="D50" s="98"/>
      <c r="E50" s="99">
        <f ca="1">IF(E44&lt;&gt;"", SUM(E44:E49), "")</f>
        <v>128</v>
      </c>
      <c r="F50" s="99">
        <f t="shared" ref="F50:J50" ca="1" si="50">IF(F44&lt;&gt;"", SUM(F44:F49), "")</f>
        <v>57</v>
      </c>
      <c r="G50" s="99">
        <f t="shared" ca="1" si="50"/>
        <v>38</v>
      </c>
      <c r="H50" s="99" t="str">
        <f t="shared" ca="1" si="50"/>
        <v/>
      </c>
      <c r="I50" s="99" t="str">
        <f t="shared" ca="1" si="50"/>
        <v/>
      </c>
      <c r="J50" s="99" t="str">
        <f t="shared" ca="1" si="50"/>
        <v/>
      </c>
      <c r="K50" s="100">
        <f ca="1">SUM(E44:J49)</f>
        <v>223</v>
      </c>
      <c r="N50" s="89"/>
      <c r="O50" s="174">
        <f ca="1">IF(O44&lt;&gt;"", SUM(O44:O49), "")</f>
        <v>660</v>
      </c>
      <c r="P50" s="174">
        <f t="shared" ref="P50:T50" ca="1" si="51">IF(P44&lt;&gt;"", SUM(P44:P49), "")</f>
        <v>304</v>
      </c>
      <c r="Q50" s="174">
        <f t="shared" ca="1" si="51"/>
        <v>314</v>
      </c>
      <c r="R50" s="174" t="str">
        <f t="shared" ca="1" si="51"/>
        <v/>
      </c>
      <c r="S50" s="174" t="str">
        <f t="shared" ca="1" si="51"/>
        <v/>
      </c>
      <c r="T50" s="174" t="str">
        <f t="shared" ca="1" si="51"/>
        <v/>
      </c>
      <c r="U50" s="172">
        <f ca="1">SUM(O44:T49)</f>
        <v>1278</v>
      </c>
    </row>
    <row r="52" spans="3:41" ht="23.25" x14ac:dyDescent="0.25">
      <c r="D52" s="411">
        <f>D42+TIME(0,15,0)</f>
        <v>0.28125000000000006</v>
      </c>
      <c r="E52" s="411"/>
      <c r="F52" s="411"/>
      <c r="G52" s="411"/>
    </row>
    <row r="53" spans="3:41" ht="18" customHeight="1" x14ac:dyDescent="0.25">
      <c r="E53" s="229" t="str">
        <f t="shared" ref="E53:J53" si="52">E43</f>
        <v>A</v>
      </c>
      <c r="F53" s="230" t="str">
        <f t="shared" si="52"/>
        <v>B</v>
      </c>
      <c r="G53" s="231" t="str">
        <f t="shared" si="52"/>
        <v>C</v>
      </c>
      <c r="H53" s="229" t="str">
        <f t="shared" si="52"/>
        <v/>
      </c>
      <c r="I53" s="230" t="str">
        <f t="shared" si="52"/>
        <v/>
      </c>
      <c r="J53" s="231" t="str">
        <f t="shared" si="52"/>
        <v/>
      </c>
      <c r="K53" s="88"/>
    </row>
    <row r="54" spans="3:41" ht="18" customHeight="1" x14ac:dyDescent="0.25">
      <c r="C54" s="160"/>
      <c r="D54" s="234" t="str">
        <f>D44</f>
        <v>A</v>
      </c>
      <c r="E54" s="90">
        <f t="shared" ref="E54:E59" ca="1" si="53">IF(INDIRECT("'15MIN'!C"&amp;$AO54)&lt;&gt;"", INDIRECT("'15MIN'!L"&amp;$AO54), "")</f>
        <v>0</v>
      </c>
      <c r="F54" s="91">
        <f t="shared" ref="F54:F59" ca="1" si="54">IF(INDIRECT("'15MIN'!O"&amp;$AO54)&lt;&gt;"", INDIRECT("'15MIN'!X"&amp;$AO54), "")</f>
        <v>29</v>
      </c>
      <c r="G54" s="91">
        <f t="shared" ref="G54:G59" ca="1" si="55">IF(INDIRECT("'15MIN'!AA"&amp;$AO54)&lt;&gt;"", INDIRECT("'15MIN'!AJ"&amp;$AO54), "")</f>
        <v>42</v>
      </c>
      <c r="H54" s="91" t="str">
        <f t="shared" ref="H54:H59" ca="1" si="56">IF(INDIRECT("'15MIN'!AM"&amp;$AO54)&lt;&gt;"", INDIRECT("'15MIN'!AV"&amp;$AO54), "")</f>
        <v/>
      </c>
      <c r="I54" s="92" t="str">
        <f t="shared" ref="I54:I59" ca="1" si="57">IF(INDIRECT("'15MIN'!AY"&amp;$AO54)&lt;&gt;"", INDIRECT("'15MIN'!BH"&amp;$AO54), "")</f>
        <v/>
      </c>
      <c r="J54" s="92" t="str">
        <f ca="1">IF(INDIRECT("'15MIN'!BK"&amp;$AO54)&lt;&gt;"", INDIRECT("'15MIN'!BT"&amp;$AO54), "")</f>
        <v/>
      </c>
      <c r="K54" s="93">
        <f ca="1">IF(E54&lt;&gt;"", SUM(E54:J54), "")</f>
        <v>71</v>
      </c>
      <c r="AO54">
        <f t="shared" ref="AO54:AO59" si="58">AO44+1</f>
        <v>18</v>
      </c>
    </row>
    <row r="55" spans="3:41" ht="18" customHeight="1" x14ac:dyDescent="0.25">
      <c r="C55" s="160"/>
      <c r="D55" s="235" t="str">
        <f t="shared" ref="D55:D59" si="59">D45</f>
        <v>B</v>
      </c>
      <c r="E55" s="91">
        <f t="shared" ca="1" si="53"/>
        <v>73</v>
      </c>
      <c r="F55" s="90">
        <f t="shared" ca="1" si="54"/>
        <v>0</v>
      </c>
      <c r="G55" s="91">
        <f t="shared" ca="1" si="55"/>
        <v>25</v>
      </c>
      <c r="H55" s="91" t="str">
        <f t="shared" ca="1" si="56"/>
        <v/>
      </c>
      <c r="I55" s="92" t="str">
        <f t="shared" ca="1" si="57"/>
        <v/>
      </c>
      <c r="J55" s="92" t="str">
        <f t="shared" ref="J55:J59" ca="1" si="60">IF(INDIRECT("'15MIN'!BK"&amp;$AO55)&lt;&gt;"", INDIRECT("'15MIN'!BT"&amp;$AO55), "")</f>
        <v/>
      </c>
      <c r="K55" s="93">
        <f t="shared" ref="K55:K59" ca="1" si="61">IF(E55&lt;&gt;"", SUM(E55:J55), "")</f>
        <v>98</v>
      </c>
      <c r="AO55">
        <f t="shared" si="58"/>
        <v>80</v>
      </c>
    </row>
    <row r="56" spans="3:41" ht="18" customHeight="1" x14ac:dyDescent="0.25">
      <c r="C56" s="160"/>
      <c r="D56" s="236" t="str">
        <f t="shared" si="59"/>
        <v>C</v>
      </c>
      <c r="E56" s="91">
        <f t="shared" ca="1" si="53"/>
        <v>87</v>
      </c>
      <c r="F56" s="91">
        <f t="shared" ca="1" si="54"/>
        <v>41</v>
      </c>
      <c r="G56" s="90">
        <f t="shared" ca="1" si="55"/>
        <v>0</v>
      </c>
      <c r="H56" s="91" t="str">
        <f t="shared" ca="1" si="56"/>
        <v/>
      </c>
      <c r="I56" s="92" t="str">
        <f t="shared" ca="1" si="57"/>
        <v/>
      </c>
      <c r="J56" s="92" t="str">
        <f t="shared" ca="1" si="60"/>
        <v/>
      </c>
      <c r="K56" s="93">
        <f t="shared" ca="1" si="61"/>
        <v>128</v>
      </c>
      <c r="AO56">
        <f t="shared" si="58"/>
        <v>142</v>
      </c>
    </row>
    <row r="57" spans="3:41" ht="18" customHeight="1" x14ac:dyDescent="0.25">
      <c r="C57" s="160"/>
      <c r="D57" s="237" t="str">
        <f t="shared" si="59"/>
        <v/>
      </c>
      <c r="E57" s="91" t="str">
        <f t="shared" ca="1" si="53"/>
        <v/>
      </c>
      <c r="F57" s="91" t="str">
        <f t="shared" ca="1" si="54"/>
        <v/>
      </c>
      <c r="G57" s="91" t="str">
        <f t="shared" ca="1" si="55"/>
        <v/>
      </c>
      <c r="H57" s="90" t="str">
        <f t="shared" ca="1" si="56"/>
        <v/>
      </c>
      <c r="I57" s="92" t="str">
        <f t="shared" ca="1" si="57"/>
        <v/>
      </c>
      <c r="J57" s="92" t="str">
        <f t="shared" ca="1" si="60"/>
        <v/>
      </c>
      <c r="K57" s="93" t="str">
        <f t="shared" ca="1" si="61"/>
        <v/>
      </c>
      <c r="AO57">
        <f t="shared" si="58"/>
        <v>204</v>
      </c>
    </row>
    <row r="58" spans="3:41" ht="18" customHeight="1" x14ac:dyDescent="0.25">
      <c r="C58" s="160"/>
      <c r="D58" s="238" t="str">
        <f t="shared" si="59"/>
        <v/>
      </c>
      <c r="E58" s="91" t="str">
        <f t="shared" ca="1" si="53"/>
        <v/>
      </c>
      <c r="F58" s="91" t="str">
        <f t="shared" ca="1" si="54"/>
        <v/>
      </c>
      <c r="G58" s="91" t="str">
        <f t="shared" ca="1" si="55"/>
        <v/>
      </c>
      <c r="H58" s="91" t="str">
        <f t="shared" ca="1" si="56"/>
        <v/>
      </c>
      <c r="I58" s="96" t="str">
        <f t="shared" ca="1" si="57"/>
        <v/>
      </c>
      <c r="J58" s="92" t="str">
        <f t="shared" ca="1" si="60"/>
        <v/>
      </c>
      <c r="K58" s="93" t="str">
        <f t="shared" ca="1" si="61"/>
        <v/>
      </c>
      <c r="AO58">
        <f t="shared" si="58"/>
        <v>266</v>
      </c>
    </row>
    <row r="59" spans="3:41" ht="18" customHeight="1" x14ac:dyDescent="0.25">
      <c r="C59" s="104"/>
      <c r="D59" s="239" t="str">
        <f t="shared" si="59"/>
        <v/>
      </c>
      <c r="E59" s="91" t="str">
        <f t="shared" ca="1" si="53"/>
        <v/>
      </c>
      <c r="F59" s="91" t="str">
        <f t="shared" ca="1" si="54"/>
        <v/>
      </c>
      <c r="G59" s="92" t="str">
        <f t="shared" ca="1" si="55"/>
        <v/>
      </c>
      <c r="H59" s="92" t="str">
        <f t="shared" ca="1" si="56"/>
        <v/>
      </c>
      <c r="I59" s="91" t="str">
        <f t="shared" ca="1" si="57"/>
        <v/>
      </c>
      <c r="J59" s="96" t="str">
        <f t="shared" ca="1" si="60"/>
        <v/>
      </c>
      <c r="K59" s="93" t="str">
        <f t="shared" ca="1" si="61"/>
        <v/>
      </c>
      <c r="AO59">
        <f t="shared" si="58"/>
        <v>328</v>
      </c>
    </row>
    <row r="60" spans="3:41" ht="18" customHeight="1" x14ac:dyDescent="0.25">
      <c r="C60" s="97"/>
      <c r="D60" s="98"/>
      <c r="E60" s="99">
        <f ca="1">IF(E54&lt;&gt;"", SUM(E54:E59), "")</f>
        <v>160</v>
      </c>
      <c r="F60" s="99">
        <f t="shared" ref="F60:J60" ca="1" si="62">IF(F54&lt;&gt;"", SUM(F54:F59), "")</f>
        <v>70</v>
      </c>
      <c r="G60" s="99">
        <f t="shared" ca="1" si="62"/>
        <v>67</v>
      </c>
      <c r="H60" s="99" t="str">
        <f t="shared" ca="1" si="62"/>
        <v/>
      </c>
      <c r="I60" s="99" t="str">
        <f t="shared" ca="1" si="62"/>
        <v/>
      </c>
      <c r="J60" s="99" t="str">
        <f t="shared" ca="1" si="62"/>
        <v/>
      </c>
      <c r="K60" s="100">
        <f ca="1">SUM(E54:J59)</f>
        <v>297</v>
      </c>
    </row>
    <row r="61" spans="3:41" ht="45" customHeight="1" x14ac:dyDescent="0.25"/>
    <row r="62" spans="3:41" ht="23.25" x14ac:dyDescent="0.25">
      <c r="D62" s="403">
        <f>D52+TIME(0,15,0)</f>
        <v>0.29166666666666674</v>
      </c>
      <c r="E62" s="403"/>
      <c r="F62" s="403"/>
      <c r="G62" s="403"/>
      <c r="H62" s="33"/>
      <c r="I62" s="33"/>
      <c r="J62" s="33"/>
      <c r="K62" s="33"/>
      <c r="N62" s="112" t="str">
        <f>TEXT(D62, "hh:mm")&amp;" to "&amp;TEXT(D62+TIME(1, 0, 0), "hh:mm")</f>
        <v>07:00 to 08:00</v>
      </c>
      <c r="O62" s="112"/>
      <c r="P62" s="112"/>
      <c r="Q62" s="112"/>
      <c r="R62" s="33"/>
      <c r="S62" s="33"/>
      <c r="T62" s="33"/>
      <c r="U62" s="33"/>
    </row>
    <row r="63" spans="3:41" ht="18" customHeight="1" x14ac:dyDescent="0.25">
      <c r="E63" s="229" t="str">
        <f>IF(config!$C$14&lt;&gt;"", "A", "")</f>
        <v>A</v>
      </c>
      <c r="F63" s="230" t="str">
        <f>IF(config!$C$15&lt;&gt;"", "B", "")</f>
        <v>B</v>
      </c>
      <c r="G63" s="231" t="str">
        <f>IF(config!$C$16&lt;&gt;"", "C", "")</f>
        <v>C</v>
      </c>
      <c r="H63" s="232" t="str">
        <f>IF(config!$C$17&lt;&gt;"", "D", "")</f>
        <v/>
      </c>
      <c r="I63" s="233" t="str">
        <f>IF(config!$C$18&lt;&gt;"", "E", "")</f>
        <v/>
      </c>
      <c r="J63" s="190" t="str">
        <f>IF(config!$C$19&lt;&gt;"", "F", "")</f>
        <v/>
      </c>
      <c r="K63" s="88"/>
      <c r="O63" s="229" t="str">
        <f t="shared" ref="O63" si="63">E63</f>
        <v>A</v>
      </c>
      <c r="P63" s="230" t="str">
        <f t="shared" ref="P63" si="64">F63</f>
        <v>B</v>
      </c>
      <c r="Q63" s="231" t="str">
        <f t="shared" ref="Q63" si="65">G63</f>
        <v>C</v>
      </c>
      <c r="R63" s="232" t="str">
        <f t="shared" ref="R63" si="66">H63</f>
        <v/>
      </c>
      <c r="S63" s="233" t="str">
        <f t="shared" ref="S63" si="67">I63</f>
        <v/>
      </c>
      <c r="T63" s="190" t="str">
        <f t="shared" ref="T63" si="68">J63</f>
        <v/>
      </c>
      <c r="U63" s="88"/>
    </row>
    <row r="64" spans="3:41" ht="18" customHeight="1" x14ac:dyDescent="0.25">
      <c r="C64" s="160"/>
      <c r="D64" s="234" t="str">
        <f>IF(config!$C$14&lt;&gt;"", "A", "")</f>
        <v>A</v>
      </c>
      <c r="E64" s="90">
        <f t="shared" ref="E64:E69" ca="1" si="69">IF(INDIRECT("'15MIN'!C"&amp;$AO64)&lt;&gt;"", INDIRECT("'15MIN'!L"&amp;$AO64), "")</f>
        <v>0</v>
      </c>
      <c r="F64" s="91">
        <f t="shared" ref="F64:F69" ca="1" si="70">IF(INDIRECT("'15MIN'!O"&amp;$AO64)&lt;&gt;"", INDIRECT("'15MIN'!X"&amp;$AO64), "")</f>
        <v>37</v>
      </c>
      <c r="G64" s="91">
        <f t="shared" ref="G64:G69" ca="1" si="71">IF(INDIRECT("'15MIN'!AA"&amp;$AO64)&lt;&gt;"", INDIRECT("'15MIN'!AJ"&amp;$AO64), "")</f>
        <v>57</v>
      </c>
      <c r="H64" s="91" t="str">
        <f t="shared" ref="H64:H69" ca="1" si="72">IF(INDIRECT("'15MIN'!AM"&amp;$AO64)&lt;&gt;"", INDIRECT("'15MIN'!AV"&amp;$AO64), "")</f>
        <v/>
      </c>
      <c r="I64" s="92" t="str">
        <f t="shared" ref="I64:I69" ca="1" si="73">IF(INDIRECT("'15MIN'!AY"&amp;$AO64)&lt;&gt;"", INDIRECT("'15MIN'!BH"&amp;$AO64), "")</f>
        <v/>
      </c>
      <c r="J64" s="92" t="str">
        <f ca="1">IF(INDIRECT("'15MIN'!BK"&amp;$AO64)&lt;&gt;"", INDIRECT("'15MIN'!BT"&amp;$AO64), "")</f>
        <v/>
      </c>
      <c r="K64" s="93">
        <f ca="1">IF(E64&lt;&gt;"", SUM(E64:J64), "")</f>
        <v>94</v>
      </c>
      <c r="M64" s="410"/>
      <c r="N64" s="234" t="str">
        <f t="shared" ref="N64:N69" si="74">D64</f>
        <v>A</v>
      </c>
      <c r="O64" s="94">
        <f t="shared" ref="O64:O69" ca="1" si="75">IF(E64&lt;&gt;"", SUM(E64,E74,E84,E94), "")</f>
        <v>0</v>
      </c>
      <c r="P64" s="95">
        <f t="shared" ref="P64:P69" ca="1" si="76">IF(F64&lt;&gt;"", SUM(F64,F74,F84,F94), "")</f>
        <v>194</v>
      </c>
      <c r="Q64" s="95">
        <f t="shared" ref="Q64:Q69" ca="1" si="77">IF(G64&lt;&gt;"", SUM(G64,G74,G84,G94), "")</f>
        <v>303</v>
      </c>
      <c r="R64" s="95" t="str">
        <f t="shared" ref="R64:R69" ca="1" si="78">IF(H64&lt;&gt;"", SUM(H64,H74,H84,H94), "")</f>
        <v/>
      </c>
      <c r="S64" s="95" t="str">
        <f t="shared" ref="S64:S69" ca="1" si="79">IF(I64&lt;&gt;"", SUM(I64,I74,I84,I94), "")</f>
        <v/>
      </c>
      <c r="T64" s="95" t="str">
        <f ca="1">IF(J64&lt;&gt;"", SUM(J64,J74,J84,J94), "")</f>
        <v/>
      </c>
      <c r="U64" s="93">
        <f ca="1">IF(O64&lt;&gt;"", SUM(O64:T64), "")</f>
        <v>497</v>
      </c>
      <c r="AO64">
        <f t="shared" ref="AO64:AO69" si="80">AO54+1</f>
        <v>19</v>
      </c>
    </row>
    <row r="65" spans="3:41" ht="18" customHeight="1" x14ac:dyDescent="0.25">
      <c r="C65" s="160"/>
      <c r="D65" s="235" t="str">
        <f>IF(config!$C$15&lt;&gt;"", "B", "")</f>
        <v>B</v>
      </c>
      <c r="E65" s="91">
        <f t="shared" ca="1" si="69"/>
        <v>69</v>
      </c>
      <c r="F65" s="90">
        <f t="shared" ca="1" si="70"/>
        <v>0</v>
      </c>
      <c r="G65" s="91">
        <f t="shared" ca="1" si="71"/>
        <v>33</v>
      </c>
      <c r="H65" s="91" t="str">
        <f t="shared" ca="1" si="72"/>
        <v/>
      </c>
      <c r="I65" s="92" t="str">
        <f t="shared" ca="1" si="73"/>
        <v/>
      </c>
      <c r="J65" s="92" t="str">
        <f t="shared" ref="J65:J69" ca="1" si="81">IF(INDIRECT("'15MIN'!BK"&amp;$AO65)&lt;&gt;"", INDIRECT("'15MIN'!BT"&amp;$AO65), "")</f>
        <v/>
      </c>
      <c r="K65" s="93">
        <f t="shared" ref="K65:K69" ca="1" si="82">IF(E65&lt;&gt;"", SUM(E65:J65), "")</f>
        <v>102</v>
      </c>
      <c r="M65" s="410"/>
      <c r="N65" s="235" t="str">
        <f t="shared" si="74"/>
        <v>B</v>
      </c>
      <c r="O65" s="95">
        <f t="shared" ca="1" si="75"/>
        <v>340</v>
      </c>
      <c r="P65" s="94">
        <f t="shared" ca="1" si="76"/>
        <v>0</v>
      </c>
      <c r="Q65" s="95">
        <f t="shared" ca="1" si="77"/>
        <v>165</v>
      </c>
      <c r="R65" s="95" t="str">
        <f t="shared" ca="1" si="78"/>
        <v/>
      </c>
      <c r="S65" s="95" t="str">
        <f t="shared" ca="1" si="79"/>
        <v/>
      </c>
      <c r="T65" s="95" t="str">
        <f t="shared" ref="T65:T69" ca="1" si="83">IF(J65&lt;&gt;"", SUM(J65,J75,J85,J95), "")</f>
        <v/>
      </c>
      <c r="U65" s="93">
        <f t="shared" ref="U65:U69" ca="1" si="84">IF(O65&lt;&gt;"", SUM(O65:T65), "")</f>
        <v>505</v>
      </c>
      <c r="AO65">
        <f t="shared" si="80"/>
        <v>81</v>
      </c>
    </row>
    <row r="66" spans="3:41" ht="18" customHeight="1" x14ac:dyDescent="0.25">
      <c r="C66" s="160"/>
      <c r="D66" s="236" t="str">
        <f>IF(config!$C$16&lt;&gt;"", "C", "")</f>
        <v>C</v>
      </c>
      <c r="E66" s="91">
        <f t="shared" ca="1" si="69"/>
        <v>91</v>
      </c>
      <c r="F66" s="91">
        <f t="shared" ca="1" si="70"/>
        <v>41</v>
      </c>
      <c r="G66" s="90">
        <f t="shared" ca="1" si="71"/>
        <v>0</v>
      </c>
      <c r="H66" s="91" t="str">
        <f t="shared" ca="1" si="72"/>
        <v/>
      </c>
      <c r="I66" s="92" t="str">
        <f t="shared" ca="1" si="73"/>
        <v/>
      </c>
      <c r="J66" s="92" t="str">
        <f t="shared" ca="1" si="81"/>
        <v/>
      </c>
      <c r="K66" s="93">
        <f t="shared" ca="1" si="82"/>
        <v>132</v>
      </c>
      <c r="M66" s="410"/>
      <c r="N66" s="236" t="str">
        <f t="shared" si="74"/>
        <v>C</v>
      </c>
      <c r="O66" s="95">
        <f t="shared" ca="1" si="75"/>
        <v>432</v>
      </c>
      <c r="P66" s="95">
        <f t="shared" ca="1" si="76"/>
        <v>196</v>
      </c>
      <c r="Q66" s="94">
        <f t="shared" ca="1" si="77"/>
        <v>0</v>
      </c>
      <c r="R66" s="95" t="str">
        <f t="shared" ca="1" si="78"/>
        <v/>
      </c>
      <c r="S66" s="95" t="str">
        <f t="shared" ca="1" si="79"/>
        <v/>
      </c>
      <c r="T66" s="95" t="str">
        <f t="shared" ca="1" si="83"/>
        <v/>
      </c>
      <c r="U66" s="93">
        <f t="shared" ca="1" si="84"/>
        <v>628</v>
      </c>
      <c r="AO66">
        <f t="shared" si="80"/>
        <v>143</v>
      </c>
    </row>
    <row r="67" spans="3:41" ht="18" customHeight="1" x14ac:dyDescent="0.25">
      <c r="C67" s="160"/>
      <c r="D67" s="237" t="str">
        <f>IF(config!$C$17&lt;&gt;"", "D", "")</f>
        <v/>
      </c>
      <c r="E67" s="91" t="str">
        <f t="shared" ca="1" si="69"/>
        <v/>
      </c>
      <c r="F67" s="91" t="str">
        <f t="shared" ca="1" si="70"/>
        <v/>
      </c>
      <c r="G67" s="91" t="str">
        <f t="shared" ca="1" si="71"/>
        <v/>
      </c>
      <c r="H67" s="90" t="str">
        <f t="shared" ca="1" si="72"/>
        <v/>
      </c>
      <c r="I67" s="92" t="str">
        <f t="shared" ca="1" si="73"/>
        <v/>
      </c>
      <c r="J67" s="92" t="str">
        <f t="shared" ca="1" si="81"/>
        <v/>
      </c>
      <c r="K67" s="93" t="str">
        <f t="shared" ca="1" si="82"/>
        <v/>
      </c>
      <c r="M67" s="410"/>
      <c r="N67" s="237" t="str">
        <f t="shared" si="74"/>
        <v/>
      </c>
      <c r="O67" s="95" t="str">
        <f t="shared" ca="1" si="75"/>
        <v/>
      </c>
      <c r="P67" s="95" t="str">
        <f t="shared" ca="1" si="76"/>
        <v/>
      </c>
      <c r="Q67" s="95" t="str">
        <f t="shared" ca="1" si="77"/>
        <v/>
      </c>
      <c r="R67" s="94" t="str">
        <f t="shared" ca="1" si="78"/>
        <v/>
      </c>
      <c r="S67" s="95" t="str">
        <f t="shared" ca="1" si="79"/>
        <v/>
      </c>
      <c r="T67" s="95" t="str">
        <f t="shared" ca="1" si="83"/>
        <v/>
      </c>
      <c r="U67" s="93" t="str">
        <f t="shared" ca="1" si="84"/>
        <v/>
      </c>
      <c r="AO67">
        <f t="shared" si="80"/>
        <v>205</v>
      </c>
    </row>
    <row r="68" spans="3:41" ht="18" customHeight="1" x14ac:dyDescent="0.25">
      <c r="C68" s="160"/>
      <c r="D68" s="238" t="str">
        <f>IF(config!$C$18&lt;&gt;"", "E", "")</f>
        <v/>
      </c>
      <c r="E68" s="91" t="str">
        <f t="shared" ca="1" si="69"/>
        <v/>
      </c>
      <c r="F68" s="91" t="str">
        <f t="shared" ca="1" si="70"/>
        <v/>
      </c>
      <c r="G68" s="91" t="str">
        <f t="shared" ca="1" si="71"/>
        <v/>
      </c>
      <c r="H68" s="91" t="str">
        <f t="shared" ca="1" si="72"/>
        <v/>
      </c>
      <c r="I68" s="96" t="str">
        <f t="shared" ca="1" si="73"/>
        <v/>
      </c>
      <c r="J68" s="92" t="str">
        <f t="shared" ca="1" si="81"/>
        <v/>
      </c>
      <c r="K68" s="93" t="str">
        <f t="shared" ca="1" si="82"/>
        <v/>
      </c>
      <c r="M68" s="410"/>
      <c r="N68" s="238" t="str">
        <f t="shared" si="74"/>
        <v/>
      </c>
      <c r="O68" s="95" t="str">
        <f t="shared" ca="1" si="75"/>
        <v/>
      </c>
      <c r="P68" s="95" t="str">
        <f t="shared" ca="1" si="76"/>
        <v/>
      </c>
      <c r="Q68" s="95" t="str">
        <f t="shared" ca="1" si="77"/>
        <v/>
      </c>
      <c r="R68" s="95" t="str">
        <f t="shared" ca="1" si="78"/>
        <v/>
      </c>
      <c r="S68" s="94" t="str">
        <f t="shared" ca="1" si="79"/>
        <v/>
      </c>
      <c r="T68" s="95" t="str">
        <f t="shared" ca="1" si="83"/>
        <v/>
      </c>
      <c r="U68" s="93" t="str">
        <f t="shared" ca="1" si="84"/>
        <v/>
      </c>
      <c r="AO68">
        <f t="shared" si="80"/>
        <v>267</v>
      </c>
    </row>
    <row r="69" spans="3:41" ht="18" customHeight="1" x14ac:dyDescent="0.25">
      <c r="C69" s="104"/>
      <c r="D69" s="239" t="str">
        <f>IF(config!$C$19&lt;&gt;"", "F", "")</f>
        <v/>
      </c>
      <c r="E69" s="91" t="str">
        <f t="shared" ca="1" si="69"/>
        <v/>
      </c>
      <c r="F69" s="91" t="str">
        <f t="shared" ca="1" si="70"/>
        <v/>
      </c>
      <c r="G69" s="92" t="str">
        <f t="shared" ca="1" si="71"/>
        <v/>
      </c>
      <c r="H69" s="92" t="str">
        <f t="shared" ca="1" si="72"/>
        <v/>
      </c>
      <c r="I69" s="91" t="str">
        <f t="shared" ca="1" si="73"/>
        <v/>
      </c>
      <c r="J69" s="96" t="str">
        <f t="shared" ca="1" si="81"/>
        <v/>
      </c>
      <c r="K69" s="93" t="str">
        <f t="shared" ca="1" si="82"/>
        <v/>
      </c>
      <c r="M69" s="104"/>
      <c r="N69" s="239" t="str">
        <f t="shared" si="74"/>
        <v/>
      </c>
      <c r="O69" s="95" t="str">
        <f t="shared" ca="1" si="75"/>
        <v/>
      </c>
      <c r="P69" s="95" t="str">
        <f t="shared" ca="1" si="76"/>
        <v/>
      </c>
      <c r="Q69" s="95" t="str">
        <f t="shared" ca="1" si="77"/>
        <v/>
      </c>
      <c r="R69" s="95" t="str">
        <f t="shared" ca="1" si="78"/>
        <v/>
      </c>
      <c r="S69" s="95" t="str">
        <f t="shared" ca="1" si="79"/>
        <v/>
      </c>
      <c r="T69" s="94" t="str">
        <f t="shared" ca="1" si="83"/>
        <v/>
      </c>
      <c r="U69" s="93" t="str">
        <f t="shared" ca="1" si="84"/>
        <v/>
      </c>
      <c r="AO69">
        <f t="shared" si="80"/>
        <v>329</v>
      </c>
    </row>
    <row r="70" spans="3:41" ht="18" customHeight="1" x14ac:dyDescent="0.25">
      <c r="C70" s="97"/>
      <c r="D70" s="98"/>
      <c r="E70" s="99">
        <f ca="1">IF(E64&lt;&gt;"", SUM(E64:E69), "")</f>
        <v>160</v>
      </c>
      <c r="F70" s="99">
        <f t="shared" ref="F70:J70" ca="1" si="85">IF(F64&lt;&gt;"", SUM(F64:F69), "")</f>
        <v>78</v>
      </c>
      <c r="G70" s="99">
        <f t="shared" ca="1" si="85"/>
        <v>90</v>
      </c>
      <c r="H70" s="99" t="str">
        <f t="shared" ca="1" si="85"/>
        <v/>
      </c>
      <c r="I70" s="99" t="str">
        <f t="shared" ca="1" si="85"/>
        <v/>
      </c>
      <c r="J70" s="99" t="str">
        <f t="shared" ca="1" si="85"/>
        <v/>
      </c>
      <c r="K70" s="100">
        <f ca="1">SUM(E64:J69)</f>
        <v>328</v>
      </c>
      <c r="M70" s="97"/>
      <c r="N70" s="89"/>
      <c r="O70" s="99">
        <f ca="1">IF(O64&lt;&gt;"", SUM(O64:O69), "")</f>
        <v>772</v>
      </c>
      <c r="P70" s="99">
        <f t="shared" ref="P70" ca="1" si="86">IF(P64&lt;&gt;"", SUM(P64:P69), "")</f>
        <v>390</v>
      </c>
      <c r="Q70" s="99">
        <f t="shared" ref="Q70" ca="1" si="87">IF(Q64&lt;&gt;"", SUM(Q64:Q69), "")</f>
        <v>468</v>
      </c>
      <c r="R70" s="99" t="str">
        <f t="shared" ref="R70" ca="1" si="88">IF(R64&lt;&gt;"", SUM(R64:R69), "")</f>
        <v/>
      </c>
      <c r="S70" s="99" t="str">
        <f t="shared" ref="S70" ca="1" si="89">IF(S64&lt;&gt;"", SUM(S64:S69), "")</f>
        <v/>
      </c>
      <c r="T70" s="99" t="str">
        <f t="shared" ref="T70" ca="1" si="90">IF(T64&lt;&gt;"", SUM(T64:T69), "")</f>
        <v/>
      </c>
      <c r="U70" s="100">
        <f ca="1">SUM(O64:T69)</f>
        <v>1630</v>
      </c>
    </row>
    <row r="71" spans="3:41" x14ac:dyDescent="0.25">
      <c r="E71" s="101"/>
      <c r="H71" s="101"/>
    </row>
    <row r="72" spans="3:41" ht="23.25" x14ac:dyDescent="0.25">
      <c r="D72" s="411">
        <f>D62+TIME(0,15,0)</f>
        <v>0.30208333333333343</v>
      </c>
      <c r="E72" s="411"/>
      <c r="F72" s="411"/>
      <c r="G72" s="411"/>
    </row>
    <row r="73" spans="3:41" ht="18" customHeight="1" x14ac:dyDescent="0.25">
      <c r="E73" s="229" t="str">
        <f t="shared" ref="E73:J73" si="91">E63</f>
        <v>A</v>
      </c>
      <c r="F73" s="230" t="str">
        <f t="shared" si="91"/>
        <v>B</v>
      </c>
      <c r="G73" s="231" t="str">
        <f t="shared" si="91"/>
        <v>C</v>
      </c>
      <c r="H73" s="232" t="str">
        <f t="shared" si="91"/>
        <v/>
      </c>
      <c r="I73" s="233" t="str">
        <f t="shared" si="91"/>
        <v/>
      </c>
      <c r="J73" s="190" t="str">
        <f t="shared" si="91"/>
        <v/>
      </c>
      <c r="K73" s="88"/>
    </row>
    <row r="74" spans="3:41" ht="18" customHeight="1" x14ac:dyDescent="0.25">
      <c r="C74" s="160"/>
      <c r="D74" s="234" t="str">
        <f>D64</f>
        <v>A</v>
      </c>
      <c r="E74" s="90">
        <f t="shared" ref="E74:E79" ca="1" si="92">IF(INDIRECT("'15MIN'!C"&amp;$AO74)&lt;&gt;"", INDIRECT("'15MIN'!L"&amp;$AO74), "")</f>
        <v>0</v>
      </c>
      <c r="F74" s="91">
        <f t="shared" ref="F74:F79" ca="1" si="93">IF(INDIRECT("'15MIN'!O"&amp;$AO74)&lt;&gt;"", INDIRECT("'15MIN'!X"&amp;$AO74), "")</f>
        <v>48</v>
      </c>
      <c r="G74" s="91">
        <f t="shared" ref="G74:G79" ca="1" si="94">IF(INDIRECT("'15MIN'!AA"&amp;$AO74)&lt;&gt;"", INDIRECT("'15MIN'!AJ"&amp;$AO74), "")</f>
        <v>79</v>
      </c>
      <c r="H74" s="91" t="str">
        <f t="shared" ref="H74:H79" ca="1" si="95">IF(INDIRECT("'15MIN'!AM"&amp;$AO74)&lt;&gt;"", INDIRECT("'15MIN'!AV"&amp;$AO74), "")</f>
        <v/>
      </c>
      <c r="I74" s="92" t="str">
        <f t="shared" ref="I74:I79" ca="1" si="96">IF(INDIRECT("'15MIN'!AY"&amp;$AO74)&lt;&gt;"", INDIRECT("'15MIN'!BH"&amp;$AO74), "")</f>
        <v/>
      </c>
      <c r="J74" s="92" t="str">
        <f ca="1">IF(INDIRECT("'15MIN'!BK"&amp;$AO74)&lt;&gt;"", INDIRECT("'15MIN'!BT"&amp;$AO74), "")</f>
        <v/>
      </c>
      <c r="K74" s="93">
        <f ca="1">IF(E74&lt;&gt;"", SUM(E74:J74), "")</f>
        <v>127</v>
      </c>
      <c r="AO74">
        <f t="shared" ref="AO74:AO79" si="97">AO64+1</f>
        <v>20</v>
      </c>
    </row>
    <row r="75" spans="3:41" ht="18" customHeight="1" x14ac:dyDescent="0.25">
      <c r="C75" s="160"/>
      <c r="D75" s="235" t="str">
        <f t="shared" ref="D75:D79" si="98">D65</f>
        <v>B</v>
      </c>
      <c r="E75" s="91">
        <f t="shared" ca="1" si="92"/>
        <v>91</v>
      </c>
      <c r="F75" s="90">
        <f t="shared" ca="1" si="93"/>
        <v>0</v>
      </c>
      <c r="G75" s="91">
        <f t="shared" ca="1" si="94"/>
        <v>40</v>
      </c>
      <c r="H75" s="91" t="str">
        <f t="shared" ca="1" si="95"/>
        <v/>
      </c>
      <c r="I75" s="92" t="str">
        <f t="shared" ca="1" si="96"/>
        <v/>
      </c>
      <c r="J75" s="92" t="str">
        <f t="shared" ref="J75:J79" ca="1" si="99">IF(INDIRECT("'15MIN'!BK"&amp;$AO75)&lt;&gt;"", INDIRECT("'15MIN'!BT"&amp;$AO75), "")</f>
        <v/>
      </c>
      <c r="K75" s="93">
        <f t="shared" ref="K75:K79" ca="1" si="100">IF(E75&lt;&gt;"", SUM(E75:J75), "")</f>
        <v>131</v>
      </c>
      <c r="AO75">
        <f t="shared" si="97"/>
        <v>82</v>
      </c>
    </row>
    <row r="76" spans="3:41" ht="18" customHeight="1" x14ac:dyDescent="0.25">
      <c r="C76" s="160"/>
      <c r="D76" s="236" t="str">
        <f t="shared" si="98"/>
        <v>C</v>
      </c>
      <c r="E76" s="91">
        <f t="shared" ca="1" si="92"/>
        <v>121</v>
      </c>
      <c r="F76" s="91">
        <f t="shared" ca="1" si="93"/>
        <v>51</v>
      </c>
      <c r="G76" s="90">
        <f t="shared" ca="1" si="94"/>
        <v>0</v>
      </c>
      <c r="H76" s="91" t="str">
        <f t="shared" ca="1" si="95"/>
        <v/>
      </c>
      <c r="I76" s="92" t="str">
        <f t="shared" ca="1" si="96"/>
        <v/>
      </c>
      <c r="J76" s="92" t="str">
        <f t="shared" ca="1" si="99"/>
        <v/>
      </c>
      <c r="K76" s="93">
        <f t="shared" ca="1" si="100"/>
        <v>172</v>
      </c>
      <c r="AO76">
        <f t="shared" si="97"/>
        <v>144</v>
      </c>
    </row>
    <row r="77" spans="3:41" ht="18" customHeight="1" x14ac:dyDescent="0.25">
      <c r="C77" s="160"/>
      <c r="D77" s="237" t="str">
        <f t="shared" si="98"/>
        <v/>
      </c>
      <c r="E77" s="91" t="str">
        <f t="shared" ca="1" si="92"/>
        <v/>
      </c>
      <c r="F77" s="91" t="str">
        <f t="shared" ca="1" si="93"/>
        <v/>
      </c>
      <c r="G77" s="91" t="str">
        <f t="shared" ca="1" si="94"/>
        <v/>
      </c>
      <c r="H77" s="90" t="str">
        <f t="shared" ca="1" si="95"/>
        <v/>
      </c>
      <c r="I77" s="92" t="str">
        <f t="shared" ca="1" si="96"/>
        <v/>
      </c>
      <c r="J77" s="92" t="str">
        <f t="shared" ca="1" si="99"/>
        <v/>
      </c>
      <c r="K77" s="93" t="str">
        <f t="shared" ca="1" si="100"/>
        <v/>
      </c>
      <c r="AO77">
        <f t="shared" si="97"/>
        <v>206</v>
      </c>
    </row>
    <row r="78" spans="3:41" ht="18" customHeight="1" x14ac:dyDescent="0.25">
      <c r="C78" s="160"/>
      <c r="D78" s="238" t="str">
        <f t="shared" si="98"/>
        <v/>
      </c>
      <c r="E78" s="91" t="str">
        <f t="shared" ca="1" si="92"/>
        <v/>
      </c>
      <c r="F78" s="91" t="str">
        <f t="shared" ca="1" si="93"/>
        <v/>
      </c>
      <c r="G78" s="91" t="str">
        <f t="shared" ca="1" si="94"/>
        <v/>
      </c>
      <c r="H78" s="91" t="str">
        <f t="shared" ca="1" si="95"/>
        <v/>
      </c>
      <c r="I78" s="96" t="str">
        <f t="shared" ca="1" si="96"/>
        <v/>
      </c>
      <c r="J78" s="92" t="str">
        <f t="shared" ca="1" si="99"/>
        <v/>
      </c>
      <c r="K78" s="93" t="str">
        <f t="shared" ca="1" si="100"/>
        <v/>
      </c>
      <c r="AO78">
        <f t="shared" si="97"/>
        <v>268</v>
      </c>
    </row>
    <row r="79" spans="3:41" ht="18" customHeight="1" x14ac:dyDescent="0.25">
      <c r="C79" s="104"/>
      <c r="D79" s="239" t="str">
        <f t="shared" si="98"/>
        <v/>
      </c>
      <c r="E79" s="91" t="str">
        <f t="shared" ca="1" si="92"/>
        <v/>
      </c>
      <c r="F79" s="91" t="str">
        <f t="shared" ca="1" si="93"/>
        <v/>
      </c>
      <c r="G79" s="92" t="str">
        <f t="shared" ca="1" si="94"/>
        <v/>
      </c>
      <c r="H79" s="92" t="str">
        <f t="shared" ca="1" si="95"/>
        <v/>
      </c>
      <c r="I79" s="91" t="str">
        <f t="shared" ca="1" si="96"/>
        <v/>
      </c>
      <c r="J79" s="96" t="str">
        <f t="shared" ca="1" si="99"/>
        <v/>
      </c>
      <c r="K79" s="93" t="str">
        <f t="shared" ca="1" si="100"/>
        <v/>
      </c>
      <c r="AO79">
        <f t="shared" si="97"/>
        <v>330</v>
      </c>
    </row>
    <row r="80" spans="3:41" ht="18" customHeight="1" x14ac:dyDescent="0.25">
      <c r="C80" s="97"/>
      <c r="D80" s="98"/>
      <c r="E80" s="99">
        <f ca="1">IF(E74&lt;&gt;"", SUM(E74:E79), "")</f>
        <v>212</v>
      </c>
      <c r="F80" s="99">
        <f t="shared" ref="F80:J80" ca="1" si="101">IF(F74&lt;&gt;"", SUM(F74:F79), "")</f>
        <v>99</v>
      </c>
      <c r="G80" s="99">
        <f t="shared" ca="1" si="101"/>
        <v>119</v>
      </c>
      <c r="H80" s="99" t="str">
        <f t="shared" ca="1" si="101"/>
        <v/>
      </c>
      <c r="I80" s="99" t="str">
        <f t="shared" ca="1" si="101"/>
        <v/>
      </c>
      <c r="J80" s="99" t="str">
        <f t="shared" ca="1" si="101"/>
        <v/>
      </c>
      <c r="K80" s="100">
        <f ca="1">SUM(E74:J79)</f>
        <v>430</v>
      </c>
    </row>
    <row r="82" spans="3:41" ht="23.25" x14ac:dyDescent="0.25">
      <c r="D82" s="411">
        <f>D72+TIME(0,15,0)</f>
        <v>0.31250000000000011</v>
      </c>
      <c r="E82" s="411"/>
      <c r="F82" s="411"/>
      <c r="G82" s="411"/>
      <c r="N82" s="412" t="str">
        <f>TEXT(D82, "hh:mm")&amp;" to "&amp;TEXT(D82+TIME(1, 0, 0), "hh:mm")</f>
        <v>07:30 to 08:30</v>
      </c>
      <c r="O82" s="412"/>
      <c r="P82" s="412"/>
      <c r="Q82" s="412"/>
    </row>
    <row r="83" spans="3:41" ht="18" customHeight="1" x14ac:dyDescent="0.25">
      <c r="E83" s="229" t="str">
        <f t="shared" ref="E83:J83" si="102">E73</f>
        <v>A</v>
      </c>
      <c r="F83" s="230" t="str">
        <f t="shared" si="102"/>
        <v>B</v>
      </c>
      <c r="G83" s="231" t="str">
        <f t="shared" si="102"/>
        <v>C</v>
      </c>
      <c r="H83" s="232" t="str">
        <f t="shared" si="102"/>
        <v/>
      </c>
      <c r="I83" s="233" t="str">
        <f t="shared" si="102"/>
        <v/>
      </c>
      <c r="J83" s="190" t="str">
        <f t="shared" si="102"/>
        <v/>
      </c>
      <c r="K83" s="88"/>
      <c r="O83" s="229" t="str">
        <f t="shared" ref="O83" si="103">E83</f>
        <v>A</v>
      </c>
      <c r="P83" s="230" t="str">
        <f t="shared" ref="P83" si="104">F83</f>
        <v>B</v>
      </c>
      <c r="Q83" s="231" t="str">
        <f t="shared" ref="Q83" si="105">G83</f>
        <v>C</v>
      </c>
      <c r="R83" s="232" t="str">
        <f t="shared" ref="R83" si="106">H83</f>
        <v/>
      </c>
      <c r="S83" s="233" t="str">
        <f t="shared" ref="S83" si="107">I83</f>
        <v/>
      </c>
      <c r="T83" s="190" t="str">
        <f t="shared" ref="T83" si="108">J83</f>
        <v/>
      </c>
      <c r="U83" s="88"/>
    </row>
    <row r="84" spans="3:41" ht="18" customHeight="1" x14ac:dyDescent="0.25">
      <c r="C84" s="160"/>
      <c r="D84" s="234" t="str">
        <f>D74</f>
        <v>A</v>
      </c>
      <c r="E84" s="90">
        <f t="shared" ref="E84:E89" ca="1" si="109">IF(INDIRECT("'15MIN'!C"&amp;$AO84)&lt;&gt;"", INDIRECT("'15MIN'!L"&amp;$AO84), "")</f>
        <v>0</v>
      </c>
      <c r="F84" s="91">
        <f t="shared" ref="F84:F89" ca="1" si="110">IF(INDIRECT("'15MIN'!O"&amp;$AO84)&lt;&gt;"", INDIRECT("'15MIN'!X"&amp;$AO84), "")</f>
        <v>45</v>
      </c>
      <c r="G84" s="91">
        <f t="shared" ref="G84:G89" ca="1" si="111">IF(INDIRECT("'15MIN'!AA"&amp;$AO84)&lt;&gt;"", INDIRECT("'15MIN'!AJ"&amp;$AO84), "")</f>
        <v>70</v>
      </c>
      <c r="H84" s="91" t="str">
        <f t="shared" ref="H84:H89" ca="1" si="112">IF(INDIRECT("'15MIN'!AM"&amp;$AO84)&lt;&gt;"", INDIRECT("'15MIN'!AV"&amp;$AO84), "")</f>
        <v/>
      </c>
      <c r="I84" s="92" t="str">
        <f t="shared" ref="I84:I89" ca="1" si="113">IF(INDIRECT("'15MIN'!AY"&amp;$AO84)&lt;&gt;"", INDIRECT("'15MIN'!BH"&amp;$AO84), "")</f>
        <v/>
      </c>
      <c r="J84" s="92" t="str">
        <f ca="1">IF(INDIRECT("'15MIN'!BK"&amp;$AO84)&lt;&gt;"", INDIRECT("'15MIN'!BT"&amp;$AO84), "")</f>
        <v/>
      </c>
      <c r="K84" s="93">
        <f ca="1">IF(E84&lt;&gt;"", SUM(E84:J84), "")</f>
        <v>115</v>
      </c>
      <c r="N84" s="234" t="str">
        <f t="shared" ref="N84:N89" si="114">D84</f>
        <v>A</v>
      </c>
      <c r="O84" s="175">
        <f ca="1">IF(E84&lt;&gt;"", SUM(E84,E94,E104,E114), "")</f>
        <v>1</v>
      </c>
      <c r="P84" s="176">
        <f t="shared" ref="P84:P89" ca="1" si="115">IF(F84&lt;&gt;"", SUM(F84,F94,F104,F114), "")</f>
        <v>232</v>
      </c>
      <c r="Q84" s="176">
        <f t="shared" ref="Q84:Q89" ca="1" si="116">IF(G84&lt;&gt;"", SUM(G84,G94,G104,G114), "")</f>
        <v>343</v>
      </c>
      <c r="R84" s="176" t="str">
        <f t="shared" ref="R84:R89" ca="1" si="117">IF(H84&lt;&gt;"", SUM(H84,H94,H104,H114), "")</f>
        <v/>
      </c>
      <c r="S84" s="176" t="str">
        <f t="shared" ref="S84:S89" ca="1" si="118">IF(I84&lt;&gt;"", SUM(I84,I94,I104,I114), "")</f>
        <v/>
      </c>
      <c r="T84" s="176" t="str">
        <f ca="1">IF(J84&lt;&gt;"", SUM(J84,J94,J104,J114), "")</f>
        <v/>
      </c>
      <c r="U84" s="173">
        <f ca="1">IF(O84&lt;&gt;"", SUM(O84:T84), "")</f>
        <v>576</v>
      </c>
      <c r="AO84">
        <f t="shared" ref="AO84:AO89" si="119">AO74+1</f>
        <v>21</v>
      </c>
    </row>
    <row r="85" spans="3:41" ht="18" customHeight="1" x14ac:dyDescent="0.25">
      <c r="C85" s="160"/>
      <c r="D85" s="235" t="str">
        <f t="shared" ref="D85:D89" si="120">D75</f>
        <v>B</v>
      </c>
      <c r="E85" s="91">
        <f t="shared" ca="1" si="109"/>
        <v>93</v>
      </c>
      <c r="F85" s="90">
        <f t="shared" ca="1" si="110"/>
        <v>0</v>
      </c>
      <c r="G85" s="91">
        <f t="shared" ca="1" si="111"/>
        <v>42</v>
      </c>
      <c r="H85" s="91" t="str">
        <f t="shared" ca="1" si="112"/>
        <v/>
      </c>
      <c r="I85" s="92" t="str">
        <f t="shared" ca="1" si="113"/>
        <v/>
      </c>
      <c r="J85" s="92" t="str">
        <f t="shared" ref="J85:J89" ca="1" si="121">IF(INDIRECT("'15MIN'!BK"&amp;$AO85)&lt;&gt;"", INDIRECT("'15MIN'!BT"&amp;$AO85), "")</f>
        <v/>
      </c>
      <c r="K85" s="93">
        <f t="shared" ref="K85:K89" ca="1" si="122">IF(E85&lt;&gt;"", SUM(E85:J85), "")</f>
        <v>135</v>
      </c>
      <c r="N85" s="235" t="str">
        <f t="shared" si="114"/>
        <v>B</v>
      </c>
      <c r="O85" s="176">
        <f t="shared" ref="O85:O89" ca="1" si="123">IF(E85&lt;&gt;"", SUM(E85,E95,E105,E115), "")</f>
        <v>349</v>
      </c>
      <c r="P85" s="175">
        <f t="shared" ca="1" si="115"/>
        <v>0</v>
      </c>
      <c r="Q85" s="176">
        <f t="shared" ca="1" si="116"/>
        <v>208</v>
      </c>
      <c r="R85" s="176" t="str">
        <f t="shared" ca="1" si="117"/>
        <v/>
      </c>
      <c r="S85" s="176" t="str">
        <f t="shared" ca="1" si="118"/>
        <v/>
      </c>
      <c r="T85" s="176" t="str">
        <f t="shared" ref="T85:T89" ca="1" si="124">IF(J85&lt;&gt;"", SUM(J85,J95,J105,J115), "")</f>
        <v/>
      </c>
      <c r="U85" s="173">
        <f t="shared" ref="U85:U89" ca="1" si="125">IF(O85&lt;&gt;"", SUM(O85:T85), "")</f>
        <v>557</v>
      </c>
      <c r="AO85">
        <f t="shared" si="119"/>
        <v>83</v>
      </c>
    </row>
    <row r="86" spans="3:41" ht="18" customHeight="1" x14ac:dyDescent="0.25">
      <c r="C86" s="160"/>
      <c r="D86" s="236" t="str">
        <f t="shared" si="120"/>
        <v>C</v>
      </c>
      <c r="E86" s="91">
        <f t="shared" ca="1" si="109"/>
        <v>116</v>
      </c>
      <c r="F86" s="91">
        <f t="shared" ca="1" si="110"/>
        <v>62</v>
      </c>
      <c r="G86" s="90">
        <f t="shared" ca="1" si="111"/>
        <v>0</v>
      </c>
      <c r="H86" s="91" t="str">
        <f t="shared" ca="1" si="112"/>
        <v/>
      </c>
      <c r="I86" s="92" t="str">
        <f t="shared" ca="1" si="113"/>
        <v/>
      </c>
      <c r="J86" s="92" t="str">
        <f t="shared" ca="1" si="121"/>
        <v/>
      </c>
      <c r="K86" s="93">
        <f t="shared" ca="1" si="122"/>
        <v>178</v>
      </c>
      <c r="N86" s="236" t="str">
        <f t="shared" si="114"/>
        <v>C</v>
      </c>
      <c r="O86" s="176">
        <f t="shared" ca="1" si="123"/>
        <v>425</v>
      </c>
      <c r="P86" s="176">
        <f t="shared" ca="1" si="115"/>
        <v>233</v>
      </c>
      <c r="Q86" s="175">
        <f t="shared" ca="1" si="116"/>
        <v>0</v>
      </c>
      <c r="R86" s="176" t="str">
        <f t="shared" ca="1" si="117"/>
        <v/>
      </c>
      <c r="S86" s="176" t="str">
        <f t="shared" ca="1" si="118"/>
        <v/>
      </c>
      <c r="T86" s="176" t="str">
        <f t="shared" ca="1" si="124"/>
        <v/>
      </c>
      <c r="U86" s="173">
        <f t="shared" ca="1" si="125"/>
        <v>658</v>
      </c>
      <c r="AO86">
        <f t="shared" si="119"/>
        <v>145</v>
      </c>
    </row>
    <row r="87" spans="3:41" ht="18" customHeight="1" x14ac:dyDescent="0.25">
      <c r="C87" s="160"/>
      <c r="D87" s="237" t="str">
        <f t="shared" si="120"/>
        <v/>
      </c>
      <c r="E87" s="91" t="str">
        <f t="shared" ca="1" si="109"/>
        <v/>
      </c>
      <c r="F87" s="91" t="str">
        <f t="shared" ca="1" si="110"/>
        <v/>
      </c>
      <c r="G87" s="91" t="str">
        <f t="shared" ca="1" si="111"/>
        <v/>
      </c>
      <c r="H87" s="90" t="str">
        <f t="shared" ca="1" si="112"/>
        <v/>
      </c>
      <c r="I87" s="92" t="str">
        <f t="shared" ca="1" si="113"/>
        <v/>
      </c>
      <c r="J87" s="92" t="str">
        <f t="shared" ca="1" si="121"/>
        <v/>
      </c>
      <c r="K87" s="93" t="str">
        <f t="shared" ca="1" si="122"/>
        <v/>
      </c>
      <c r="N87" s="237" t="str">
        <f t="shared" si="114"/>
        <v/>
      </c>
      <c r="O87" s="176" t="str">
        <f t="shared" ca="1" si="123"/>
        <v/>
      </c>
      <c r="P87" s="176" t="str">
        <f t="shared" ca="1" si="115"/>
        <v/>
      </c>
      <c r="Q87" s="176" t="str">
        <f t="shared" ca="1" si="116"/>
        <v/>
      </c>
      <c r="R87" s="175" t="str">
        <f t="shared" ca="1" si="117"/>
        <v/>
      </c>
      <c r="S87" s="176" t="str">
        <f t="shared" ca="1" si="118"/>
        <v/>
      </c>
      <c r="T87" s="176" t="str">
        <f t="shared" ca="1" si="124"/>
        <v/>
      </c>
      <c r="U87" s="173" t="str">
        <f t="shared" ca="1" si="125"/>
        <v/>
      </c>
      <c r="AO87">
        <f t="shared" si="119"/>
        <v>207</v>
      </c>
    </row>
    <row r="88" spans="3:41" ht="18" customHeight="1" x14ac:dyDescent="0.25">
      <c r="C88" s="160"/>
      <c r="D88" s="238" t="str">
        <f t="shared" si="120"/>
        <v/>
      </c>
      <c r="E88" s="91" t="str">
        <f t="shared" ca="1" si="109"/>
        <v/>
      </c>
      <c r="F88" s="91" t="str">
        <f t="shared" ca="1" si="110"/>
        <v/>
      </c>
      <c r="G88" s="91" t="str">
        <f t="shared" ca="1" si="111"/>
        <v/>
      </c>
      <c r="H88" s="91" t="str">
        <f t="shared" ca="1" si="112"/>
        <v/>
      </c>
      <c r="I88" s="96" t="str">
        <f t="shared" ca="1" si="113"/>
        <v/>
      </c>
      <c r="J88" s="92" t="str">
        <f t="shared" ca="1" si="121"/>
        <v/>
      </c>
      <c r="K88" s="93" t="str">
        <f t="shared" ca="1" si="122"/>
        <v/>
      </c>
      <c r="N88" s="238" t="str">
        <f t="shared" si="114"/>
        <v/>
      </c>
      <c r="O88" s="176" t="str">
        <f t="shared" ca="1" si="123"/>
        <v/>
      </c>
      <c r="P88" s="176" t="str">
        <f t="shared" ca="1" si="115"/>
        <v/>
      </c>
      <c r="Q88" s="176" t="str">
        <f t="shared" ca="1" si="116"/>
        <v/>
      </c>
      <c r="R88" s="176" t="str">
        <f t="shared" ca="1" si="117"/>
        <v/>
      </c>
      <c r="S88" s="175" t="str">
        <f t="shared" ca="1" si="118"/>
        <v/>
      </c>
      <c r="T88" s="176" t="str">
        <f t="shared" ca="1" si="124"/>
        <v/>
      </c>
      <c r="U88" s="173" t="str">
        <f t="shared" ca="1" si="125"/>
        <v/>
      </c>
      <c r="AO88">
        <f t="shared" si="119"/>
        <v>269</v>
      </c>
    </row>
    <row r="89" spans="3:41" ht="18" customHeight="1" x14ac:dyDescent="0.25">
      <c r="C89" s="104"/>
      <c r="D89" s="239" t="str">
        <f t="shared" si="120"/>
        <v/>
      </c>
      <c r="E89" s="91" t="str">
        <f t="shared" ca="1" si="109"/>
        <v/>
      </c>
      <c r="F89" s="91" t="str">
        <f t="shared" ca="1" si="110"/>
        <v/>
      </c>
      <c r="G89" s="92" t="str">
        <f t="shared" ca="1" si="111"/>
        <v/>
      </c>
      <c r="H89" s="92" t="str">
        <f t="shared" ca="1" si="112"/>
        <v/>
      </c>
      <c r="I89" s="91" t="str">
        <f t="shared" ca="1" si="113"/>
        <v/>
      </c>
      <c r="J89" s="96" t="str">
        <f t="shared" ca="1" si="121"/>
        <v/>
      </c>
      <c r="K89" s="93" t="str">
        <f t="shared" ca="1" si="122"/>
        <v/>
      </c>
      <c r="N89" s="239" t="str">
        <f t="shared" si="114"/>
        <v/>
      </c>
      <c r="O89" s="176" t="str">
        <f t="shared" ca="1" si="123"/>
        <v/>
      </c>
      <c r="P89" s="176" t="str">
        <f t="shared" ca="1" si="115"/>
        <v/>
      </c>
      <c r="Q89" s="176" t="str">
        <f t="shared" ca="1" si="116"/>
        <v/>
      </c>
      <c r="R89" s="176" t="str">
        <f t="shared" ca="1" si="117"/>
        <v/>
      </c>
      <c r="S89" s="176" t="str">
        <f t="shared" ca="1" si="118"/>
        <v/>
      </c>
      <c r="T89" s="175" t="str">
        <f t="shared" ca="1" si="124"/>
        <v/>
      </c>
      <c r="U89" s="173" t="str">
        <f t="shared" ca="1" si="125"/>
        <v/>
      </c>
      <c r="AO89">
        <f t="shared" si="119"/>
        <v>331</v>
      </c>
    </row>
    <row r="90" spans="3:41" ht="18" customHeight="1" x14ac:dyDescent="0.25">
      <c r="C90" s="97"/>
      <c r="D90" s="98"/>
      <c r="E90" s="99">
        <f ca="1">IF(E84&lt;&gt;"", SUM(E84:E89), "")</f>
        <v>209</v>
      </c>
      <c r="F90" s="99">
        <f t="shared" ref="F90:J90" ca="1" si="126">IF(F84&lt;&gt;"", SUM(F84:F89), "")</f>
        <v>107</v>
      </c>
      <c r="G90" s="99">
        <f t="shared" ca="1" si="126"/>
        <v>112</v>
      </c>
      <c r="H90" s="99" t="str">
        <f t="shared" ca="1" si="126"/>
        <v/>
      </c>
      <c r="I90" s="99" t="str">
        <f t="shared" ca="1" si="126"/>
        <v/>
      </c>
      <c r="J90" s="99" t="str">
        <f t="shared" ca="1" si="126"/>
        <v/>
      </c>
      <c r="K90" s="100">
        <f ca="1">SUM(E84:J89)</f>
        <v>428</v>
      </c>
      <c r="N90" s="89"/>
      <c r="O90" s="174">
        <f ca="1">IF(O84&lt;&gt;"", SUM(O84:O89), "")</f>
        <v>775</v>
      </c>
      <c r="P90" s="174">
        <f t="shared" ref="P90" ca="1" si="127">IF(P84&lt;&gt;"", SUM(P84:P89), "")</f>
        <v>465</v>
      </c>
      <c r="Q90" s="174">
        <f t="shared" ref="Q90" ca="1" si="128">IF(Q84&lt;&gt;"", SUM(Q84:Q89), "")</f>
        <v>551</v>
      </c>
      <c r="R90" s="174" t="str">
        <f t="shared" ref="R90" ca="1" si="129">IF(R84&lt;&gt;"", SUM(R84:R89), "")</f>
        <v/>
      </c>
      <c r="S90" s="174" t="str">
        <f t="shared" ref="S90" ca="1" si="130">IF(S84&lt;&gt;"", SUM(S84:S89), "")</f>
        <v/>
      </c>
      <c r="T90" s="174" t="str">
        <f t="shared" ref="T90" ca="1" si="131">IF(T84&lt;&gt;"", SUM(T84:T89), "")</f>
        <v/>
      </c>
      <c r="U90" s="172">
        <f ca="1">SUM(O84:T89)</f>
        <v>1791</v>
      </c>
    </row>
    <row r="92" spans="3:41" ht="23.25" x14ac:dyDescent="0.25">
      <c r="D92" s="411">
        <f>D82+TIME(0,15,0)</f>
        <v>0.3229166666666668</v>
      </c>
      <c r="E92" s="411"/>
      <c r="F92" s="411"/>
      <c r="G92" s="411"/>
    </row>
    <row r="93" spans="3:41" ht="18" customHeight="1" x14ac:dyDescent="0.25">
      <c r="E93" s="229" t="str">
        <f t="shared" ref="E93:J93" si="132">E83</f>
        <v>A</v>
      </c>
      <c r="F93" s="230" t="str">
        <f t="shared" si="132"/>
        <v>B</v>
      </c>
      <c r="G93" s="231" t="str">
        <f t="shared" si="132"/>
        <v>C</v>
      </c>
      <c r="H93" s="229" t="str">
        <f t="shared" si="132"/>
        <v/>
      </c>
      <c r="I93" s="230" t="str">
        <f t="shared" si="132"/>
        <v/>
      </c>
      <c r="J93" s="231" t="str">
        <f t="shared" si="132"/>
        <v/>
      </c>
      <c r="K93" s="88"/>
    </row>
    <row r="94" spans="3:41" ht="18" customHeight="1" x14ac:dyDescent="0.25">
      <c r="C94" s="160"/>
      <c r="D94" s="234" t="str">
        <f>D84</f>
        <v>A</v>
      </c>
      <c r="E94" s="90">
        <f t="shared" ref="E94:E99" ca="1" si="133">IF(INDIRECT("'15MIN'!C"&amp;$AO94)&lt;&gt;"", INDIRECT("'15MIN'!L"&amp;$AO94), "")</f>
        <v>0</v>
      </c>
      <c r="F94" s="91">
        <f t="shared" ref="F94:F99" ca="1" si="134">IF(INDIRECT("'15MIN'!O"&amp;$AO94)&lt;&gt;"", INDIRECT("'15MIN'!X"&amp;$AO94), "")</f>
        <v>64</v>
      </c>
      <c r="G94" s="91">
        <f t="shared" ref="G94:G99" ca="1" si="135">IF(INDIRECT("'15MIN'!AA"&amp;$AO94)&lt;&gt;"", INDIRECT("'15MIN'!AJ"&amp;$AO94), "")</f>
        <v>97</v>
      </c>
      <c r="H94" s="91" t="str">
        <f t="shared" ref="H94:H99" ca="1" si="136">IF(INDIRECT("'15MIN'!AM"&amp;$AO94)&lt;&gt;"", INDIRECT("'15MIN'!AV"&amp;$AO94), "")</f>
        <v/>
      </c>
      <c r="I94" s="92" t="str">
        <f t="shared" ref="I94:I99" ca="1" si="137">IF(INDIRECT("'15MIN'!AY"&amp;$AO94)&lt;&gt;"", INDIRECT("'15MIN'!BH"&amp;$AO94), "")</f>
        <v/>
      </c>
      <c r="J94" s="92" t="str">
        <f ca="1">IF(INDIRECT("'15MIN'!BK"&amp;$AO94)&lt;&gt;"", INDIRECT("'15MIN'!BT"&amp;$AO94), "")</f>
        <v/>
      </c>
      <c r="K94" s="93">
        <f ca="1">IF(E94&lt;&gt;"", SUM(E94:J94), "")</f>
        <v>161</v>
      </c>
      <c r="AO94">
        <f t="shared" ref="AO94:AO99" si="138">AO84+1</f>
        <v>22</v>
      </c>
    </row>
    <row r="95" spans="3:41" ht="18" customHeight="1" x14ac:dyDescent="0.25">
      <c r="C95" s="160"/>
      <c r="D95" s="235" t="str">
        <f t="shared" ref="D95:D99" si="139">D85</f>
        <v>B</v>
      </c>
      <c r="E95" s="91">
        <f t="shared" ca="1" si="133"/>
        <v>87</v>
      </c>
      <c r="F95" s="90">
        <f t="shared" ca="1" si="134"/>
        <v>0</v>
      </c>
      <c r="G95" s="91">
        <f t="shared" ca="1" si="135"/>
        <v>50</v>
      </c>
      <c r="H95" s="91" t="str">
        <f t="shared" ca="1" si="136"/>
        <v/>
      </c>
      <c r="I95" s="92" t="str">
        <f t="shared" ca="1" si="137"/>
        <v/>
      </c>
      <c r="J95" s="92" t="str">
        <f t="shared" ref="J95:J99" ca="1" si="140">IF(INDIRECT("'15MIN'!BK"&amp;$AO95)&lt;&gt;"", INDIRECT("'15MIN'!BT"&amp;$AO95), "")</f>
        <v/>
      </c>
      <c r="K95" s="93">
        <f t="shared" ref="K95:K99" ca="1" si="141">IF(E95&lt;&gt;"", SUM(E95:J95), "")</f>
        <v>137</v>
      </c>
      <c r="AO95">
        <f t="shared" si="138"/>
        <v>84</v>
      </c>
    </row>
    <row r="96" spans="3:41" ht="18" customHeight="1" x14ac:dyDescent="0.25">
      <c r="C96" s="160"/>
      <c r="D96" s="236" t="str">
        <f t="shared" si="139"/>
        <v>C</v>
      </c>
      <c r="E96" s="91">
        <f t="shared" ca="1" si="133"/>
        <v>104</v>
      </c>
      <c r="F96" s="91">
        <f t="shared" ca="1" si="134"/>
        <v>42</v>
      </c>
      <c r="G96" s="90">
        <f t="shared" ca="1" si="135"/>
        <v>0</v>
      </c>
      <c r="H96" s="91" t="str">
        <f t="shared" ca="1" si="136"/>
        <v/>
      </c>
      <c r="I96" s="92" t="str">
        <f t="shared" ca="1" si="137"/>
        <v/>
      </c>
      <c r="J96" s="92" t="str">
        <f t="shared" ca="1" si="140"/>
        <v/>
      </c>
      <c r="K96" s="93">
        <f t="shared" ca="1" si="141"/>
        <v>146</v>
      </c>
      <c r="AO96">
        <f t="shared" si="138"/>
        <v>146</v>
      </c>
    </row>
    <row r="97" spans="3:41" ht="18" customHeight="1" x14ac:dyDescent="0.25">
      <c r="C97" s="160"/>
      <c r="D97" s="237" t="str">
        <f t="shared" si="139"/>
        <v/>
      </c>
      <c r="E97" s="91" t="str">
        <f t="shared" ca="1" si="133"/>
        <v/>
      </c>
      <c r="F97" s="91" t="str">
        <f t="shared" ca="1" si="134"/>
        <v/>
      </c>
      <c r="G97" s="91" t="str">
        <f t="shared" ca="1" si="135"/>
        <v/>
      </c>
      <c r="H97" s="90" t="str">
        <f t="shared" ca="1" si="136"/>
        <v/>
      </c>
      <c r="I97" s="92" t="str">
        <f t="shared" ca="1" si="137"/>
        <v/>
      </c>
      <c r="J97" s="92" t="str">
        <f t="shared" ca="1" si="140"/>
        <v/>
      </c>
      <c r="K97" s="93" t="str">
        <f t="shared" ca="1" si="141"/>
        <v/>
      </c>
      <c r="AO97">
        <f t="shared" si="138"/>
        <v>208</v>
      </c>
    </row>
    <row r="98" spans="3:41" ht="18" customHeight="1" x14ac:dyDescent="0.25">
      <c r="C98" s="160"/>
      <c r="D98" s="238" t="str">
        <f t="shared" si="139"/>
        <v/>
      </c>
      <c r="E98" s="91" t="str">
        <f t="shared" ca="1" si="133"/>
        <v/>
      </c>
      <c r="F98" s="91" t="str">
        <f t="shared" ca="1" si="134"/>
        <v/>
      </c>
      <c r="G98" s="91" t="str">
        <f t="shared" ca="1" si="135"/>
        <v/>
      </c>
      <c r="H98" s="91" t="str">
        <f t="shared" ca="1" si="136"/>
        <v/>
      </c>
      <c r="I98" s="96" t="str">
        <f t="shared" ca="1" si="137"/>
        <v/>
      </c>
      <c r="J98" s="92" t="str">
        <f t="shared" ca="1" si="140"/>
        <v/>
      </c>
      <c r="K98" s="93" t="str">
        <f t="shared" ca="1" si="141"/>
        <v/>
      </c>
      <c r="AO98">
        <f t="shared" si="138"/>
        <v>270</v>
      </c>
    </row>
    <row r="99" spans="3:41" ht="18" customHeight="1" x14ac:dyDescent="0.25">
      <c r="C99" s="104"/>
      <c r="D99" s="239" t="str">
        <f t="shared" si="139"/>
        <v/>
      </c>
      <c r="E99" s="91" t="str">
        <f t="shared" ca="1" si="133"/>
        <v/>
      </c>
      <c r="F99" s="91" t="str">
        <f t="shared" ca="1" si="134"/>
        <v/>
      </c>
      <c r="G99" s="92" t="str">
        <f t="shared" ca="1" si="135"/>
        <v/>
      </c>
      <c r="H99" s="92" t="str">
        <f t="shared" ca="1" si="136"/>
        <v/>
      </c>
      <c r="I99" s="91" t="str">
        <f t="shared" ca="1" si="137"/>
        <v/>
      </c>
      <c r="J99" s="96" t="str">
        <f t="shared" ca="1" si="140"/>
        <v/>
      </c>
      <c r="K99" s="93" t="str">
        <f t="shared" ca="1" si="141"/>
        <v/>
      </c>
      <c r="AO99">
        <f t="shared" si="138"/>
        <v>332</v>
      </c>
    </row>
    <row r="100" spans="3:41" ht="18" customHeight="1" x14ac:dyDescent="0.25">
      <c r="C100" s="97"/>
      <c r="D100" s="98"/>
      <c r="E100" s="99">
        <f ca="1">IF(E94&lt;&gt;"", SUM(E94:E99), "")</f>
        <v>191</v>
      </c>
      <c r="F100" s="99">
        <f t="shared" ref="F100:J100" ca="1" si="142">IF(F94&lt;&gt;"", SUM(F94:F99), "")</f>
        <v>106</v>
      </c>
      <c r="G100" s="99">
        <f t="shared" ca="1" si="142"/>
        <v>147</v>
      </c>
      <c r="H100" s="99" t="str">
        <f t="shared" ca="1" si="142"/>
        <v/>
      </c>
      <c r="I100" s="99" t="str">
        <f t="shared" ca="1" si="142"/>
        <v/>
      </c>
      <c r="J100" s="99" t="str">
        <f t="shared" ca="1" si="142"/>
        <v/>
      </c>
      <c r="K100" s="100">
        <f ca="1">SUM(E94:J99)</f>
        <v>444</v>
      </c>
    </row>
    <row r="101" spans="3:41" ht="45" customHeight="1" x14ac:dyDescent="0.25"/>
    <row r="102" spans="3:41" ht="23.25" x14ac:dyDescent="0.25">
      <c r="D102" s="403">
        <f>D92+TIME(0,15,0)</f>
        <v>0.33333333333333348</v>
      </c>
      <c r="E102" s="403"/>
      <c r="F102" s="403"/>
      <c r="G102" s="403"/>
      <c r="H102" s="33"/>
      <c r="I102" s="33"/>
      <c r="J102" s="33"/>
      <c r="K102" s="33"/>
      <c r="N102" s="112" t="str">
        <f>TEXT(D102, "hh:mm")&amp;" to "&amp;TEXT(D102+TIME(1, 0, 0), "hh:mm")</f>
        <v>08:00 to 09:00</v>
      </c>
      <c r="O102" s="112"/>
      <c r="P102" s="112"/>
      <c r="Q102" s="112"/>
      <c r="R102" s="33"/>
      <c r="S102" s="33"/>
      <c r="T102" s="33"/>
      <c r="U102" s="33"/>
    </row>
    <row r="103" spans="3:41" ht="18" customHeight="1" x14ac:dyDescent="0.25">
      <c r="E103" s="229" t="str">
        <f>IF(config!$C$14&lt;&gt;"", "A", "")</f>
        <v>A</v>
      </c>
      <c r="F103" s="230" t="str">
        <f>IF(config!$C$15&lt;&gt;"", "B", "")</f>
        <v>B</v>
      </c>
      <c r="G103" s="231" t="str">
        <f>IF(config!$C$16&lt;&gt;"", "C", "")</f>
        <v>C</v>
      </c>
      <c r="H103" s="232" t="str">
        <f>IF(config!$C$17&lt;&gt;"", "D", "")</f>
        <v/>
      </c>
      <c r="I103" s="233" t="str">
        <f>IF(config!$C$18&lt;&gt;"", "E", "")</f>
        <v/>
      </c>
      <c r="J103" s="190" t="str">
        <f>IF(config!$C$19&lt;&gt;"", "F", "")</f>
        <v/>
      </c>
      <c r="K103" s="88"/>
      <c r="O103" s="229" t="str">
        <f t="shared" ref="O103" si="143">E103</f>
        <v>A</v>
      </c>
      <c r="P103" s="230" t="str">
        <f t="shared" ref="P103" si="144">F103</f>
        <v>B</v>
      </c>
      <c r="Q103" s="231" t="str">
        <f t="shared" ref="Q103" si="145">G103</f>
        <v>C</v>
      </c>
      <c r="R103" s="232" t="str">
        <f t="shared" ref="R103" si="146">H103</f>
        <v/>
      </c>
      <c r="S103" s="233" t="str">
        <f t="shared" ref="S103" si="147">I103</f>
        <v/>
      </c>
      <c r="T103" s="190" t="str">
        <f t="shared" ref="T103" si="148">J103</f>
        <v/>
      </c>
      <c r="U103" s="88"/>
    </row>
    <row r="104" spans="3:41" ht="18" customHeight="1" x14ac:dyDescent="0.25">
      <c r="C104" s="160"/>
      <c r="D104" s="234" t="str">
        <f>IF(config!$C$14&lt;&gt;"", "A", "")</f>
        <v>A</v>
      </c>
      <c r="E104" s="90">
        <f t="shared" ref="E104:E109" ca="1" si="149">IF(INDIRECT("'15MIN'!C"&amp;$AO104)&lt;&gt;"", INDIRECT("'15MIN'!L"&amp;$AO104), "")</f>
        <v>0</v>
      </c>
      <c r="F104" s="91">
        <f t="shared" ref="F104:F109" ca="1" si="150">IF(INDIRECT("'15MIN'!O"&amp;$AO104)&lt;&gt;"", INDIRECT("'15MIN'!X"&amp;$AO104), "")</f>
        <v>61</v>
      </c>
      <c r="G104" s="91">
        <f t="shared" ref="G104:G109" ca="1" si="151">IF(INDIRECT("'15MIN'!AA"&amp;$AO104)&lt;&gt;"", INDIRECT("'15MIN'!AJ"&amp;$AO104), "")</f>
        <v>79</v>
      </c>
      <c r="H104" s="91" t="str">
        <f t="shared" ref="H104:H109" ca="1" si="152">IF(INDIRECT("'15MIN'!AM"&amp;$AO104)&lt;&gt;"", INDIRECT("'15MIN'!AV"&amp;$AO104), "")</f>
        <v/>
      </c>
      <c r="I104" s="92" t="str">
        <f t="shared" ref="I104:I109" ca="1" si="153">IF(INDIRECT("'15MIN'!AY"&amp;$AO104)&lt;&gt;"", INDIRECT("'15MIN'!BH"&amp;$AO104), "")</f>
        <v/>
      </c>
      <c r="J104" s="92" t="str">
        <f ca="1">IF(INDIRECT("'15MIN'!BK"&amp;$AO104)&lt;&gt;"", INDIRECT("'15MIN'!BT"&amp;$AO104), "")</f>
        <v/>
      </c>
      <c r="K104" s="93">
        <f ca="1">IF(E104&lt;&gt;"", SUM(E104:J104), "")</f>
        <v>140</v>
      </c>
      <c r="M104" s="410"/>
      <c r="N104" s="234" t="str">
        <f t="shared" ref="N104:N109" si="154">D104</f>
        <v>A</v>
      </c>
      <c r="O104" s="94">
        <f t="shared" ref="O104:O109" ca="1" si="155">IF(E104&lt;&gt;"", SUM(E104,E114,E124,E134), "")</f>
        <v>2</v>
      </c>
      <c r="P104" s="95">
        <f t="shared" ref="P104:P109" ca="1" si="156">IF(F104&lt;&gt;"", SUM(F104,F114,F124,F134), "")</f>
        <v>223</v>
      </c>
      <c r="Q104" s="95">
        <f t="shared" ref="Q104:Q109" ca="1" si="157">IF(G104&lt;&gt;"", SUM(G104,G114,G124,G134), "")</f>
        <v>318</v>
      </c>
      <c r="R104" s="95" t="str">
        <f t="shared" ref="R104:R109" ca="1" si="158">IF(H104&lt;&gt;"", SUM(H104,H114,H124,H134), "")</f>
        <v/>
      </c>
      <c r="S104" s="95" t="str">
        <f t="shared" ref="S104:S109" ca="1" si="159">IF(I104&lt;&gt;"", SUM(I104,I114,I124,I134), "")</f>
        <v/>
      </c>
      <c r="T104" s="95" t="str">
        <f ca="1">IF(J104&lt;&gt;"", SUM(J104,J114,J124,J134), "")</f>
        <v/>
      </c>
      <c r="U104" s="93">
        <f ca="1">IF(O104&lt;&gt;"", SUM(O104:T104), "")</f>
        <v>543</v>
      </c>
      <c r="AO104">
        <f t="shared" ref="AO104:AO109" si="160">AO94+1</f>
        <v>23</v>
      </c>
    </row>
    <row r="105" spans="3:41" ht="18" customHeight="1" x14ac:dyDescent="0.25">
      <c r="C105" s="160"/>
      <c r="D105" s="235" t="str">
        <f>IF(config!$C$15&lt;&gt;"", "B", "")</f>
        <v>B</v>
      </c>
      <c r="E105" s="91">
        <f t="shared" ca="1" si="149"/>
        <v>78</v>
      </c>
      <c r="F105" s="90">
        <f t="shared" ca="1" si="150"/>
        <v>0</v>
      </c>
      <c r="G105" s="91">
        <f t="shared" ca="1" si="151"/>
        <v>45</v>
      </c>
      <c r="H105" s="91" t="str">
        <f t="shared" ca="1" si="152"/>
        <v/>
      </c>
      <c r="I105" s="92" t="str">
        <f t="shared" ca="1" si="153"/>
        <v/>
      </c>
      <c r="J105" s="92" t="str">
        <f t="shared" ref="J105:J109" ca="1" si="161">IF(INDIRECT("'15MIN'!BK"&amp;$AO105)&lt;&gt;"", INDIRECT("'15MIN'!BT"&amp;$AO105), "")</f>
        <v/>
      </c>
      <c r="K105" s="93">
        <f t="shared" ref="K105:K109" ca="1" si="162">IF(E105&lt;&gt;"", SUM(E105:J105), "")</f>
        <v>123</v>
      </c>
      <c r="M105" s="410"/>
      <c r="N105" s="235" t="str">
        <f t="shared" si="154"/>
        <v>B</v>
      </c>
      <c r="O105" s="95">
        <f t="shared" ca="1" si="155"/>
        <v>366</v>
      </c>
      <c r="P105" s="94">
        <f t="shared" ca="1" si="156"/>
        <v>0</v>
      </c>
      <c r="Q105" s="95">
        <f t="shared" ca="1" si="157"/>
        <v>199</v>
      </c>
      <c r="R105" s="95" t="str">
        <f t="shared" ca="1" si="158"/>
        <v/>
      </c>
      <c r="S105" s="95" t="str">
        <f t="shared" ca="1" si="159"/>
        <v/>
      </c>
      <c r="T105" s="95" t="str">
        <f t="shared" ref="T105:T109" ca="1" si="163">IF(J105&lt;&gt;"", SUM(J105,J115,J125,J135), "")</f>
        <v/>
      </c>
      <c r="U105" s="93">
        <f t="shared" ref="U105:U109" ca="1" si="164">IF(O105&lt;&gt;"", SUM(O105:T105), "")</f>
        <v>565</v>
      </c>
      <c r="AO105">
        <f t="shared" si="160"/>
        <v>85</v>
      </c>
    </row>
    <row r="106" spans="3:41" ht="18" customHeight="1" x14ac:dyDescent="0.25">
      <c r="C106" s="160"/>
      <c r="D106" s="236" t="str">
        <f>IF(config!$C$16&lt;&gt;"", "C", "")</f>
        <v>C</v>
      </c>
      <c r="E106" s="91">
        <f t="shared" ca="1" si="149"/>
        <v>103</v>
      </c>
      <c r="F106" s="91">
        <f t="shared" ca="1" si="150"/>
        <v>76</v>
      </c>
      <c r="G106" s="90">
        <f t="shared" ca="1" si="151"/>
        <v>0</v>
      </c>
      <c r="H106" s="91" t="str">
        <f t="shared" ca="1" si="152"/>
        <v/>
      </c>
      <c r="I106" s="92" t="str">
        <f t="shared" ca="1" si="153"/>
        <v/>
      </c>
      <c r="J106" s="92" t="str">
        <f t="shared" ca="1" si="161"/>
        <v/>
      </c>
      <c r="K106" s="93">
        <f t="shared" ca="1" si="162"/>
        <v>179</v>
      </c>
      <c r="M106" s="410"/>
      <c r="N106" s="236" t="str">
        <f t="shared" si="154"/>
        <v>C</v>
      </c>
      <c r="O106" s="95">
        <f t="shared" ca="1" si="155"/>
        <v>382</v>
      </c>
      <c r="P106" s="95">
        <f t="shared" ca="1" si="156"/>
        <v>259</v>
      </c>
      <c r="Q106" s="94">
        <f t="shared" ca="1" si="157"/>
        <v>0</v>
      </c>
      <c r="R106" s="95" t="str">
        <f t="shared" ca="1" si="158"/>
        <v/>
      </c>
      <c r="S106" s="95" t="str">
        <f t="shared" ca="1" si="159"/>
        <v/>
      </c>
      <c r="T106" s="95" t="str">
        <f t="shared" ca="1" si="163"/>
        <v/>
      </c>
      <c r="U106" s="93">
        <f t="shared" ca="1" si="164"/>
        <v>641</v>
      </c>
      <c r="AO106">
        <f t="shared" si="160"/>
        <v>147</v>
      </c>
    </row>
    <row r="107" spans="3:41" ht="18" customHeight="1" x14ac:dyDescent="0.25">
      <c r="C107" s="160"/>
      <c r="D107" s="237" t="str">
        <f>IF(config!$C$17&lt;&gt;"", "D", "")</f>
        <v/>
      </c>
      <c r="E107" s="91" t="str">
        <f t="shared" ca="1" si="149"/>
        <v/>
      </c>
      <c r="F107" s="91" t="str">
        <f t="shared" ca="1" si="150"/>
        <v/>
      </c>
      <c r="G107" s="91" t="str">
        <f t="shared" ca="1" si="151"/>
        <v/>
      </c>
      <c r="H107" s="90" t="str">
        <f t="shared" ca="1" si="152"/>
        <v/>
      </c>
      <c r="I107" s="92" t="str">
        <f t="shared" ca="1" si="153"/>
        <v/>
      </c>
      <c r="J107" s="92" t="str">
        <f t="shared" ca="1" si="161"/>
        <v/>
      </c>
      <c r="K107" s="93" t="str">
        <f t="shared" ca="1" si="162"/>
        <v/>
      </c>
      <c r="M107" s="410"/>
      <c r="N107" s="237" t="str">
        <f t="shared" si="154"/>
        <v/>
      </c>
      <c r="O107" s="95" t="str">
        <f t="shared" ca="1" si="155"/>
        <v/>
      </c>
      <c r="P107" s="95" t="str">
        <f t="shared" ca="1" si="156"/>
        <v/>
      </c>
      <c r="Q107" s="95" t="str">
        <f t="shared" ca="1" si="157"/>
        <v/>
      </c>
      <c r="R107" s="94" t="str">
        <f t="shared" ca="1" si="158"/>
        <v/>
      </c>
      <c r="S107" s="95" t="str">
        <f t="shared" ca="1" si="159"/>
        <v/>
      </c>
      <c r="T107" s="95" t="str">
        <f t="shared" ca="1" si="163"/>
        <v/>
      </c>
      <c r="U107" s="93" t="str">
        <f t="shared" ca="1" si="164"/>
        <v/>
      </c>
      <c r="AO107">
        <f t="shared" si="160"/>
        <v>209</v>
      </c>
    </row>
    <row r="108" spans="3:41" ht="18" customHeight="1" x14ac:dyDescent="0.25">
      <c r="C108" s="160"/>
      <c r="D108" s="238" t="str">
        <f>IF(config!$C$18&lt;&gt;"", "E", "")</f>
        <v/>
      </c>
      <c r="E108" s="91" t="str">
        <f t="shared" ca="1" si="149"/>
        <v/>
      </c>
      <c r="F108" s="91" t="str">
        <f t="shared" ca="1" si="150"/>
        <v/>
      </c>
      <c r="G108" s="91" t="str">
        <f t="shared" ca="1" si="151"/>
        <v/>
      </c>
      <c r="H108" s="91" t="str">
        <f t="shared" ca="1" si="152"/>
        <v/>
      </c>
      <c r="I108" s="96" t="str">
        <f t="shared" ca="1" si="153"/>
        <v/>
      </c>
      <c r="J108" s="92" t="str">
        <f t="shared" ca="1" si="161"/>
        <v/>
      </c>
      <c r="K108" s="93" t="str">
        <f t="shared" ca="1" si="162"/>
        <v/>
      </c>
      <c r="M108" s="410"/>
      <c r="N108" s="238" t="str">
        <f t="shared" si="154"/>
        <v/>
      </c>
      <c r="O108" s="95" t="str">
        <f t="shared" ca="1" si="155"/>
        <v/>
      </c>
      <c r="P108" s="95" t="str">
        <f t="shared" ca="1" si="156"/>
        <v/>
      </c>
      <c r="Q108" s="95" t="str">
        <f t="shared" ca="1" si="157"/>
        <v/>
      </c>
      <c r="R108" s="95" t="str">
        <f t="shared" ca="1" si="158"/>
        <v/>
      </c>
      <c r="S108" s="94" t="str">
        <f t="shared" ca="1" si="159"/>
        <v/>
      </c>
      <c r="T108" s="95" t="str">
        <f t="shared" ca="1" si="163"/>
        <v/>
      </c>
      <c r="U108" s="93" t="str">
        <f t="shared" ca="1" si="164"/>
        <v/>
      </c>
      <c r="AO108">
        <f t="shared" si="160"/>
        <v>271</v>
      </c>
    </row>
    <row r="109" spans="3:41" ht="18" customHeight="1" x14ac:dyDescent="0.25">
      <c r="C109" s="104"/>
      <c r="D109" s="239" t="str">
        <f>IF(config!$C$19&lt;&gt;"", "F", "")</f>
        <v/>
      </c>
      <c r="E109" s="91" t="str">
        <f t="shared" ca="1" si="149"/>
        <v/>
      </c>
      <c r="F109" s="91" t="str">
        <f t="shared" ca="1" si="150"/>
        <v/>
      </c>
      <c r="G109" s="92" t="str">
        <f t="shared" ca="1" si="151"/>
        <v/>
      </c>
      <c r="H109" s="92" t="str">
        <f t="shared" ca="1" si="152"/>
        <v/>
      </c>
      <c r="I109" s="91" t="str">
        <f t="shared" ca="1" si="153"/>
        <v/>
      </c>
      <c r="J109" s="96" t="str">
        <f t="shared" ca="1" si="161"/>
        <v/>
      </c>
      <c r="K109" s="93" t="str">
        <f t="shared" ca="1" si="162"/>
        <v/>
      </c>
      <c r="M109" s="104"/>
      <c r="N109" s="239" t="str">
        <f t="shared" si="154"/>
        <v/>
      </c>
      <c r="O109" s="95" t="str">
        <f t="shared" ca="1" si="155"/>
        <v/>
      </c>
      <c r="P109" s="95" t="str">
        <f t="shared" ca="1" si="156"/>
        <v/>
      </c>
      <c r="Q109" s="95" t="str">
        <f t="shared" ca="1" si="157"/>
        <v/>
      </c>
      <c r="R109" s="95" t="str">
        <f t="shared" ca="1" si="158"/>
        <v/>
      </c>
      <c r="S109" s="95" t="str">
        <f t="shared" ca="1" si="159"/>
        <v/>
      </c>
      <c r="T109" s="94" t="str">
        <f t="shared" ca="1" si="163"/>
        <v/>
      </c>
      <c r="U109" s="93" t="str">
        <f t="shared" ca="1" si="164"/>
        <v/>
      </c>
      <c r="AO109">
        <f t="shared" si="160"/>
        <v>333</v>
      </c>
    </row>
    <row r="110" spans="3:41" ht="18" customHeight="1" x14ac:dyDescent="0.25">
      <c r="C110" s="97"/>
      <c r="D110" s="98"/>
      <c r="E110" s="99">
        <f ca="1">IF(E104&lt;&gt;"", SUM(E104:E109), "")</f>
        <v>181</v>
      </c>
      <c r="F110" s="99">
        <f t="shared" ref="F110:J110" ca="1" si="165">IF(F104&lt;&gt;"", SUM(F104:F109), "")</f>
        <v>137</v>
      </c>
      <c r="G110" s="99">
        <f t="shared" ca="1" si="165"/>
        <v>124</v>
      </c>
      <c r="H110" s="99" t="str">
        <f t="shared" ca="1" si="165"/>
        <v/>
      </c>
      <c r="I110" s="99" t="str">
        <f t="shared" ca="1" si="165"/>
        <v/>
      </c>
      <c r="J110" s="99" t="str">
        <f t="shared" ca="1" si="165"/>
        <v/>
      </c>
      <c r="K110" s="100">
        <f ca="1">SUM(E104:J109)</f>
        <v>442</v>
      </c>
      <c r="M110" s="97"/>
      <c r="N110" s="89"/>
      <c r="O110" s="99">
        <f ca="1">IF(O104&lt;&gt;"", SUM(O104:O109), "")</f>
        <v>750</v>
      </c>
      <c r="P110" s="99">
        <f t="shared" ref="P110" ca="1" si="166">IF(P104&lt;&gt;"", SUM(P104:P109), "")</f>
        <v>482</v>
      </c>
      <c r="Q110" s="99">
        <f t="shared" ref="Q110" ca="1" si="167">IF(Q104&lt;&gt;"", SUM(Q104:Q109), "")</f>
        <v>517</v>
      </c>
      <c r="R110" s="99" t="str">
        <f t="shared" ref="R110" ca="1" si="168">IF(R104&lt;&gt;"", SUM(R104:R109), "")</f>
        <v/>
      </c>
      <c r="S110" s="99" t="str">
        <f t="shared" ref="S110" ca="1" si="169">IF(S104&lt;&gt;"", SUM(S104:S109), "")</f>
        <v/>
      </c>
      <c r="T110" s="99" t="str">
        <f t="shared" ref="T110" ca="1" si="170">IF(T104&lt;&gt;"", SUM(T104:T109), "")</f>
        <v/>
      </c>
      <c r="U110" s="100">
        <f ca="1">SUM(O104:T109)</f>
        <v>1749</v>
      </c>
    </row>
    <row r="111" spans="3:41" x14ac:dyDescent="0.25">
      <c r="E111" s="101"/>
      <c r="H111" s="101"/>
    </row>
    <row r="112" spans="3:41" ht="23.25" x14ac:dyDescent="0.25">
      <c r="D112" s="411">
        <f>D102+TIME(0,15,0)</f>
        <v>0.34375000000000017</v>
      </c>
      <c r="E112" s="411"/>
      <c r="F112" s="411"/>
      <c r="G112" s="411"/>
    </row>
    <row r="113" spans="3:41" ht="18" customHeight="1" x14ac:dyDescent="0.25">
      <c r="E113" s="229" t="str">
        <f t="shared" ref="E113:J113" si="171">E103</f>
        <v>A</v>
      </c>
      <c r="F113" s="230" t="str">
        <f t="shared" si="171"/>
        <v>B</v>
      </c>
      <c r="G113" s="231" t="str">
        <f t="shared" si="171"/>
        <v>C</v>
      </c>
      <c r="H113" s="232" t="str">
        <f t="shared" si="171"/>
        <v/>
      </c>
      <c r="I113" s="233" t="str">
        <f t="shared" si="171"/>
        <v/>
      </c>
      <c r="J113" s="190" t="str">
        <f t="shared" si="171"/>
        <v/>
      </c>
      <c r="K113" s="88"/>
    </row>
    <row r="114" spans="3:41" ht="18" customHeight="1" x14ac:dyDescent="0.25">
      <c r="C114" s="160"/>
      <c r="D114" s="234" t="str">
        <f>D104</f>
        <v>A</v>
      </c>
      <c r="E114" s="90">
        <f t="shared" ref="E114:E119" ca="1" si="172">IF(INDIRECT("'15MIN'!C"&amp;$AO114)&lt;&gt;"", INDIRECT("'15MIN'!L"&amp;$AO114), "")</f>
        <v>1</v>
      </c>
      <c r="F114" s="91">
        <f t="shared" ref="F114:F119" ca="1" si="173">IF(INDIRECT("'15MIN'!O"&amp;$AO114)&lt;&gt;"", INDIRECT("'15MIN'!X"&amp;$AO114), "")</f>
        <v>62</v>
      </c>
      <c r="G114" s="91">
        <f t="shared" ref="G114:G119" ca="1" si="174">IF(INDIRECT("'15MIN'!AA"&amp;$AO114)&lt;&gt;"", INDIRECT("'15MIN'!AJ"&amp;$AO114), "")</f>
        <v>97</v>
      </c>
      <c r="H114" s="91" t="str">
        <f t="shared" ref="H114:H119" ca="1" si="175">IF(INDIRECT("'15MIN'!AM"&amp;$AO114)&lt;&gt;"", INDIRECT("'15MIN'!AV"&amp;$AO114), "")</f>
        <v/>
      </c>
      <c r="I114" s="92" t="str">
        <f t="shared" ref="I114:I119" ca="1" si="176">IF(INDIRECT("'15MIN'!AY"&amp;$AO114)&lt;&gt;"", INDIRECT("'15MIN'!BH"&amp;$AO114), "")</f>
        <v/>
      </c>
      <c r="J114" s="92" t="str">
        <f ca="1">IF(INDIRECT("'15MIN'!BK"&amp;$AO114)&lt;&gt;"", INDIRECT("'15MIN'!BT"&amp;$AO114), "")</f>
        <v/>
      </c>
      <c r="K114" s="93">
        <f ca="1">IF(E114&lt;&gt;"", SUM(E114:J114), "")</f>
        <v>160</v>
      </c>
      <c r="AO114">
        <f t="shared" ref="AO114:AO119" si="177">AO104+1</f>
        <v>24</v>
      </c>
    </row>
    <row r="115" spans="3:41" ht="18" customHeight="1" x14ac:dyDescent="0.25">
      <c r="C115" s="160"/>
      <c r="D115" s="235" t="str">
        <f t="shared" ref="D115:D119" si="178">D105</f>
        <v>B</v>
      </c>
      <c r="E115" s="91">
        <f t="shared" ca="1" si="172"/>
        <v>91</v>
      </c>
      <c r="F115" s="90">
        <f t="shared" ca="1" si="173"/>
        <v>0</v>
      </c>
      <c r="G115" s="91">
        <f t="shared" ca="1" si="174"/>
        <v>71</v>
      </c>
      <c r="H115" s="91" t="str">
        <f t="shared" ca="1" si="175"/>
        <v/>
      </c>
      <c r="I115" s="92" t="str">
        <f t="shared" ca="1" si="176"/>
        <v/>
      </c>
      <c r="J115" s="92" t="str">
        <f t="shared" ref="J115:J119" ca="1" si="179">IF(INDIRECT("'15MIN'!BK"&amp;$AO115)&lt;&gt;"", INDIRECT("'15MIN'!BT"&amp;$AO115), "")</f>
        <v/>
      </c>
      <c r="K115" s="93">
        <f t="shared" ref="K115:K119" ca="1" si="180">IF(E115&lt;&gt;"", SUM(E115:J115), "")</f>
        <v>162</v>
      </c>
      <c r="AO115">
        <f t="shared" si="177"/>
        <v>86</v>
      </c>
    </row>
    <row r="116" spans="3:41" ht="18" customHeight="1" x14ac:dyDescent="0.25">
      <c r="C116" s="160"/>
      <c r="D116" s="236" t="str">
        <f t="shared" si="178"/>
        <v>C</v>
      </c>
      <c r="E116" s="91">
        <f t="shared" ca="1" si="172"/>
        <v>102</v>
      </c>
      <c r="F116" s="91">
        <f t="shared" ca="1" si="173"/>
        <v>53</v>
      </c>
      <c r="G116" s="90">
        <f t="shared" ca="1" si="174"/>
        <v>0</v>
      </c>
      <c r="H116" s="91" t="str">
        <f t="shared" ca="1" si="175"/>
        <v/>
      </c>
      <c r="I116" s="92" t="str">
        <f t="shared" ca="1" si="176"/>
        <v/>
      </c>
      <c r="J116" s="92" t="str">
        <f t="shared" ca="1" si="179"/>
        <v/>
      </c>
      <c r="K116" s="93">
        <f t="shared" ca="1" si="180"/>
        <v>155</v>
      </c>
      <c r="AO116">
        <f t="shared" si="177"/>
        <v>148</v>
      </c>
    </row>
    <row r="117" spans="3:41" ht="18" customHeight="1" x14ac:dyDescent="0.25">
      <c r="C117" s="160"/>
      <c r="D117" s="237" t="str">
        <f t="shared" si="178"/>
        <v/>
      </c>
      <c r="E117" s="91" t="str">
        <f t="shared" ca="1" si="172"/>
        <v/>
      </c>
      <c r="F117" s="91" t="str">
        <f t="shared" ca="1" si="173"/>
        <v/>
      </c>
      <c r="G117" s="91" t="str">
        <f t="shared" ca="1" si="174"/>
        <v/>
      </c>
      <c r="H117" s="90" t="str">
        <f t="shared" ca="1" si="175"/>
        <v/>
      </c>
      <c r="I117" s="92" t="str">
        <f t="shared" ca="1" si="176"/>
        <v/>
      </c>
      <c r="J117" s="92" t="str">
        <f t="shared" ca="1" si="179"/>
        <v/>
      </c>
      <c r="K117" s="93" t="str">
        <f t="shared" ca="1" si="180"/>
        <v/>
      </c>
      <c r="AO117">
        <f t="shared" si="177"/>
        <v>210</v>
      </c>
    </row>
    <row r="118" spans="3:41" ht="18" customHeight="1" x14ac:dyDescent="0.25">
      <c r="C118" s="160"/>
      <c r="D118" s="238" t="str">
        <f t="shared" si="178"/>
        <v/>
      </c>
      <c r="E118" s="91" t="str">
        <f t="shared" ca="1" si="172"/>
        <v/>
      </c>
      <c r="F118" s="91" t="str">
        <f t="shared" ca="1" si="173"/>
        <v/>
      </c>
      <c r="G118" s="91" t="str">
        <f t="shared" ca="1" si="174"/>
        <v/>
      </c>
      <c r="H118" s="91" t="str">
        <f t="shared" ca="1" si="175"/>
        <v/>
      </c>
      <c r="I118" s="96" t="str">
        <f t="shared" ca="1" si="176"/>
        <v/>
      </c>
      <c r="J118" s="92" t="str">
        <f t="shared" ca="1" si="179"/>
        <v/>
      </c>
      <c r="K118" s="93" t="str">
        <f t="shared" ca="1" si="180"/>
        <v/>
      </c>
      <c r="AO118">
        <f t="shared" si="177"/>
        <v>272</v>
      </c>
    </row>
    <row r="119" spans="3:41" ht="18" customHeight="1" x14ac:dyDescent="0.25">
      <c r="C119" s="104"/>
      <c r="D119" s="239" t="str">
        <f t="shared" si="178"/>
        <v/>
      </c>
      <c r="E119" s="91" t="str">
        <f t="shared" ca="1" si="172"/>
        <v/>
      </c>
      <c r="F119" s="91" t="str">
        <f t="shared" ca="1" si="173"/>
        <v/>
      </c>
      <c r="G119" s="92" t="str">
        <f t="shared" ca="1" si="174"/>
        <v/>
      </c>
      <c r="H119" s="92" t="str">
        <f t="shared" ca="1" si="175"/>
        <v/>
      </c>
      <c r="I119" s="91" t="str">
        <f t="shared" ca="1" si="176"/>
        <v/>
      </c>
      <c r="J119" s="96" t="str">
        <f t="shared" ca="1" si="179"/>
        <v/>
      </c>
      <c r="K119" s="93" t="str">
        <f t="shared" ca="1" si="180"/>
        <v/>
      </c>
      <c r="AO119">
        <f t="shared" si="177"/>
        <v>334</v>
      </c>
    </row>
    <row r="120" spans="3:41" ht="18" customHeight="1" x14ac:dyDescent="0.25">
      <c r="C120" s="97"/>
      <c r="D120" s="98"/>
      <c r="E120" s="99">
        <f ca="1">IF(E114&lt;&gt;"", SUM(E114:E119), "")</f>
        <v>194</v>
      </c>
      <c r="F120" s="99">
        <f t="shared" ref="F120:J120" ca="1" si="181">IF(F114&lt;&gt;"", SUM(F114:F119), "")</f>
        <v>115</v>
      </c>
      <c r="G120" s="99">
        <f t="shared" ca="1" si="181"/>
        <v>168</v>
      </c>
      <c r="H120" s="99" t="str">
        <f t="shared" ca="1" si="181"/>
        <v/>
      </c>
      <c r="I120" s="99" t="str">
        <f t="shared" ca="1" si="181"/>
        <v/>
      </c>
      <c r="J120" s="99" t="str">
        <f t="shared" ca="1" si="181"/>
        <v/>
      </c>
      <c r="K120" s="100">
        <f ca="1">SUM(E114:J119)</f>
        <v>477</v>
      </c>
    </row>
    <row r="122" spans="3:41" ht="23.25" x14ac:dyDescent="0.25">
      <c r="D122" s="411">
        <f>D112+TIME(0,15,0)</f>
        <v>0.35416666666666685</v>
      </c>
      <c r="E122" s="411"/>
      <c r="F122" s="411"/>
      <c r="G122" s="411"/>
      <c r="N122" s="412" t="str">
        <f>TEXT(D122, "hh:mm")&amp;" to "&amp;TEXT(D122+TIME(1, 0, 0), "hh:mm")</f>
        <v>08:30 to 09:30</v>
      </c>
      <c r="O122" s="412"/>
      <c r="P122" s="412"/>
      <c r="Q122" s="412"/>
    </row>
    <row r="123" spans="3:41" ht="18" customHeight="1" x14ac:dyDescent="0.25">
      <c r="E123" s="229" t="str">
        <f t="shared" ref="E123:J123" si="182">E113</f>
        <v>A</v>
      </c>
      <c r="F123" s="230" t="str">
        <f t="shared" si="182"/>
        <v>B</v>
      </c>
      <c r="G123" s="231" t="str">
        <f t="shared" si="182"/>
        <v>C</v>
      </c>
      <c r="H123" s="232" t="str">
        <f t="shared" si="182"/>
        <v/>
      </c>
      <c r="I123" s="233" t="str">
        <f t="shared" si="182"/>
        <v/>
      </c>
      <c r="J123" s="190" t="str">
        <f t="shared" si="182"/>
        <v/>
      </c>
      <c r="K123" s="88"/>
      <c r="O123" s="229" t="str">
        <f t="shared" ref="O123" si="183">E123</f>
        <v>A</v>
      </c>
      <c r="P123" s="230" t="str">
        <f t="shared" ref="P123" si="184">F123</f>
        <v>B</v>
      </c>
      <c r="Q123" s="231" t="str">
        <f t="shared" ref="Q123" si="185">G123</f>
        <v>C</v>
      </c>
      <c r="R123" s="232" t="str">
        <f t="shared" ref="R123" si="186">H123</f>
        <v/>
      </c>
      <c r="S123" s="233" t="str">
        <f t="shared" ref="S123" si="187">I123</f>
        <v/>
      </c>
      <c r="T123" s="190" t="str">
        <f t="shared" ref="T123" si="188">J123</f>
        <v/>
      </c>
      <c r="U123" s="88"/>
    </row>
    <row r="124" spans="3:41" ht="18" customHeight="1" x14ac:dyDescent="0.25">
      <c r="C124" s="160"/>
      <c r="D124" s="234" t="str">
        <f>D114</f>
        <v>A</v>
      </c>
      <c r="E124" s="90">
        <f t="shared" ref="E124:E129" ca="1" si="189">IF(INDIRECT("'15MIN'!C"&amp;$AO124)&lt;&gt;"", INDIRECT("'15MIN'!L"&amp;$AO124), "")</f>
        <v>1</v>
      </c>
      <c r="F124" s="91">
        <f t="shared" ref="F124:F129" ca="1" si="190">IF(INDIRECT("'15MIN'!O"&amp;$AO124)&lt;&gt;"", INDIRECT("'15MIN'!X"&amp;$AO124), "")</f>
        <v>53</v>
      </c>
      <c r="G124" s="91">
        <f t="shared" ref="G124:G129" ca="1" si="191">IF(INDIRECT("'15MIN'!AA"&amp;$AO124)&lt;&gt;"", INDIRECT("'15MIN'!AJ"&amp;$AO124), "")</f>
        <v>69</v>
      </c>
      <c r="H124" s="91" t="str">
        <f t="shared" ref="H124:H129" ca="1" si="192">IF(INDIRECT("'15MIN'!AM"&amp;$AO124)&lt;&gt;"", INDIRECT("'15MIN'!AV"&amp;$AO124), "")</f>
        <v/>
      </c>
      <c r="I124" s="92" t="str">
        <f t="shared" ref="I124:I129" ca="1" si="193">IF(INDIRECT("'15MIN'!AY"&amp;$AO124)&lt;&gt;"", INDIRECT("'15MIN'!BH"&amp;$AO124), "")</f>
        <v/>
      </c>
      <c r="J124" s="92" t="str">
        <f ca="1">IF(INDIRECT("'15MIN'!BK"&amp;$AO124)&lt;&gt;"", INDIRECT("'15MIN'!BT"&amp;$AO124), "")</f>
        <v/>
      </c>
      <c r="K124" s="93">
        <f ca="1">IF(E124&lt;&gt;"", SUM(E124:J124), "")</f>
        <v>123</v>
      </c>
      <c r="N124" s="234" t="str">
        <f t="shared" ref="N124:N129" si="194">D124</f>
        <v>A</v>
      </c>
      <c r="O124" s="175">
        <f ca="1">IF(E124&lt;&gt;"", SUM(E124,E134,E144,E154), "")</f>
        <v>1</v>
      </c>
      <c r="P124" s="176">
        <f t="shared" ref="P124:P129" ca="1" si="195">IF(F124&lt;&gt;"", SUM(F124,F134,F144,F154), "")</f>
        <v>207</v>
      </c>
      <c r="Q124" s="176">
        <f t="shared" ref="Q124:Q129" ca="1" si="196">IF(G124&lt;&gt;"", SUM(G124,G134,G144,G154), "")</f>
        <v>246</v>
      </c>
      <c r="R124" s="176" t="str">
        <f t="shared" ref="R124:R129" ca="1" si="197">IF(H124&lt;&gt;"", SUM(H124,H134,H144,H154), "")</f>
        <v/>
      </c>
      <c r="S124" s="176" t="str">
        <f t="shared" ref="S124:S129" ca="1" si="198">IF(I124&lt;&gt;"", SUM(I124,I134,I144,I154), "")</f>
        <v/>
      </c>
      <c r="T124" s="176" t="str">
        <f ca="1">IF(J124&lt;&gt;"", SUM(J124,J134,J144,J154), "")</f>
        <v/>
      </c>
      <c r="U124" s="173">
        <f ca="1">IF(O124&lt;&gt;"", SUM(O124:T124), "")</f>
        <v>454</v>
      </c>
      <c r="AO124">
        <f t="shared" ref="AO124:AO129" si="199">AO114+1</f>
        <v>25</v>
      </c>
    </row>
    <row r="125" spans="3:41" ht="18" customHeight="1" x14ac:dyDescent="0.25">
      <c r="C125" s="160"/>
      <c r="D125" s="235" t="str">
        <f t="shared" ref="D125:D129" si="200">D115</f>
        <v>B</v>
      </c>
      <c r="E125" s="91">
        <f t="shared" ca="1" si="189"/>
        <v>100</v>
      </c>
      <c r="F125" s="90">
        <f t="shared" ca="1" si="190"/>
        <v>0</v>
      </c>
      <c r="G125" s="91">
        <f t="shared" ca="1" si="191"/>
        <v>40</v>
      </c>
      <c r="H125" s="91" t="str">
        <f t="shared" ca="1" si="192"/>
        <v/>
      </c>
      <c r="I125" s="92" t="str">
        <f t="shared" ca="1" si="193"/>
        <v/>
      </c>
      <c r="J125" s="92" t="str">
        <f t="shared" ref="J125:J129" ca="1" si="201">IF(INDIRECT("'15MIN'!BK"&amp;$AO125)&lt;&gt;"", INDIRECT("'15MIN'!BT"&amp;$AO125), "")</f>
        <v/>
      </c>
      <c r="K125" s="93">
        <f t="shared" ref="K125:K129" ca="1" si="202">IF(E125&lt;&gt;"", SUM(E125:J125), "")</f>
        <v>140</v>
      </c>
      <c r="N125" s="235" t="str">
        <f t="shared" si="194"/>
        <v>B</v>
      </c>
      <c r="O125" s="176">
        <f t="shared" ref="O125:O129" ca="1" si="203">IF(E125&lt;&gt;"", SUM(E125,E135,E145,E155), "")</f>
        <v>344</v>
      </c>
      <c r="P125" s="175">
        <f t="shared" ca="1" si="195"/>
        <v>0</v>
      </c>
      <c r="Q125" s="176">
        <f t="shared" ca="1" si="196"/>
        <v>155</v>
      </c>
      <c r="R125" s="176" t="str">
        <f t="shared" ca="1" si="197"/>
        <v/>
      </c>
      <c r="S125" s="176" t="str">
        <f t="shared" ca="1" si="198"/>
        <v/>
      </c>
      <c r="T125" s="176" t="str">
        <f t="shared" ref="T125:T129" ca="1" si="204">IF(J125&lt;&gt;"", SUM(J125,J135,J145,J155), "")</f>
        <v/>
      </c>
      <c r="U125" s="173">
        <f t="shared" ref="U125:U129" ca="1" si="205">IF(O125&lt;&gt;"", SUM(O125:T125), "")</f>
        <v>499</v>
      </c>
      <c r="AO125">
        <f t="shared" si="199"/>
        <v>87</v>
      </c>
    </row>
    <row r="126" spans="3:41" ht="18" customHeight="1" x14ac:dyDescent="0.25">
      <c r="C126" s="160"/>
      <c r="D126" s="236" t="str">
        <f t="shared" si="200"/>
        <v>C</v>
      </c>
      <c r="E126" s="91">
        <f t="shared" ca="1" si="189"/>
        <v>80</v>
      </c>
      <c r="F126" s="91">
        <f t="shared" ca="1" si="190"/>
        <v>61</v>
      </c>
      <c r="G126" s="90">
        <f t="shared" ca="1" si="191"/>
        <v>0</v>
      </c>
      <c r="H126" s="91" t="str">
        <f t="shared" ca="1" si="192"/>
        <v/>
      </c>
      <c r="I126" s="92" t="str">
        <f t="shared" ca="1" si="193"/>
        <v/>
      </c>
      <c r="J126" s="92" t="str">
        <f t="shared" ca="1" si="201"/>
        <v/>
      </c>
      <c r="K126" s="93">
        <f t="shared" ca="1" si="202"/>
        <v>141</v>
      </c>
      <c r="N126" s="236" t="str">
        <f t="shared" si="194"/>
        <v>C</v>
      </c>
      <c r="O126" s="176">
        <f t="shared" ca="1" si="203"/>
        <v>358</v>
      </c>
      <c r="P126" s="176">
        <f t="shared" ca="1" si="195"/>
        <v>216</v>
      </c>
      <c r="Q126" s="175">
        <f t="shared" ca="1" si="196"/>
        <v>1</v>
      </c>
      <c r="R126" s="176" t="str">
        <f t="shared" ca="1" si="197"/>
        <v/>
      </c>
      <c r="S126" s="176" t="str">
        <f t="shared" ca="1" si="198"/>
        <v/>
      </c>
      <c r="T126" s="176" t="str">
        <f t="shared" ca="1" si="204"/>
        <v/>
      </c>
      <c r="U126" s="173">
        <f t="shared" ca="1" si="205"/>
        <v>575</v>
      </c>
      <c r="AO126">
        <f t="shared" si="199"/>
        <v>149</v>
      </c>
    </row>
    <row r="127" spans="3:41" ht="18" customHeight="1" x14ac:dyDescent="0.25">
      <c r="C127" s="160"/>
      <c r="D127" s="237" t="str">
        <f t="shared" si="200"/>
        <v/>
      </c>
      <c r="E127" s="91" t="str">
        <f t="shared" ca="1" si="189"/>
        <v/>
      </c>
      <c r="F127" s="91" t="str">
        <f t="shared" ca="1" si="190"/>
        <v/>
      </c>
      <c r="G127" s="91" t="str">
        <f t="shared" ca="1" si="191"/>
        <v/>
      </c>
      <c r="H127" s="90" t="str">
        <f t="shared" ca="1" si="192"/>
        <v/>
      </c>
      <c r="I127" s="92" t="str">
        <f t="shared" ca="1" si="193"/>
        <v/>
      </c>
      <c r="J127" s="92" t="str">
        <f t="shared" ca="1" si="201"/>
        <v/>
      </c>
      <c r="K127" s="93" t="str">
        <f t="shared" ca="1" si="202"/>
        <v/>
      </c>
      <c r="N127" s="237" t="str">
        <f t="shared" si="194"/>
        <v/>
      </c>
      <c r="O127" s="176" t="str">
        <f t="shared" ca="1" si="203"/>
        <v/>
      </c>
      <c r="P127" s="176" t="str">
        <f t="shared" ca="1" si="195"/>
        <v/>
      </c>
      <c r="Q127" s="176" t="str">
        <f t="shared" ca="1" si="196"/>
        <v/>
      </c>
      <c r="R127" s="175" t="str">
        <f t="shared" ca="1" si="197"/>
        <v/>
      </c>
      <c r="S127" s="176" t="str">
        <f t="shared" ca="1" si="198"/>
        <v/>
      </c>
      <c r="T127" s="176" t="str">
        <f t="shared" ca="1" si="204"/>
        <v/>
      </c>
      <c r="U127" s="173" t="str">
        <f t="shared" ca="1" si="205"/>
        <v/>
      </c>
      <c r="AO127">
        <f t="shared" si="199"/>
        <v>211</v>
      </c>
    </row>
    <row r="128" spans="3:41" ht="18" customHeight="1" x14ac:dyDescent="0.25">
      <c r="C128" s="160"/>
      <c r="D128" s="238" t="str">
        <f t="shared" si="200"/>
        <v/>
      </c>
      <c r="E128" s="91" t="str">
        <f t="shared" ca="1" si="189"/>
        <v/>
      </c>
      <c r="F128" s="91" t="str">
        <f t="shared" ca="1" si="190"/>
        <v/>
      </c>
      <c r="G128" s="91" t="str">
        <f t="shared" ca="1" si="191"/>
        <v/>
      </c>
      <c r="H128" s="91" t="str">
        <f t="shared" ca="1" si="192"/>
        <v/>
      </c>
      <c r="I128" s="96" t="str">
        <f t="shared" ca="1" si="193"/>
        <v/>
      </c>
      <c r="J128" s="92" t="str">
        <f t="shared" ca="1" si="201"/>
        <v/>
      </c>
      <c r="K128" s="93" t="str">
        <f t="shared" ca="1" si="202"/>
        <v/>
      </c>
      <c r="N128" s="238" t="str">
        <f t="shared" si="194"/>
        <v/>
      </c>
      <c r="O128" s="176" t="str">
        <f t="shared" ca="1" si="203"/>
        <v/>
      </c>
      <c r="P128" s="176" t="str">
        <f t="shared" ca="1" si="195"/>
        <v/>
      </c>
      <c r="Q128" s="176" t="str">
        <f t="shared" ca="1" si="196"/>
        <v/>
      </c>
      <c r="R128" s="176" t="str">
        <f t="shared" ca="1" si="197"/>
        <v/>
      </c>
      <c r="S128" s="175" t="str">
        <f t="shared" ca="1" si="198"/>
        <v/>
      </c>
      <c r="T128" s="176" t="str">
        <f t="shared" ca="1" si="204"/>
        <v/>
      </c>
      <c r="U128" s="173" t="str">
        <f t="shared" ca="1" si="205"/>
        <v/>
      </c>
      <c r="AO128">
        <f t="shared" si="199"/>
        <v>273</v>
      </c>
    </row>
    <row r="129" spans="3:41" ht="18" customHeight="1" x14ac:dyDescent="0.25">
      <c r="C129" s="104"/>
      <c r="D129" s="239" t="str">
        <f t="shared" si="200"/>
        <v/>
      </c>
      <c r="E129" s="91" t="str">
        <f t="shared" ca="1" si="189"/>
        <v/>
      </c>
      <c r="F129" s="91" t="str">
        <f t="shared" ca="1" si="190"/>
        <v/>
      </c>
      <c r="G129" s="92" t="str">
        <f t="shared" ca="1" si="191"/>
        <v/>
      </c>
      <c r="H129" s="92" t="str">
        <f t="shared" ca="1" si="192"/>
        <v/>
      </c>
      <c r="I129" s="91" t="str">
        <f t="shared" ca="1" si="193"/>
        <v/>
      </c>
      <c r="J129" s="96" t="str">
        <f t="shared" ca="1" si="201"/>
        <v/>
      </c>
      <c r="K129" s="93" t="str">
        <f t="shared" ca="1" si="202"/>
        <v/>
      </c>
      <c r="N129" s="239" t="str">
        <f t="shared" si="194"/>
        <v/>
      </c>
      <c r="O129" s="176" t="str">
        <f t="shared" ca="1" si="203"/>
        <v/>
      </c>
      <c r="P129" s="176" t="str">
        <f t="shared" ca="1" si="195"/>
        <v/>
      </c>
      <c r="Q129" s="176" t="str">
        <f t="shared" ca="1" si="196"/>
        <v/>
      </c>
      <c r="R129" s="176" t="str">
        <f t="shared" ca="1" si="197"/>
        <v/>
      </c>
      <c r="S129" s="176" t="str">
        <f t="shared" ca="1" si="198"/>
        <v/>
      </c>
      <c r="T129" s="175" t="str">
        <f t="shared" ca="1" si="204"/>
        <v/>
      </c>
      <c r="U129" s="173" t="str">
        <f t="shared" ca="1" si="205"/>
        <v/>
      </c>
      <c r="AO129">
        <f t="shared" si="199"/>
        <v>335</v>
      </c>
    </row>
    <row r="130" spans="3:41" ht="18" customHeight="1" x14ac:dyDescent="0.25">
      <c r="C130" s="97"/>
      <c r="D130" s="98"/>
      <c r="E130" s="99">
        <f ca="1">IF(E124&lt;&gt;"", SUM(E124:E129), "")</f>
        <v>181</v>
      </c>
      <c r="F130" s="99">
        <f t="shared" ref="F130:J130" ca="1" si="206">IF(F124&lt;&gt;"", SUM(F124:F129), "")</f>
        <v>114</v>
      </c>
      <c r="G130" s="99">
        <f t="shared" ca="1" si="206"/>
        <v>109</v>
      </c>
      <c r="H130" s="99" t="str">
        <f t="shared" ca="1" si="206"/>
        <v/>
      </c>
      <c r="I130" s="99" t="str">
        <f t="shared" ca="1" si="206"/>
        <v/>
      </c>
      <c r="J130" s="99" t="str">
        <f t="shared" ca="1" si="206"/>
        <v/>
      </c>
      <c r="K130" s="100">
        <f ca="1">SUM(E124:J129)</f>
        <v>404</v>
      </c>
      <c r="N130" s="89"/>
      <c r="O130" s="174">
        <f ca="1">IF(O124&lt;&gt;"", SUM(O124:O129), "")</f>
        <v>703</v>
      </c>
      <c r="P130" s="174">
        <f t="shared" ref="P130" ca="1" si="207">IF(P124&lt;&gt;"", SUM(P124:P129), "")</f>
        <v>423</v>
      </c>
      <c r="Q130" s="174">
        <f t="shared" ref="Q130" ca="1" si="208">IF(Q124&lt;&gt;"", SUM(Q124:Q129), "")</f>
        <v>402</v>
      </c>
      <c r="R130" s="174" t="str">
        <f t="shared" ref="R130" ca="1" si="209">IF(R124&lt;&gt;"", SUM(R124:R129), "")</f>
        <v/>
      </c>
      <c r="S130" s="174" t="str">
        <f t="shared" ref="S130" ca="1" si="210">IF(S124&lt;&gt;"", SUM(S124:S129), "")</f>
        <v/>
      </c>
      <c r="T130" s="174" t="str">
        <f t="shared" ref="T130" ca="1" si="211">IF(T124&lt;&gt;"", SUM(T124:T129), "")</f>
        <v/>
      </c>
      <c r="U130" s="172">
        <f ca="1">SUM(O124:T129)</f>
        <v>1528</v>
      </c>
    </row>
    <row r="132" spans="3:41" ht="23.25" x14ac:dyDescent="0.25">
      <c r="D132" s="411">
        <f>D122+TIME(0,15,0)</f>
        <v>0.36458333333333354</v>
      </c>
      <c r="E132" s="411"/>
      <c r="F132" s="411"/>
      <c r="G132" s="411"/>
    </row>
    <row r="133" spans="3:41" ht="18" customHeight="1" x14ac:dyDescent="0.25">
      <c r="E133" s="229" t="str">
        <f t="shared" ref="E133:J133" si="212">E123</f>
        <v>A</v>
      </c>
      <c r="F133" s="230" t="str">
        <f t="shared" si="212"/>
        <v>B</v>
      </c>
      <c r="G133" s="231" t="str">
        <f t="shared" si="212"/>
        <v>C</v>
      </c>
      <c r="H133" s="229" t="str">
        <f t="shared" si="212"/>
        <v/>
      </c>
      <c r="I133" s="230" t="str">
        <f t="shared" si="212"/>
        <v/>
      </c>
      <c r="J133" s="231" t="str">
        <f t="shared" si="212"/>
        <v/>
      </c>
      <c r="K133" s="88"/>
    </row>
    <row r="134" spans="3:41" ht="18" customHeight="1" x14ac:dyDescent="0.25">
      <c r="C134" s="160"/>
      <c r="D134" s="234" t="str">
        <f>D124</f>
        <v>A</v>
      </c>
      <c r="E134" s="90">
        <f t="shared" ref="E134:E139" ca="1" si="213">IF(INDIRECT("'15MIN'!C"&amp;$AO134)&lt;&gt;"", INDIRECT("'15MIN'!L"&amp;$AO134), "")</f>
        <v>0</v>
      </c>
      <c r="F134" s="91">
        <f t="shared" ref="F134:F139" ca="1" si="214">IF(INDIRECT("'15MIN'!O"&amp;$AO134)&lt;&gt;"", INDIRECT("'15MIN'!X"&amp;$AO134), "")</f>
        <v>47</v>
      </c>
      <c r="G134" s="91">
        <f t="shared" ref="G134:G139" ca="1" si="215">IF(INDIRECT("'15MIN'!AA"&amp;$AO134)&lt;&gt;"", INDIRECT("'15MIN'!AJ"&amp;$AO134), "")</f>
        <v>73</v>
      </c>
      <c r="H134" s="91" t="str">
        <f t="shared" ref="H134:H139" ca="1" si="216">IF(INDIRECT("'15MIN'!AM"&amp;$AO134)&lt;&gt;"", INDIRECT("'15MIN'!AV"&amp;$AO134), "")</f>
        <v/>
      </c>
      <c r="I134" s="92" t="str">
        <f t="shared" ref="I134:I139" ca="1" si="217">IF(INDIRECT("'15MIN'!AY"&amp;$AO134)&lt;&gt;"", INDIRECT("'15MIN'!BH"&amp;$AO134), "")</f>
        <v/>
      </c>
      <c r="J134" s="92" t="str">
        <f ca="1">IF(INDIRECT("'15MIN'!BK"&amp;$AO134)&lt;&gt;"", INDIRECT("'15MIN'!BT"&amp;$AO134), "")</f>
        <v/>
      </c>
      <c r="K134" s="93">
        <f ca="1">IF(E134&lt;&gt;"", SUM(E134:J134), "")</f>
        <v>120</v>
      </c>
      <c r="AO134">
        <f t="shared" ref="AO134:AO139" si="218">AO124+1</f>
        <v>26</v>
      </c>
    </row>
    <row r="135" spans="3:41" ht="18" customHeight="1" x14ac:dyDescent="0.25">
      <c r="C135" s="160"/>
      <c r="D135" s="235" t="str">
        <f t="shared" ref="D135:D139" si="219">D125</f>
        <v>B</v>
      </c>
      <c r="E135" s="91">
        <f t="shared" ca="1" si="213"/>
        <v>97</v>
      </c>
      <c r="F135" s="90">
        <f t="shared" ca="1" si="214"/>
        <v>0</v>
      </c>
      <c r="G135" s="91">
        <f t="shared" ca="1" si="215"/>
        <v>43</v>
      </c>
      <c r="H135" s="91" t="str">
        <f t="shared" ca="1" si="216"/>
        <v/>
      </c>
      <c r="I135" s="92" t="str">
        <f t="shared" ca="1" si="217"/>
        <v/>
      </c>
      <c r="J135" s="92" t="str">
        <f t="shared" ref="J135:J139" ca="1" si="220">IF(INDIRECT("'15MIN'!BK"&amp;$AO135)&lt;&gt;"", INDIRECT("'15MIN'!BT"&amp;$AO135), "")</f>
        <v/>
      </c>
      <c r="K135" s="93">
        <f t="shared" ref="K135:K139" ca="1" si="221">IF(E135&lt;&gt;"", SUM(E135:J135), "")</f>
        <v>140</v>
      </c>
      <c r="AO135">
        <f t="shared" si="218"/>
        <v>88</v>
      </c>
    </row>
    <row r="136" spans="3:41" ht="18" customHeight="1" x14ac:dyDescent="0.25">
      <c r="C136" s="160"/>
      <c r="D136" s="236" t="str">
        <f t="shared" si="219"/>
        <v>C</v>
      </c>
      <c r="E136" s="91">
        <f t="shared" ca="1" si="213"/>
        <v>97</v>
      </c>
      <c r="F136" s="91">
        <f t="shared" ca="1" si="214"/>
        <v>69</v>
      </c>
      <c r="G136" s="90">
        <f t="shared" ca="1" si="215"/>
        <v>0</v>
      </c>
      <c r="H136" s="91" t="str">
        <f t="shared" ca="1" si="216"/>
        <v/>
      </c>
      <c r="I136" s="92" t="str">
        <f t="shared" ca="1" si="217"/>
        <v/>
      </c>
      <c r="J136" s="92" t="str">
        <f t="shared" ca="1" si="220"/>
        <v/>
      </c>
      <c r="K136" s="93">
        <f t="shared" ca="1" si="221"/>
        <v>166</v>
      </c>
      <c r="AO136">
        <f t="shared" si="218"/>
        <v>150</v>
      </c>
    </row>
    <row r="137" spans="3:41" ht="18" customHeight="1" x14ac:dyDescent="0.25">
      <c r="C137" s="160"/>
      <c r="D137" s="237" t="str">
        <f t="shared" si="219"/>
        <v/>
      </c>
      <c r="E137" s="91" t="str">
        <f t="shared" ca="1" si="213"/>
        <v/>
      </c>
      <c r="F137" s="91" t="str">
        <f t="shared" ca="1" si="214"/>
        <v/>
      </c>
      <c r="G137" s="91" t="str">
        <f t="shared" ca="1" si="215"/>
        <v/>
      </c>
      <c r="H137" s="90" t="str">
        <f t="shared" ca="1" si="216"/>
        <v/>
      </c>
      <c r="I137" s="92" t="str">
        <f t="shared" ca="1" si="217"/>
        <v/>
      </c>
      <c r="J137" s="92" t="str">
        <f t="shared" ca="1" si="220"/>
        <v/>
      </c>
      <c r="K137" s="93" t="str">
        <f t="shared" ca="1" si="221"/>
        <v/>
      </c>
      <c r="AO137">
        <f t="shared" si="218"/>
        <v>212</v>
      </c>
    </row>
    <row r="138" spans="3:41" ht="18" customHeight="1" x14ac:dyDescent="0.25">
      <c r="C138" s="160"/>
      <c r="D138" s="238" t="str">
        <f t="shared" si="219"/>
        <v/>
      </c>
      <c r="E138" s="91" t="str">
        <f t="shared" ca="1" si="213"/>
        <v/>
      </c>
      <c r="F138" s="91" t="str">
        <f t="shared" ca="1" si="214"/>
        <v/>
      </c>
      <c r="G138" s="91" t="str">
        <f t="shared" ca="1" si="215"/>
        <v/>
      </c>
      <c r="H138" s="91" t="str">
        <f t="shared" ca="1" si="216"/>
        <v/>
      </c>
      <c r="I138" s="96" t="str">
        <f t="shared" ca="1" si="217"/>
        <v/>
      </c>
      <c r="J138" s="92" t="str">
        <f t="shared" ca="1" si="220"/>
        <v/>
      </c>
      <c r="K138" s="93" t="str">
        <f t="shared" ca="1" si="221"/>
        <v/>
      </c>
      <c r="AO138">
        <f t="shared" si="218"/>
        <v>274</v>
      </c>
    </row>
    <row r="139" spans="3:41" ht="18" customHeight="1" x14ac:dyDescent="0.25">
      <c r="C139" s="104"/>
      <c r="D139" s="239" t="str">
        <f t="shared" si="219"/>
        <v/>
      </c>
      <c r="E139" s="91" t="str">
        <f t="shared" ca="1" si="213"/>
        <v/>
      </c>
      <c r="F139" s="91" t="str">
        <f t="shared" ca="1" si="214"/>
        <v/>
      </c>
      <c r="G139" s="92" t="str">
        <f t="shared" ca="1" si="215"/>
        <v/>
      </c>
      <c r="H139" s="92" t="str">
        <f t="shared" ca="1" si="216"/>
        <v/>
      </c>
      <c r="I139" s="91" t="str">
        <f t="shared" ca="1" si="217"/>
        <v/>
      </c>
      <c r="J139" s="96" t="str">
        <f t="shared" ca="1" si="220"/>
        <v/>
      </c>
      <c r="K139" s="93" t="str">
        <f t="shared" ca="1" si="221"/>
        <v/>
      </c>
      <c r="AO139">
        <f t="shared" si="218"/>
        <v>336</v>
      </c>
    </row>
    <row r="140" spans="3:41" ht="18" customHeight="1" x14ac:dyDescent="0.25">
      <c r="C140" s="97"/>
      <c r="D140" s="98"/>
      <c r="E140" s="99">
        <f ca="1">IF(E134&lt;&gt;"", SUM(E134:E139), "")</f>
        <v>194</v>
      </c>
      <c r="F140" s="99">
        <f t="shared" ref="F140:J140" ca="1" si="222">IF(F134&lt;&gt;"", SUM(F134:F139), "")</f>
        <v>116</v>
      </c>
      <c r="G140" s="99">
        <f t="shared" ca="1" si="222"/>
        <v>116</v>
      </c>
      <c r="H140" s="99" t="str">
        <f t="shared" ca="1" si="222"/>
        <v/>
      </c>
      <c r="I140" s="99" t="str">
        <f t="shared" ca="1" si="222"/>
        <v/>
      </c>
      <c r="J140" s="99" t="str">
        <f t="shared" ca="1" si="222"/>
        <v/>
      </c>
      <c r="K140" s="100">
        <f ca="1">SUM(E134:J139)</f>
        <v>426</v>
      </c>
    </row>
    <row r="141" spans="3:41" ht="45" customHeight="1" x14ac:dyDescent="0.25"/>
    <row r="142" spans="3:41" ht="23.25" x14ac:dyDescent="0.25">
      <c r="D142" s="403">
        <f>D132+TIME(0,15,0)</f>
        <v>0.37500000000000022</v>
      </c>
      <c r="E142" s="403"/>
      <c r="F142" s="403"/>
      <c r="G142" s="403"/>
      <c r="H142" s="33"/>
      <c r="I142" s="33"/>
      <c r="J142" s="33"/>
      <c r="K142" s="33"/>
      <c r="N142" s="112" t="str">
        <f>TEXT(D142, "hh:mm")&amp;" to "&amp;TEXT(D142+TIME(1, 0, 0), "hh:mm")</f>
        <v>09:00 to 10:00</v>
      </c>
      <c r="O142" s="112"/>
      <c r="P142" s="112"/>
      <c r="Q142" s="112"/>
      <c r="R142" s="33"/>
      <c r="S142" s="33"/>
      <c r="T142" s="33"/>
      <c r="U142" s="33"/>
    </row>
    <row r="143" spans="3:41" ht="18" customHeight="1" x14ac:dyDescent="0.25">
      <c r="E143" s="229" t="str">
        <f>IF(config!$C$14&lt;&gt;"", "A", "")</f>
        <v>A</v>
      </c>
      <c r="F143" s="230" t="str">
        <f>IF(config!$C$15&lt;&gt;"", "B", "")</f>
        <v>B</v>
      </c>
      <c r="G143" s="231" t="str">
        <f>IF(config!$C$16&lt;&gt;"", "C", "")</f>
        <v>C</v>
      </c>
      <c r="H143" s="232" t="str">
        <f>IF(config!$C$17&lt;&gt;"", "D", "")</f>
        <v/>
      </c>
      <c r="I143" s="233" t="str">
        <f>IF(config!$C$18&lt;&gt;"", "E", "")</f>
        <v/>
      </c>
      <c r="J143" s="190" t="str">
        <f>IF(config!$C$19&lt;&gt;"", "F", "")</f>
        <v/>
      </c>
      <c r="K143" s="88"/>
      <c r="O143" s="229" t="str">
        <f t="shared" ref="O143" si="223">E143</f>
        <v>A</v>
      </c>
      <c r="P143" s="230" t="str">
        <f t="shared" ref="P143" si="224">F143</f>
        <v>B</v>
      </c>
      <c r="Q143" s="231" t="str">
        <f t="shared" ref="Q143" si="225">G143</f>
        <v>C</v>
      </c>
      <c r="R143" s="232" t="str">
        <f t="shared" ref="R143" si="226">H143</f>
        <v/>
      </c>
      <c r="S143" s="233" t="str">
        <f t="shared" ref="S143" si="227">I143</f>
        <v/>
      </c>
      <c r="T143" s="190" t="str">
        <f t="shared" ref="T143" si="228">J143</f>
        <v/>
      </c>
      <c r="U143" s="88"/>
    </row>
    <row r="144" spans="3:41" ht="18" customHeight="1" x14ac:dyDescent="0.25">
      <c r="C144" s="160"/>
      <c r="D144" s="234" t="str">
        <f>IF(config!$C$14&lt;&gt;"", "A", "")</f>
        <v>A</v>
      </c>
      <c r="E144" s="90">
        <f t="shared" ref="E144:E149" ca="1" si="229">IF(INDIRECT("'15MIN'!C"&amp;$AO144)&lt;&gt;"", INDIRECT("'15MIN'!L"&amp;$AO144), "")</f>
        <v>0</v>
      </c>
      <c r="F144" s="91">
        <f t="shared" ref="F144:F149" ca="1" si="230">IF(INDIRECT("'15MIN'!O"&amp;$AO144)&lt;&gt;"", INDIRECT("'15MIN'!X"&amp;$AO144), "")</f>
        <v>62</v>
      </c>
      <c r="G144" s="91">
        <f t="shared" ref="G144:G149" ca="1" si="231">IF(INDIRECT("'15MIN'!AA"&amp;$AO144)&lt;&gt;"", INDIRECT("'15MIN'!AJ"&amp;$AO144), "")</f>
        <v>52</v>
      </c>
      <c r="H144" s="91" t="str">
        <f t="shared" ref="H144:H149" ca="1" si="232">IF(INDIRECT("'15MIN'!AM"&amp;$AO144)&lt;&gt;"", INDIRECT("'15MIN'!AV"&amp;$AO144), "")</f>
        <v/>
      </c>
      <c r="I144" s="92" t="str">
        <f t="shared" ref="I144:I149" ca="1" si="233">IF(INDIRECT("'15MIN'!AY"&amp;$AO144)&lt;&gt;"", INDIRECT("'15MIN'!BH"&amp;$AO144), "")</f>
        <v/>
      </c>
      <c r="J144" s="92" t="str">
        <f ca="1">IF(INDIRECT("'15MIN'!BK"&amp;$AO144)&lt;&gt;"", INDIRECT("'15MIN'!BT"&amp;$AO144), "")</f>
        <v/>
      </c>
      <c r="K144" s="93">
        <f ca="1">IF(E144&lt;&gt;"", SUM(E144:J144), "")</f>
        <v>114</v>
      </c>
      <c r="M144" s="410"/>
      <c r="N144" s="234" t="str">
        <f t="shared" ref="N144:N149" si="234">D144</f>
        <v>A</v>
      </c>
      <c r="O144" s="94">
        <f t="shared" ref="O144:O149" ca="1" si="235">IF(E144&lt;&gt;"", SUM(E144,E154,E164,E174), "")</f>
        <v>2</v>
      </c>
      <c r="P144" s="95">
        <f t="shared" ref="P144:P149" ca="1" si="236">IF(F144&lt;&gt;"", SUM(F144,F154,F164,F174), "")</f>
        <v>180</v>
      </c>
      <c r="Q144" s="95">
        <f t="shared" ref="Q144:Q149" ca="1" si="237">IF(G144&lt;&gt;"", SUM(G144,G154,G164,G174), "")</f>
        <v>230</v>
      </c>
      <c r="R144" s="95" t="str">
        <f t="shared" ref="R144:R149" ca="1" si="238">IF(H144&lt;&gt;"", SUM(H144,H154,H164,H174), "")</f>
        <v/>
      </c>
      <c r="S144" s="95" t="str">
        <f t="shared" ref="S144:S149" ca="1" si="239">IF(I144&lt;&gt;"", SUM(I144,I154,I164,I174), "")</f>
        <v/>
      </c>
      <c r="T144" s="95" t="str">
        <f ca="1">IF(J144&lt;&gt;"", SUM(J144,J154,J164,J174), "")</f>
        <v/>
      </c>
      <c r="U144" s="93">
        <f ca="1">IF(O144&lt;&gt;"", SUM(O144:T144), "")</f>
        <v>412</v>
      </c>
      <c r="AO144">
        <f t="shared" ref="AO144:AO149" si="240">AO134+1</f>
        <v>27</v>
      </c>
    </row>
    <row r="145" spans="3:41" ht="18" customHeight="1" x14ac:dyDescent="0.25">
      <c r="C145" s="160"/>
      <c r="D145" s="235" t="str">
        <f>IF(config!$C$15&lt;&gt;"", "B", "")</f>
        <v>B</v>
      </c>
      <c r="E145" s="91">
        <f t="shared" ca="1" si="229"/>
        <v>79</v>
      </c>
      <c r="F145" s="90">
        <f t="shared" ca="1" si="230"/>
        <v>0</v>
      </c>
      <c r="G145" s="91">
        <f t="shared" ca="1" si="231"/>
        <v>34</v>
      </c>
      <c r="H145" s="91" t="str">
        <f t="shared" ca="1" si="232"/>
        <v/>
      </c>
      <c r="I145" s="92" t="str">
        <f t="shared" ca="1" si="233"/>
        <v/>
      </c>
      <c r="J145" s="92" t="str">
        <f t="shared" ref="J145:J149" ca="1" si="241">IF(INDIRECT("'15MIN'!BK"&amp;$AO145)&lt;&gt;"", INDIRECT("'15MIN'!BT"&amp;$AO145), "")</f>
        <v/>
      </c>
      <c r="K145" s="93">
        <f t="shared" ref="K145:K149" ca="1" si="242">IF(E145&lt;&gt;"", SUM(E145:J145), "")</f>
        <v>113</v>
      </c>
      <c r="M145" s="410"/>
      <c r="N145" s="235" t="str">
        <f t="shared" si="234"/>
        <v>B</v>
      </c>
      <c r="O145" s="95">
        <f t="shared" ca="1" si="235"/>
        <v>234</v>
      </c>
      <c r="P145" s="94">
        <f t="shared" ca="1" si="236"/>
        <v>0</v>
      </c>
      <c r="Q145" s="95">
        <f t="shared" ca="1" si="237"/>
        <v>133</v>
      </c>
      <c r="R145" s="95" t="str">
        <f t="shared" ca="1" si="238"/>
        <v/>
      </c>
      <c r="S145" s="95" t="str">
        <f t="shared" ca="1" si="239"/>
        <v/>
      </c>
      <c r="T145" s="95" t="str">
        <f t="shared" ref="T145:T149" ca="1" si="243">IF(J145&lt;&gt;"", SUM(J145,J155,J165,J175), "")</f>
        <v/>
      </c>
      <c r="U145" s="93">
        <f t="shared" ref="U145:U149" ca="1" si="244">IF(O145&lt;&gt;"", SUM(O145:T145), "")</f>
        <v>367</v>
      </c>
      <c r="AO145">
        <f t="shared" si="240"/>
        <v>89</v>
      </c>
    </row>
    <row r="146" spans="3:41" ht="18" customHeight="1" x14ac:dyDescent="0.25">
      <c r="C146" s="160"/>
      <c r="D146" s="236" t="str">
        <f>IF(config!$C$16&lt;&gt;"", "C", "")</f>
        <v>C</v>
      </c>
      <c r="E146" s="91">
        <f t="shared" ca="1" si="229"/>
        <v>83</v>
      </c>
      <c r="F146" s="91">
        <f t="shared" ca="1" si="230"/>
        <v>40</v>
      </c>
      <c r="G146" s="90">
        <f t="shared" ca="1" si="231"/>
        <v>1</v>
      </c>
      <c r="H146" s="91" t="str">
        <f t="shared" ca="1" si="232"/>
        <v/>
      </c>
      <c r="I146" s="92" t="str">
        <f t="shared" ca="1" si="233"/>
        <v/>
      </c>
      <c r="J146" s="92" t="str">
        <f t="shared" ca="1" si="241"/>
        <v/>
      </c>
      <c r="K146" s="93">
        <f t="shared" ca="1" si="242"/>
        <v>124</v>
      </c>
      <c r="M146" s="410"/>
      <c r="N146" s="236" t="str">
        <f t="shared" si="234"/>
        <v>C</v>
      </c>
      <c r="O146" s="95">
        <f t="shared" ca="1" si="235"/>
        <v>325</v>
      </c>
      <c r="P146" s="95">
        <f t="shared" ca="1" si="236"/>
        <v>149</v>
      </c>
      <c r="Q146" s="94">
        <f t="shared" ca="1" si="237"/>
        <v>1</v>
      </c>
      <c r="R146" s="95" t="str">
        <f t="shared" ca="1" si="238"/>
        <v/>
      </c>
      <c r="S146" s="95" t="str">
        <f t="shared" ca="1" si="239"/>
        <v/>
      </c>
      <c r="T146" s="95" t="str">
        <f t="shared" ca="1" si="243"/>
        <v/>
      </c>
      <c r="U146" s="93">
        <f t="shared" ca="1" si="244"/>
        <v>475</v>
      </c>
      <c r="AO146">
        <f t="shared" si="240"/>
        <v>151</v>
      </c>
    </row>
    <row r="147" spans="3:41" ht="18" customHeight="1" x14ac:dyDescent="0.25">
      <c r="C147" s="160"/>
      <c r="D147" s="237" t="str">
        <f>IF(config!$C$17&lt;&gt;"", "D", "")</f>
        <v/>
      </c>
      <c r="E147" s="91" t="str">
        <f t="shared" ca="1" si="229"/>
        <v/>
      </c>
      <c r="F147" s="91" t="str">
        <f t="shared" ca="1" si="230"/>
        <v/>
      </c>
      <c r="G147" s="91" t="str">
        <f t="shared" ca="1" si="231"/>
        <v/>
      </c>
      <c r="H147" s="90" t="str">
        <f t="shared" ca="1" si="232"/>
        <v/>
      </c>
      <c r="I147" s="92" t="str">
        <f t="shared" ca="1" si="233"/>
        <v/>
      </c>
      <c r="J147" s="92" t="str">
        <f t="shared" ca="1" si="241"/>
        <v/>
      </c>
      <c r="K147" s="93" t="str">
        <f t="shared" ca="1" si="242"/>
        <v/>
      </c>
      <c r="M147" s="410"/>
      <c r="N147" s="237" t="str">
        <f t="shared" si="234"/>
        <v/>
      </c>
      <c r="O147" s="95" t="str">
        <f t="shared" ca="1" si="235"/>
        <v/>
      </c>
      <c r="P147" s="95" t="str">
        <f t="shared" ca="1" si="236"/>
        <v/>
      </c>
      <c r="Q147" s="95" t="str">
        <f t="shared" ca="1" si="237"/>
        <v/>
      </c>
      <c r="R147" s="94" t="str">
        <f t="shared" ca="1" si="238"/>
        <v/>
      </c>
      <c r="S147" s="95" t="str">
        <f t="shared" ca="1" si="239"/>
        <v/>
      </c>
      <c r="T147" s="95" t="str">
        <f t="shared" ca="1" si="243"/>
        <v/>
      </c>
      <c r="U147" s="93" t="str">
        <f t="shared" ca="1" si="244"/>
        <v/>
      </c>
      <c r="AO147">
        <f t="shared" si="240"/>
        <v>213</v>
      </c>
    </row>
    <row r="148" spans="3:41" ht="18" customHeight="1" x14ac:dyDescent="0.25">
      <c r="C148" s="160"/>
      <c r="D148" s="238" t="str">
        <f>IF(config!$C$18&lt;&gt;"", "E", "")</f>
        <v/>
      </c>
      <c r="E148" s="91" t="str">
        <f t="shared" ca="1" si="229"/>
        <v/>
      </c>
      <c r="F148" s="91" t="str">
        <f t="shared" ca="1" si="230"/>
        <v/>
      </c>
      <c r="G148" s="91" t="str">
        <f t="shared" ca="1" si="231"/>
        <v/>
      </c>
      <c r="H148" s="91" t="str">
        <f t="shared" ca="1" si="232"/>
        <v/>
      </c>
      <c r="I148" s="96" t="str">
        <f t="shared" ca="1" si="233"/>
        <v/>
      </c>
      <c r="J148" s="92" t="str">
        <f t="shared" ca="1" si="241"/>
        <v/>
      </c>
      <c r="K148" s="93" t="str">
        <f t="shared" ca="1" si="242"/>
        <v/>
      </c>
      <c r="M148" s="410"/>
      <c r="N148" s="238" t="str">
        <f t="shared" si="234"/>
        <v/>
      </c>
      <c r="O148" s="95" t="str">
        <f t="shared" ca="1" si="235"/>
        <v/>
      </c>
      <c r="P148" s="95" t="str">
        <f t="shared" ca="1" si="236"/>
        <v/>
      </c>
      <c r="Q148" s="95" t="str">
        <f t="shared" ca="1" si="237"/>
        <v/>
      </c>
      <c r="R148" s="95" t="str">
        <f t="shared" ca="1" si="238"/>
        <v/>
      </c>
      <c r="S148" s="94" t="str">
        <f t="shared" ca="1" si="239"/>
        <v/>
      </c>
      <c r="T148" s="95" t="str">
        <f t="shared" ca="1" si="243"/>
        <v/>
      </c>
      <c r="U148" s="93" t="str">
        <f t="shared" ca="1" si="244"/>
        <v/>
      </c>
      <c r="AO148">
        <f t="shared" si="240"/>
        <v>275</v>
      </c>
    </row>
    <row r="149" spans="3:41" ht="18" customHeight="1" x14ac:dyDescent="0.25">
      <c r="C149" s="104"/>
      <c r="D149" s="239" t="str">
        <f>IF(config!$C$19&lt;&gt;"", "F", "")</f>
        <v/>
      </c>
      <c r="E149" s="91" t="str">
        <f t="shared" ca="1" si="229"/>
        <v/>
      </c>
      <c r="F149" s="91" t="str">
        <f t="shared" ca="1" si="230"/>
        <v/>
      </c>
      <c r="G149" s="92" t="str">
        <f t="shared" ca="1" si="231"/>
        <v/>
      </c>
      <c r="H149" s="92" t="str">
        <f t="shared" ca="1" si="232"/>
        <v/>
      </c>
      <c r="I149" s="91" t="str">
        <f t="shared" ca="1" si="233"/>
        <v/>
      </c>
      <c r="J149" s="96" t="str">
        <f t="shared" ca="1" si="241"/>
        <v/>
      </c>
      <c r="K149" s="93" t="str">
        <f t="shared" ca="1" si="242"/>
        <v/>
      </c>
      <c r="M149" s="104"/>
      <c r="N149" s="239" t="str">
        <f t="shared" si="234"/>
        <v/>
      </c>
      <c r="O149" s="95" t="str">
        <f t="shared" ca="1" si="235"/>
        <v/>
      </c>
      <c r="P149" s="95" t="str">
        <f t="shared" ca="1" si="236"/>
        <v/>
      </c>
      <c r="Q149" s="95" t="str">
        <f t="shared" ca="1" si="237"/>
        <v/>
      </c>
      <c r="R149" s="95" t="str">
        <f t="shared" ca="1" si="238"/>
        <v/>
      </c>
      <c r="S149" s="95" t="str">
        <f t="shared" ca="1" si="239"/>
        <v/>
      </c>
      <c r="T149" s="94" t="str">
        <f t="shared" ca="1" si="243"/>
        <v/>
      </c>
      <c r="U149" s="93" t="str">
        <f t="shared" ca="1" si="244"/>
        <v/>
      </c>
      <c r="AO149">
        <f t="shared" si="240"/>
        <v>337</v>
      </c>
    </row>
    <row r="150" spans="3:41" ht="18" customHeight="1" x14ac:dyDescent="0.25">
      <c r="C150" s="97"/>
      <c r="D150" s="98"/>
      <c r="E150" s="99">
        <f ca="1">IF(E144&lt;&gt;"", SUM(E144:E149), "")</f>
        <v>162</v>
      </c>
      <c r="F150" s="99">
        <f t="shared" ref="F150:J150" ca="1" si="245">IF(F144&lt;&gt;"", SUM(F144:F149), "")</f>
        <v>102</v>
      </c>
      <c r="G150" s="99">
        <f t="shared" ca="1" si="245"/>
        <v>87</v>
      </c>
      <c r="H150" s="99" t="str">
        <f t="shared" ca="1" si="245"/>
        <v/>
      </c>
      <c r="I150" s="99" t="str">
        <f t="shared" ca="1" si="245"/>
        <v/>
      </c>
      <c r="J150" s="99" t="str">
        <f t="shared" ca="1" si="245"/>
        <v/>
      </c>
      <c r="K150" s="100">
        <f ca="1">SUM(E144:J149)</f>
        <v>351</v>
      </c>
      <c r="M150" s="97"/>
      <c r="N150" s="89"/>
      <c r="O150" s="99">
        <f ca="1">IF(O144&lt;&gt;"", SUM(O144:O149), "")</f>
        <v>561</v>
      </c>
      <c r="P150" s="99">
        <f t="shared" ref="P150" ca="1" si="246">IF(P144&lt;&gt;"", SUM(P144:P149), "")</f>
        <v>329</v>
      </c>
      <c r="Q150" s="99">
        <f t="shared" ref="Q150" ca="1" si="247">IF(Q144&lt;&gt;"", SUM(Q144:Q149), "")</f>
        <v>364</v>
      </c>
      <c r="R150" s="99" t="str">
        <f t="shared" ref="R150" ca="1" si="248">IF(R144&lt;&gt;"", SUM(R144:R149), "")</f>
        <v/>
      </c>
      <c r="S150" s="99" t="str">
        <f t="shared" ref="S150" ca="1" si="249">IF(S144&lt;&gt;"", SUM(S144:S149), "")</f>
        <v/>
      </c>
      <c r="T150" s="99" t="str">
        <f t="shared" ref="T150" ca="1" si="250">IF(T144&lt;&gt;"", SUM(T144:T149), "")</f>
        <v/>
      </c>
      <c r="U150" s="100">
        <f ca="1">SUM(O144:T149)</f>
        <v>1254</v>
      </c>
    </row>
    <row r="151" spans="3:41" x14ac:dyDescent="0.25">
      <c r="E151" s="101"/>
      <c r="H151" s="101"/>
    </row>
    <row r="152" spans="3:41" ht="23.25" x14ac:dyDescent="0.25">
      <c r="D152" s="411">
        <f>D142+TIME(0,15,0)</f>
        <v>0.38541666666666691</v>
      </c>
      <c r="E152" s="411"/>
      <c r="F152" s="411"/>
      <c r="G152" s="411"/>
    </row>
    <row r="153" spans="3:41" ht="18" customHeight="1" x14ac:dyDescent="0.25">
      <c r="E153" s="229" t="str">
        <f t="shared" ref="E153:J153" si="251">E143</f>
        <v>A</v>
      </c>
      <c r="F153" s="230" t="str">
        <f t="shared" si="251"/>
        <v>B</v>
      </c>
      <c r="G153" s="231" t="str">
        <f t="shared" si="251"/>
        <v>C</v>
      </c>
      <c r="H153" s="232" t="str">
        <f t="shared" si="251"/>
        <v/>
      </c>
      <c r="I153" s="233" t="str">
        <f t="shared" si="251"/>
        <v/>
      </c>
      <c r="J153" s="190" t="str">
        <f t="shared" si="251"/>
        <v/>
      </c>
      <c r="K153" s="88"/>
    </row>
    <row r="154" spans="3:41" ht="18" customHeight="1" x14ac:dyDescent="0.25">
      <c r="C154" s="160"/>
      <c r="D154" s="234" t="str">
        <f>D144</f>
        <v>A</v>
      </c>
      <c r="E154" s="90">
        <f t="shared" ref="E154:E159" ca="1" si="252">IF(INDIRECT("'15MIN'!C"&amp;$AO154)&lt;&gt;"", INDIRECT("'15MIN'!L"&amp;$AO154), "")</f>
        <v>0</v>
      </c>
      <c r="F154" s="91">
        <f t="shared" ref="F154:F159" ca="1" si="253">IF(INDIRECT("'15MIN'!O"&amp;$AO154)&lt;&gt;"", INDIRECT("'15MIN'!X"&amp;$AO154), "")</f>
        <v>45</v>
      </c>
      <c r="G154" s="91">
        <f t="shared" ref="G154:G159" ca="1" si="254">IF(INDIRECT("'15MIN'!AA"&amp;$AO154)&lt;&gt;"", INDIRECT("'15MIN'!AJ"&amp;$AO154), "")</f>
        <v>52</v>
      </c>
      <c r="H154" s="91" t="str">
        <f t="shared" ref="H154:H159" ca="1" si="255">IF(INDIRECT("'15MIN'!AM"&amp;$AO154)&lt;&gt;"", INDIRECT("'15MIN'!AV"&amp;$AO154), "")</f>
        <v/>
      </c>
      <c r="I154" s="92" t="str">
        <f t="shared" ref="I154:I159" ca="1" si="256">IF(INDIRECT("'15MIN'!AY"&amp;$AO154)&lt;&gt;"", INDIRECT("'15MIN'!BH"&amp;$AO154), "")</f>
        <v/>
      </c>
      <c r="J154" s="92" t="str">
        <f ca="1">IF(INDIRECT("'15MIN'!BK"&amp;$AO154)&lt;&gt;"", INDIRECT("'15MIN'!BT"&amp;$AO154), "")</f>
        <v/>
      </c>
      <c r="K154" s="93">
        <f ca="1">IF(E154&lt;&gt;"", SUM(E154:J154), "")</f>
        <v>97</v>
      </c>
      <c r="AO154">
        <f t="shared" ref="AO154:AO159" si="257">AO144+1</f>
        <v>28</v>
      </c>
    </row>
    <row r="155" spans="3:41" ht="18" customHeight="1" x14ac:dyDescent="0.25">
      <c r="C155" s="160"/>
      <c r="D155" s="235" t="str">
        <f t="shared" ref="D155:D159" si="258">D145</f>
        <v>B</v>
      </c>
      <c r="E155" s="91">
        <f t="shared" ca="1" si="252"/>
        <v>68</v>
      </c>
      <c r="F155" s="90">
        <f t="shared" ca="1" si="253"/>
        <v>0</v>
      </c>
      <c r="G155" s="91">
        <f t="shared" ca="1" si="254"/>
        <v>38</v>
      </c>
      <c r="H155" s="91" t="str">
        <f t="shared" ca="1" si="255"/>
        <v/>
      </c>
      <c r="I155" s="92" t="str">
        <f t="shared" ca="1" si="256"/>
        <v/>
      </c>
      <c r="J155" s="92" t="str">
        <f t="shared" ref="J155:J159" ca="1" si="259">IF(INDIRECT("'15MIN'!BK"&amp;$AO155)&lt;&gt;"", INDIRECT("'15MIN'!BT"&amp;$AO155), "")</f>
        <v/>
      </c>
      <c r="K155" s="93">
        <f t="shared" ref="K155:K159" ca="1" si="260">IF(E155&lt;&gt;"", SUM(E155:J155), "")</f>
        <v>106</v>
      </c>
      <c r="AO155">
        <f t="shared" si="257"/>
        <v>90</v>
      </c>
    </row>
    <row r="156" spans="3:41" ht="18" customHeight="1" x14ac:dyDescent="0.25">
      <c r="C156" s="160"/>
      <c r="D156" s="236" t="str">
        <f t="shared" si="258"/>
        <v>C</v>
      </c>
      <c r="E156" s="91">
        <f t="shared" ca="1" si="252"/>
        <v>98</v>
      </c>
      <c r="F156" s="91">
        <f t="shared" ca="1" si="253"/>
        <v>46</v>
      </c>
      <c r="G156" s="90">
        <f t="shared" ca="1" si="254"/>
        <v>0</v>
      </c>
      <c r="H156" s="91" t="str">
        <f t="shared" ca="1" si="255"/>
        <v/>
      </c>
      <c r="I156" s="92" t="str">
        <f t="shared" ca="1" si="256"/>
        <v/>
      </c>
      <c r="J156" s="92" t="str">
        <f t="shared" ca="1" si="259"/>
        <v/>
      </c>
      <c r="K156" s="93">
        <f t="shared" ca="1" si="260"/>
        <v>144</v>
      </c>
      <c r="AO156">
        <f t="shared" si="257"/>
        <v>152</v>
      </c>
    </row>
    <row r="157" spans="3:41" ht="18" customHeight="1" x14ac:dyDescent="0.25">
      <c r="C157" s="160"/>
      <c r="D157" s="237" t="str">
        <f t="shared" si="258"/>
        <v/>
      </c>
      <c r="E157" s="91" t="str">
        <f t="shared" ca="1" si="252"/>
        <v/>
      </c>
      <c r="F157" s="91" t="str">
        <f t="shared" ca="1" si="253"/>
        <v/>
      </c>
      <c r="G157" s="91" t="str">
        <f t="shared" ca="1" si="254"/>
        <v/>
      </c>
      <c r="H157" s="90" t="str">
        <f t="shared" ca="1" si="255"/>
        <v/>
      </c>
      <c r="I157" s="92" t="str">
        <f t="shared" ca="1" si="256"/>
        <v/>
      </c>
      <c r="J157" s="92" t="str">
        <f t="shared" ca="1" si="259"/>
        <v/>
      </c>
      <c r="K157" s="93" t="str">
        <f t="shared" ca="1" si="260"/>
        <v/>
      </c>
      <c r="AO157">
        <f t="shared" si="257"/>
        <v>214</v>
      </c>
    </row>
    <row r="158" spans="3:41" ht="18" customHeight="1" x14ac:dyDescent="0.25">
      <c r="C158" s="160"/>
      <c r="D158" s="238" t="str">
        <f t="shared" si="258"/>
        <v/>
      </c>
      <c r="E158" s="91" t="str">
        <f t="shared" ca="1" si="252"/>
        <v/>
      </c>
      <c r="F158" s="91" t="str">
        <f t="shared" ca="1" si="253"/>
        <v/>
      </c>
      <c r="G158" s="91" t="str">
        <f t="shared" ca="1" si="254"/>
        <v/>
      </c>
      <c r="H158" s="91" t="str">
        <f t="shared" ca="1" si="255"/>
        <v/>
      </c>
      <c r="I158" s="96" t="str">
        <f t="shared" ca="1" si="256"/>
        <v/>
      </c>
      <c r="J158" s="92" t="str">
        <f t="shared" ca="1" si="259"/>
        <v/>
      </c>
      <c r="K158" s="93" t="str">
        <f t="shared" ca="1" si="260"/>
        <v/>
      </c>
      <c r="AO158">
        <f t="shared" si="257"/>
        <v>276</v>
      </c>
    </row>
    <row r="159" spans="3:41" ht="18" customHeight="1" x14ac:dyDescent="0.25">
      <c r="C159" s="104"/>
      <c r="D159" s="239" t="str">
        <f t="shared" si="258"/>
        <v/>
      </c>
      <c r="E159" s="91" t="str">
        <f t="shared" ca="1" si="252"/>
        <v/>
      </c>
      <c r="F159" s="91" t="str">
        <f t="shared" ca="1" si="253"/>
        <v/>
      </c>
      <c r="G159" s="92" t="str">
        <f t="shared" ca="1" si="254"/>
        <v/>
      </c>
      <c r="H159" s="92" t="str">
        <f t="shared" ca="1" si="255"/>
        <v/>
      </c>
      <c r="I159" s="91" t="str">
        <f t="shared" ca="1" si="256"/>
        <v/>
      </c>
      <c r="J159" s="96" t="str">
        <f t="shared" ca="1" si="259"/>
        <v/>
      </c>
      <c r="K159" s="93" t="str">
        <f t="shared" ca="1" si="260"/>
        <v/>
      </c>
      <c r="AO159">
        <f t="shared" si="257"/>
        <v>338</v>
      </c>
    </row>
    <row r="160" spans="3:41" ht="18" customHeight="1" x14ac:dyDescent="0.25">
      <c r="C160" s="97"/>
      <c r="D160" s="98"/>
      <c r="E160" s="99">
        <f ca="1">IF(E154&lt;&gt;"", SUM(E154:E159), "")</f>
        <v>166</v>
      </c>
      <c r="F160" s="99">
        <f t="shared" ref="F160:J160" ca="1" si="261">IF(F154&lt;&gt;"", SUM(F154:F159), "")</f>
        <v>91</v>
      </c>
      <c r="G160" s="99">
        <f t="shared" ca="1" si="261"/>
        <v>90</v>
      </c>
      <c r="H160" s="99" t="str">
        <f t="shared" ca="1" si="261"/>
        <v/>
      </c>
      <c r="I160" s="99" t="str">
        <f t="shared" ca="1" si="261"/>
        <v/>
      </c>
      <c r="J160" s="99" t="str">
        <f t="shared" ca="1" si="261"/>
        <v/>
      </c>
      <c r="K160" s="100">
        <f ca="1">SUM(E154:J159)</f>
        <v>347</v>
      </c>
    </row>
    <row r="162" spans="3:41" ht="23.25" x14ac:dyDescent="0.25">
      <c r="D162" s="411">
        <f>D152+TIME(0,15,0)</f>
        <v>0.39583333333333359</v>
      </c>
      <c r="E162" s="411"/>
      <c r="F162" s="411"/>
      <c r="G162" s="411"/>
      <c r="N162" s="412" t="str">
        <f>TEXT(D162, "hh:mm")&amp;" to "&amp;TEXT(D162+TIME(1, 0, 0), "hh:mm")</f>
        <v>09:30 to 10:30</v>
      </c>
      <c r="O162" s="412"/>
      <c r="P162" s="412"/>
      <c r="Q162" s="412"/>
    </row>
    <row r="163" spans="3:41" ht="18" customHeight="1" x14ac:dyDescent="0.25">
      <c r="E163" s="229" t="str">
        <f t="shared" ref="E163:J163" si="262">E153</f>
        <v>A</v>
      </c>
      <c r="F163" s="230" t="str">
        <f t="shared" si="262"/>
        <v>B</v>
      </c>
      <c r="G163" s="231" t="str">
        <f t="shared" si="262"/>
        <v>C</v>
      </c>
      <c r="H163" s="232" t="str">
        <f t="shared" si="262"/>
        <v/>
      </c>
      <c r="I163" s="233" t="str">
        <f t="shared" si="262"/>
        <v/>
      </c>
      <c r="J163" s="190" t="str">
        <f t="shared" si="262"/>
        <v/>
      </c>
      <c r="K163" s="88"/>
      <c r="O163" s="229" t="str">
        <f t="shared" ref="O163" si="263">E163</f>
        <v>A</v>
      </c>
      <c r="P163" s="230" t="str">
        <f t="shared" ref="P163" si="264">F163</f>
        <v>B</v>
      </c>
      <c r="Q163" s="231" t="str">
        <f t="shared" ref="Q163" si="265">G163</f>
        <v>C</v>
      </c>
      <c r="R163" s="232" t="str">
        <f t="shared" ref="R163" si="266">H163</f>
        <v/>
      </c>
      <c r="S163" s="233" t="str">
        <f t="shared" ref="S163" si="267">I163</f>
        <v/>
      </c>
      <c r="T163" s="190" t="str">
        <f t="shared" ref="T163" si="268">J163</f>
        <v/>
      </c>
      <c r="U163" s="88"/>
    </row>
    <row r="164" spans="3:41" ht="18" customHeight="1" x14ac:dyDescent="0.25">
      <c r="C164" s="160"/>
      <c r="D164" s="234" t="str">
        <f>D154</f>
        <v>A</v>
      </c>
      <c r="E164" s="90">
        <f t="shared" ref="E164:E169" ca="1" si="269">IF(INDIRECT("'15MIN'!C"&amp;$AO164)&lt;&gt;"", INDIRECT("'15MIN'!L"&amp;$AO164), "")</f>
        <v>2</v>
      </c>
      <c r="F164" s="91">
        <f t="shared" ref="F164:F169" ca="1" si="270">IF(INDIRECT("'15MIN'!O"&amp;$AO164)&lt;&gt;"", INDIRECT("'15MIN'!X"&amp;$AO164), "")</f>
        <v>38</v>
      </c>
      <c r="G164" s="91">
        <f t="shared" ref="G164:G169" ca="1" si="271">IF(INDIRECT("'15MIN'!AA"&amp;$AO164)&lt;&gt;"", INDIRECT("'15MIN'!AJ"&amp;$AO164), "")</f>
        <v>64</v>
      </c>
      <c r="H164" s="91" t="str">
        <f t="shared" ref="H164:H169" ca="1" si="272">IF(INDIRECT("'15MIN'!AM"&amp;$AO164)&lt;&gt;"", INDIRECT("'15MIN'!AV"&amp;$AO164), "")</f>
        <v/>
      </c>
      <c r="I164" s="92" t="str">
        <f t="shared" ref="I164:I169" ca="1" si="273">IF(INDIRECT("'15MIN'!AY"&amp;$AO164)&lt;&gt;"", INDIRECT("'15MIN'!BH"&amp;$AO164), "")</f>
        <v/>
      </c>
      <c r="J164" s="92" t="str">
        <f ca="1">IF(INDIRECT("'15MIN'!BK"&amp;$AO164)&lt;&gt;"", INDIRECT("'15MIN'!BT"&amp;$AO164), "")</f>
        <v/>
      </c>
      <c r="K164" s="93">
        <f ca="1">IF(E164&lt;&gt;"", SUM(E164:J164), "")</f>
        <v>104</v>
      </c>
      <c r="N164" s="234" t="str">
        <f t="shared" ref="N164:N169" si="274">D164</f>
        <v>A</v>
      </c>
      <c r="O164" s="175">
        <f ca="1">IF(E164&lt;&gt;"", SUM(E164,E174,E184,E194), "")</f>
        <v>2</v>
      </c>
      <c r="P164" s="176">
        <f t="shared" ref="P164:P169" ca="1" si="275">IF(F164&lt;&gt;"", SUM(F164,F174,F184,F194), "")</f>
        <v>148</v>
      </c>
      <c r="Q164" s="176">
        <f t="shared" ref="Q164:Q169" ca="1" si="276">IF(G164&lt;&gt;"", SUM(G164,G174,G184,G194), "")</f>
        <v>227</v>
      </c>
      <c r="R164" s="176" t="str">
        <f t="shared" ref="R164:R169" ca="1" si="277">IF(H164&lt;&gt;"", SUM(H164,H174,H184,H194), "")</f>
        <v/>
      </c>
      <c r="S164" s="176" t="str">
        <f t="shared" ref="S164:S169" ca="1" si="278">IF(I164&lt;&gt;"", SUM(I164,I174,I184,I194), "")</f>
        <v/>
      </c>
      <c r="T164" s="176" t="str">
        <f ca="1">IF(J164&lt;&gt;"", SUM(J164,J174,J184,J194), "")</f>
        <v/>
      </c>
      <c r="U164" s="173">
        <f ca="1">IF(O164&lt;&gt;"", SUM(O164:T164), "")</f>
        <v>377</v>
      </c>
      <c r="AO164">
        <f t="shared" ref="AO164:AO169" si="279">AO154+1</f>
        <v>29</v>
      </c>
    </row>
    <row r="165" spans="3:41" ht="18" customHeight="1" x14ac:dyDescent="0.25">
      <c r="C165" s="160"/>
      <c r="D165" s="235" t="str">
        <f t="shared" ref="D165:D169" si="280">D155</f>
        <v>B</v>
      </c>
      <c r="E165" s="91">
        <f t="shared" ca="1" si="269"/>
        <v>43</v>
      </c>
      <c r="F165" s="90">
        <f t="shared" ca="1" si="270"/>
        <v>0</v>
      </c>
      <c r="G165" s="91">
        <f t="shared" ca="1" si="271"/>
        <v>33</v>
      </c>
      <c r="H165" s="91" t="str">
        <f t="shared" ca="1" si="272"/>
        <v/>
      </c>
      <c r="I165" s="92" t="str">
        <f t="shared" ca="1" si="273"/>
        <v/>
      </c>
      <c r="J165" s="92" t="str">
        <f t="shared" ref="J165:J169" ca="1" si="281">IF(INDIRECT("'15MIN'!BK"&amp;$AO165)&lt;&gt;"", INDIRECT("'15MIN'!BT"&amp;$AO165), "")</f>
        <v/>
      </c>
      <c r="K165" s="93">
        <f t="shared" ref="K165:K169" ca="1" si="282">IF(E165&lt;&gt;"", SUM(E165:J165), "")</f>
        <v>76</v>
      </c>
      <c r="N165" s="235" t="str">
        <f t="shared" si="274"/>
        <v>B</v>
      </c>
      <c r="O165" s="176">
        <f t="shared" ref="O165:O169" ca="1" si="283">IF(E165&lt;&gt;"", SUM(E165,E175,E185,E195), "")</f>
        <v>179</v>
      </c>
      <c r="P165" s="175">
        <f t="shared" ca="1" si="275"/>
        <v>0</v>
      </c>
      <c r="Q165" s="176">
        <f t="shared" ca="1" si="276"/>
        <v>135</v>
      </c>
      <c r="R165" s="176" t="str">
        <f t="shared" ca="1" si="277"/>
        <v/>
      </c>
      <c r="S165" s="176" t="str">
        <f t="shared" ca="1" si="278"/>
        <v/>
      </c>
      <c r="T165" s="176" t="str">
        <f t="shared" ref="T165:T169" ca="1" si="284">IF(J165&lt;&gt;"", SUM(J165,J175,J185,J195), "")</f>
        <v/>
      </c>
      <c r="U165" s="173">
        <f t="shared" ref="U165:U169" ca="1" si="285">IF(O165&lt;&gt;"", SUM(O165:T165), "")</f>
        <v>314</v>
      </c>
      <c r="AO165">
        <f t="shared" si="279"/>
        <v>91</v>
      </c>
    </row>
    <row r="166" spans="3:41" ht="18" customHeight="1" x14ac:dyDescent="0.25">
      <c r="C166" s="160"/>
      <c r="D166" s="236" t="str">
        <f t="shared" si="280"/>
        <v>C</v>
      </c>
      <c r="E166" s="91">
        <f t="shared" ca="1" si="269"/>
        <v>72</v>
      </c>
      <c r="F166" s="91">
        <f t="shared" ca="1" si="270"/>
        <v>29</v>
      </c>
      <c r="G166" s="90">
        <f t="shared" ca="1" si="271"/>
        <v>0</v>
      </c>
      <c r="H166" s="91" t="str">
        <f t="shared" ca="1" si="272"/>
        <v/>
      </c>
      <c r="I166" s="92" t="str">
        <f t="shared" ca="1" si="273"/>
        <v/>
      </c>
      <c r="J166" s="92" t="str">
        <f t="shared" ca="1" si="281"/>
        <v/>
      </c>
      <c r="K166" s="93">
        <f t="shared" ca="1" si="282"/>
        <v>101</v>
      </c>
      <c r="N166" s="236" t="str">
        <f t="shared" si="274"/>
        <v>C</v>
      </c>
      <c r="O166" s="176">
        <f t="shared" ca="1" si="283"/>
        <v>271</v>
      </c>
      <c r="P166" s="176">
        <f t="shared" ca="1" si="275"/>
        <v>141</v>
      </c>
      <c r="Q166" s="175">
        <f t="shared" ca="1" si="276"/>
        <v>0</v>
      </c>
      <c r="R166" s="176" t="str">
        <f t="shared" ca="1" si="277"/>
        <v/>
      </c>
      <c r="S166" s="176" t="str">
        <f t="shared" ca="1" si="278"/>
        <v/>
      </c>
      <c r="T166" s="176" t="str">
        <f t="shared" ca="1" si="284"/>
        <v/>
      </c>
      <c r="U166" s="173">
        <f t="shared" ca="1" si="285"/>
        <v>412</v>
      </c>
      <c r="AO166">
        <f t="shared" si="279"/>
        <v>153</v>
      </c>
    </row>
    <row r="167" spans="3:41" ht="18" customHeight="1" x14ac:dyDescent="0.25">
      <c r="C167" s="160"/>
      <c r="D167" s="237" t="str">
        <f t="shared" si="280"/>
        <v/>
      </c>
      <c r="E167" s="91" t="str">
        <f t="shared" ca="1" si="269"/>
        <v/>
      </c>
      <c r="F167" s="91" t="str">
        <f t="shared" ca="1" si="270"/>
        <v/>
      </c>
      <c r="G167" s="91" t="str">
        <f t="shared" ca="1" si="271"/>
        <v/>
      </c>
      <c r="H167" s="90" t="str">
        <f t="shared" ca="1" si="272"/>
        <v/>
      </c>
      <c r="I167" s="92" t="str">
        <f t="shared" ca="1" si="273"/>
        <v/>
      </c>
      <c r="J167" s="92" t="str">
        <f t="shared" ca="1" si="281"/>
        <v/>
      </c>
      <c r="K167" s="93" t="str">
        <f t="shared" ca="1" si="282"/>
        <v/>
      </c>
      <c r="N167" s="237" t="str">
        <f t="shared" si="274"/>
        <v/>
      </c>
      <c r="O167" s="176" t="str">
        <f t="shared" ca="1" si="283"/>
        <v/>
      </c>
      <c r="P167" s="176" t="str">
        <f t="shared" ca="1" si="275"/>
        <v/>
      </c>
      <c r="Q167" s="176" t="str">
        <f t="shared" ca="1" si="276"/>
        <v/>
      </c>
      <c r="R167" s="175" t="str">
        <f t="shared" ca="1" si="277"/>
        <v/>
      </c>
      <c r="S167" s="176" t="str">
        <f t="shared" ca="1" si="278"/>
        <v/>
      </c>
      <c r="T167" s="176" t="str">
        <f t="shared" ca="1" si="284"/>
        <v/>
      </c>
      <c r="U167" s="173" t="str">
        <f t="shared" ca="1" si="285"/>
        <v/>
      </c>
      <c r="AO167">
        <f t="shared" si="279"/>
        <v>215</v>
      </c>
    </row>
    <row r="168" spans="3:41" ht="18" customHeight="1" x14ac:dyDescent="0.25">
      <c r="C168" s="160"/>
      <c r="D168" s="238" t="str">
        <f t="shared" si="280"/>
        <v/>
      </c>
      <c r="E168" s="91" t="str">
        <f t="shared" ca="1" si="269"/>
        <v/>
      </c>
      <c r="F168" s="91" t="str">
        <f t="shared" ca="1" si="270"/>
        <v/>
      </c>
      <c r="G168" s="91" t="str">
        <f t="shared" ca="1" si="271"/>
        <v/>
      </c>
      <c r="H168" s="91" t="str">
        <f t="shared" ca="1" si="272"/>
        <v/>
      </c>
      <c r="I168" s="96" t="str">
        <f t="shared" ca="1" si="273"/>
        <v/>
      </c>
      <c r="J168" s="92" t="str">
        <f t="shared" ca="1" si="281"/>
        <v/>
      </c>
      <c r="K168" s="93" t="str">
        <f t="shared" ca="1" si="282"/>
        <v/>
      </c>
      <c r="N168" s="238" t="str">
        <f t="shared" si="274"/>
        <v/>
      </c>
      <c r="O168" s="176" t="str">
        <f t="shared" ca="1" si="283"/>
        <v/>
      </c>
      <c r="P168" s="176" t="str">
        <f t="shared" ca="1" si="275"/>
        <v/>
      </c>
      <c r="Q168" s="176" t="str">
        <f t="shared" ca="1" si="276"/>
        <v/>
      </c>
      <c r="R168" s="176" t="str">
        <f t="shared" ca="1" si="277"/>
        <v/>
      </c>
      <c r="S168" s="175" t="str">
        <f t="shared" ca="1" si="278"/>
        <v/>
      </c>
      <c r="T168" s="176" t="str">
        <f t="shared" ca="1" si="284"/>
        <v/>
      </c>
      <c r="U168" s="173" t="str">
        <f t="shared" ca="1" si="285"/>
        <v/>
      </c>
      <c r="AO168">
        <f t="shared" si="279"/>
        <v>277</v>
      </c>
    </row>
    <row r="169" spans="3:41" ht="18" customHeight="1" x14ac:dyDescent="0.25">
      <c r="C169" s="104"/>
      <c r="D169" s="239" t="str">
        <f t="shared" si="280"/>
        <v/>
      </c>
      <c r="E169" s="91" t="str">
        <f t="shared" ca="1" si="269"/>
        <v/>
      </c>
      <c r="F169" s="91" t="str">
        <f t="shared" ca="1" si="270"/>
        <v/>
      </c>
      <c r="G169" s="92" t="str">
        <f t="shared" ca="1" si="271"/>
        <v/>
      </c>
      <c r="H169" s="92" t="str">
        <f t="shared" ca="1" si="272"/>
        <v/>
      </c>
      <c r="I169" s="91" t="str">
        <f t="shared" ca="1" si="273"/>
        <v/>
      </c>
      <c r="J169" s="96" t="str">
        <f t="shared" ca="1" si="281"/>
        <v/>
      </c>
      <c r="K169" s="93" t="str">
        <f t="shared" ca="1" si="282"/>
        <v/>
      </c>
      <c r="N169" s="239" t="str">
        <f t="shared" si="274"/>
        <v/>
      </c>
      <c r="O169" s="176" t="str">
        <f t="shared" ca="1" si="283"/>
        <v/>
      </c>
      <c r="P169" s="176" t="str">
        <f t="shared" ca="1" si="275"/>
        <v/>
      </c>
      <c r="Q169" s="176" t="str">
        <f t="shared" ca="1" si="276"/>
        <v/>
      </c>
      <c r="R169" s="176" t="str">
        <f t="shared" ca="1" si="277"/>
        <v/>
      </c>
      <c r="S169" s="176" t="str">
        <f t="shared" ca="1" si="278"/>
        <v/>
      </c>
      <c r="T169" s="175" t="str">
        <f t="shared" ca="1" si="284"/>
        <v/>
      </c>
      <c r="U169" s="173" t="str">
        <f t="shared" ca="1" si="285"/>
        <v/>
      </c>
      <c r="AO169">
        <f t="shared" si="279"/>
        <v>339</v>
      </c>
    </row>
    <row r="170" spans="3:41" ht="18" customHeight="1" x14ac:dyDescent="0.25">
      <c r="C170" s="97"/>
      <c r="D170" s="98"/>
      <c r="E170" s="99">
        <f ca="1">IF(E164&lt;&gt;"", SUM(E164:E169), "")</f>
        <v>117</v>
      </c>
      <c r="F170" s="99">
        <f t="shared" ref="F170:J170" ca="1" si="286">IF(F164&lt;&gt;"", SUM(F164:F169), "")</f>
        <v>67</v>
      </c>
      <c r="G170" s="99">
        <f t="shared" ca="1" si="286"/>
        <v>97</v>
      </c>
      <c r="H170" s="99" t="str">
        <f t="shared" ca="1" si="286"/>
        <v/>
      </c>
      <c r="I170" s="99" t="str">
        <f t="shared" ca="1" si="286"/>
        <v/>
      </c>
      <c r="J170" s="99" t="str">
        <f t="shared" ca="1" si="286"/>
        <v/>
      </c>
      <c r="K170" s="100">
        <f ca="1">SUM(E164:J169)</f>
        <v>281</v>
      </c>
      <c r="N170" s="89"/>
      <c r="O170" s="174">
        <f ca="1">IF(O164&lt;&gt;"", SUM(O164:O169), "")</f>
        <v>452</v>
      </c>
      <c r="P170" s="174">
        <f t="shared" ref="P170" ca="1" si="287">IF(P164&lt;&gt;"", SUM(P164:P169), "")</f>
        <v>289</v>
      </c>
      <c r="Q170" s="174">
        <f t="shared" ref="Q170" ca="1" si="288">IF(Q164&lt;&gt;"", SUM(Q164:Q169), "")</f>
        <v>362</v>
      </c>
      <c r="R170" s="174" t="str">
        <f t="shared" ref="R170" ca="1" si="289">IF(R164&lt;&gt;"", SUM(R164:R169), "")</f>
        <v/>
      </c>
      <c r="S170" s="174" t="str">
        <f t="shared" ref="S170" ca="1" si="290">IF(S164&lt;&gt;"", SUM(S164:S169), "")</f>
        <v/>
      </c>
      <c r="T170" s="174" t="str">
        <f t="shared" ref="T170" ca="1" si="291">IF(T164&lt;&gt;"", SUM(T164:T169), "")</f>
        <v/>
      </c>
      <c r="U170" s="172">
        <f ca="1">SUM(O164:T169)</f>
        <v>1103</v>
      </c>
    </row>
    <row r="172" spans="3:41" ht="23.25" x14ac:dyDescent="0.25">
      <c r="D172" s="411">
        <f>D162+TIME(0,15,0)</f>
        <v>0.40625000000000028</v>
      </c>
      <c r="E172" s="411"/>
      <c r="F172" s="411"/>
      <c r="G172" s="411"/>
    </row>
    <row r="173" spans="3:41" ht="18" customHeight="1" x14ac:dyDescent="0.25">
      <c r="E173" s="229" t="str">
        <f t="shared" ref="E173:J173" si="292">E163</f>
        <v>A</v>
      </c>
      <c r="F173" s="230" t="str">
        <f t="shared" si="292"/>
        <v>B</v>
      </c>
      <c r="G173" s="231" t="str">
        <f t="shared" si="292"/>
        <v>C</v>
      </c>
      <c r="H173" s="229" t="str">
        <f t="shared" si="292"/>
        <v/>
      </c>
      <c r="I173" s="230" t="str">
        <f t="shared" si="292"/>
        <v/>
      </c>
      <c r="J173" s="231" t="str">
        <f t="shared" si="292"/>
        <v/>
      </c>
      <c r="K173" s="88"/>
    </row>
    <row r="174" spans="3:41" ht="18" customHeight="1" x14ac:dyDescent="0.25">
      <c r="C174" s="160"/>
      <c r="D174" s="234" t="str">
        <f>D164</f>
        <v>A</v>
      </c>
      <c r="E174" s="90">
        <f t="shared" ref="E174:E179" ca="1" si="293">IF(INDIRECT("'15MIN'!C"&amp;$AO174)&lt;&gt;"", INDIRECT("'15MIN'!L"&amp;$AO174), "")</f>
        <v>0</v>
      </c>
      <c r="F174" s="91">
        <f t="shared" ref="F174:F179" ca="1" si="294">IF(INDIRECT("'15MIN'!O"&amp;$AO174)&lt;&gt;"", INDIRECT("'15MIN'!X"&amp;$AO174), "")</f>
        <v>35</v>
      </c>
      <c r="G174" s="91">
        <f t="shared" ref="G174:G179" ca="1" si="295">IF(INDIRECT("'15MIN'!AA"&amp;$AO174)&lt;&gt;"", INDIRECT("'15MIN'!AJ"&amp;$AO174), "")</f>
        <v>62</v>
      </c>
      <c r="H174" s="91" t="str">
        <f t="shared" ref="H174:H179" ca="1" si="296">IF(INDIRECT("'15MIN'!AM"&amp;$AO174)&lt;&gt;"", INDIRECT("'15MIN'!AV"&amp;$AO174), "")</f>
        <v/>
      </c>
      <c r="I174" s="92" t="str">
        <f t="shared" ref="I174:I179" ca="1" si="297">IF(INDIRECT("'15MIN'!AY"&amp;$AO174)&lt;&gt;"", INDIRECT("'15MIN'!BH"&amp;$AO174), "")</f>
        <v/>
      </c>
      <c r="J174" s="92" t="str">
        <f ca="1">IF(INDIRECT("'15MIN'!BK"&amp;$AO174)&lt;&gt;"", INDIRECT("'15MIN'!BT"&amp;$AO174), "")</f>
        <v/>
      </c>
      <c r="K174" s="93">
        <f ca="1">IF(E174&lt;&gt;"", SUM(E174:J174), "")</f>
        <v>97</v>
      </c>
      <c r="AO174">
        <f t="shared" ref="AO174:AO179" si="298">AO164+1</f>
        <v>30</v>
      </c>
    </row>
    <row r="175" spans="3:41" ht="18" customHeight="1" x14ac:dyDescent="0.25">
      <c r="C175" s="160"/>
      <c r="D175" s="235" t="str">
        <f t="shared" ref="D175:D179" si="299">D165</f>
        <v>B</v>
      </c>
      <c r="E175" s="91">
        <f t="shared" ca="1" si="293"/>
        <v>44</v>
      </c>
      <c r="F175" s="90">
        <f t="shared" ca="1" si="294"/>
        <v>0</v>
      </c>
      <c r="G175" s="91">
        <f t="shared" ca="1" si="295"/>
        <v>28</v>
      </c>
      <c r="H175" s="91" t="str">
        <f t="shared" ca="1" si="296"/>
        <v/>
      </c>
      <c r="I175" s="92" t="str">
        <f t="shared" ca="1" si="297"/>
        <v/>
      </c>
      <c r="J175" s="92" t="str">
        <f t="shared" ref="J175:J179" ca="1" si="300">IF(INDIRECT("'15MIN'!BK"&amp;$AO175)&lt;&gt;"", INDIRECT("'15MIN'!BT"&amp;$AO175), "")</f>
        <v/>
      </c>
      <c r="K175" s="93">
        <f t="shared" ref="K175:K179" ca="1" si="301">IF(E175&lt;&gt;"", SUM(E175:J175), "")</f>
        <v>72</v>
      </c>
      <c r="AO175">
        <f t="shared" si="298"/>
        <v>92</v>
      </c>
    </row>
    <row r="176" spans="3:41" ht="18" customHeight="1" x14ac:dyDescent="0.25">
      <c r="C176" s="160"/>
      <c r="D176" s="236" t="str">
        <f t="shared" si="299"/>
        <v>C</v>
      </c>
      <c r="E176" s="91">
        <f t="shared" ca="1" si="293"/>
        <v>72</v>
      </c>
      <c r="F176" s="91">
        <f t="shared" ca="1" si="294"/>
        <v>34</v>
      </c>
      <c r="G176" s="90">
        <f t="shared" ca="1" si="295"/>
        <v>0</v>
      </c>
      <c r="H176" s="91" t="str">
        <f t="shared" ca="1" si="296"/>
        <v/>
      </c>
      <c r="I176" s="92" t="str">
        <f t="shared" ca="1" si="297"/>
        <v/>
      </c>
      <c r="J176" s="92" t="str">
        <f t="shared" ca="1" si="300"/>
        <v/>
      </c>
      <c r="K176" s="93">
        <f t="shared" ca="1" si="301"/>
        <v>106</v>
      </c>
      <c r="AO176">
        <f t="shared" si="298"/>
        <v>154</v>
      </c>
    </row>
    <row r="177" spans="3:41" ht="18" customHeight="1" x14ac:dyDescent="0.25">
      <c r="C177" s="160"/>
      <c r="D177" s="237" t="str">
        <f t="shared" si="299"/>
        <v/>
      </c>
      <c r="E177" s="91" t="str">
        <f t="shared" ca="1" si="293"/>
        <v/>
      </c>
      <c r="F177" s="91" t="str">
        <f t="shared" ca="1" si="294"/>
        <v/>
      </c>
      <c r="G177" s="91" t="str">
        <f t="shared" ca="1" si="295"/>
        <v/>
      </c>
      <c r="H177" s="90" t="str">
        <f t="shared" ca="1" si="296"/>
        <v/>
      </c>
      <c r="I177" s="92" t="str">
        <f t="shared" ca="1" si="297"/>
        <v/>
      </c>
      <c r="J177" s="92" t="str">
        <f t="shared" ca="1" si="300"/>
        <v/>
      </c>
      <c r="K177" s="93" t="str">
        <f t="shared" ca="1" si="301"/>
        <v/>
      </c>
      <c r="AO177">
        <f t="shared" si="298"/>
        <v>216</v>
      </c>
    </row>
    <row r="178" spans="3:41" ht="18" customHeight="1" x14ac:dyDescent="0.25">
      <c r="C178" s="160"/>
      <c r="D178" s="238" t="str">
        <f t="shared" si="299"/>
        <v/>
      </c>
      <c r="E178" s="91" t="str">
        <f t="shared" ca="1" si="293"/>
        <v/>
      </c>
      <c r="F178" s="91" t="str">
        <f t="shared" ca="1" si="294"/>
        <v/>
      </c>
      <c r="G178" s="91" t="str">
        <f t="shared" ca="1" si="295"/>
        <v/>
      </c>
      <c r="H178" s="91" t="str">
        <f t="shared" ca="1" si="296"/>
        <v/>
      </c>
      <c r="I178" s="96" t="str">
        <f t="shared" ca="1" si="297"/>
        <v/>
      </c>
      <c r="J178" s="92" t="str">
        <f t="shared" ca="1" si="300"/>
        <v/>
      </c>
      <c r="K178" s="93" t="str">
        <f t="shared" ca="1" si="301"/>
        <v/>
      </c>
      <c r="AO178">
        <f t="shared" si="298"/>
        <v>278</v>
      </c>
    </row>
    <row r="179" spans="3:41" ht="18" customHeight="1" x14ac:dyDescent="0.25">
      <c r="C179" s="104"/>
      <c r="D179" s="239" t="str">
        <f t="shared" si="299"/>
        <v/>
      </c>
      <c r="E179" s="91" t="str">
        <f t="shared" ca="1" si="293"/>
        <v/>
      </c>
      <c r="F179" s="91" t="str">
        <f t="shared" ca="1" si="294"/>
        <v/>
      </c>
      <c r="G179" s="92" t="str">
        <f t="shared" ca="1" si="295"/>
        <v/>
      </c>
      <c r="H179" s="92" t="str">
        <f t="shared" ca="1" si="296"/>
        <v/>
      </c>
      <c r="I179" s="91" t="str">
        <f t="shared" ca="1" si="297"/>
        <v/>
      </c>
      <c r="J179" s="96" t="str">
        <f t="shared" ca="1" si="300"/>
        <v/>
      </c>
      <c r="K179" s="93" t="str">
        <f t="shared" ca="1" si="301"/>
        <v/>
      </c>
      <c r="AO179">
        <f t="shared" si="298"/>
        <v>340</v>
      </c>
    </row>
    <row r="180" spans="3:41" ht="18" customHeight="1" x14ac:dyDescent="0.25">
      <c r="C180" s="97"/>
      <c r="D180" s="98"/>
      <c r="E180" s="99">
        <f ca="1">IF(E174&lt;&gt;"", SUM(E174:E179), "")</f>
        <v>116</v>
      </c>
      <c r="F180" s="99">
        <f t="shared" ref="F180:J180" ca="1" si="302">IF(F174&lt;&gt;"", SUM(F174:F179), "")</f>
        <v>69</v>
      </c>
      <c r="G180" s="99">
        <f t="shared" ca="1" si="302"/>
        <v>90</v>
      </c>
      <c r="H180" s="99" t="str">
        <f t="shared" ca="1" si="302"/>
        <v/>
      </c>
      <c r="I180" s="99" t="str">
        <f t="shared" ca="1" si="302"/>
        <v/>
      </c>
      <c r="J180" s="99" t="str">
        <f t="shared" ca="1" si="302"/>
        <v/>
      </c>
      <c r="K180" s="100">
        <f ca="1">SUM(E174:J179)</f>
        <v>275</v>
      </c>
    </row>
    <row r="181" spans="3:41" ht="45" customHeight="1" x14ac:dyDescent="0.25"/>
    <row r="182" spans="3:41" ht="23.25" x14ac:dyDescent="0.25">
      <c r="D182" s="403">
        <f>D172+TIME(0,15,0)</f>
        <v>0.41666666666666696</v>
      </c>
      <c r="E182" s="403"/>
      <c r="F182" s="403"/>
      <c r="G182" s="403"/>
      <c r="H182" s="33"/>
      <c r="I182" s="33"/>
      <c r="J182" s="33"/>
      <c r="K182" s="33"/>
      <c r="N182" s="112" t="str">
        <f>TEXT(D182, "hh:mm")&amp;" to "&amp;TEXT(D182+TIME(1, 0, 0), "hh:mm")</f>
        <v>10:00 to 11:00</v>
      </c>
      <c r="O182" s="112"/>
      <c r="P182" s="112"/>
      <c r="Q182" s="112"/>
      <c r="R182" s="33"/>
      <c r="S182" s="33"/>
      <c r="T182" s="33"/>
      <c r="U182" s="33"/>
    </row>
    <row r="183" spans="3:41" ht="18" customHeight="1" x14ac:dyDescent="0.25">
      <c r="E183" s="229" t="str">
        <f>IF(config!$C$14&lt;&gt;"", "A", "")</f>
        <v>A</v>
      </c>
      <c r="F183" s="230" t="str">
        <f>IF(config!$C$15&lt;&gt;"", "B", "")</f>
        <v>B</v>
      </c>
      <c r="G183" s="231" t="str">
        <f>IF(config!$C$16&lt;&gt;"", "C", "")</f>
        <v>C</v>
      </c>
      <c r="H183" s="232" t="str">
        <f>IF(config!$C$17&lt;&gt;"", "D", "")</f>
        <v/>
      </c>
      <c r="I183" s="233" t="str">
        <f>IF(config!$C$18&lt;&gt;"", "E", "")</f>
        <v/>
      </c>
      <c r="J183" s="190" t="str">
        <f>IF(config!$C$19&lt;&gt;"", "F", "")</f>
        <v/>
      </c>
      <c r="K183" s="88"/>
      <c r="O183" s="229" t="str">
        <f t="shared" ref="O183" si="303">E183</f>
        <v>A</v>
      </c>
      <c r="P183" s="230" t="str">
        <f t="shared" ref="P183" si="304">F183</f>
        <v>B</v>
      </c>
      <c r="Q183" s="231" t="str">
        <f t="shared" ref="Q183" si="305">G183</f>
        <v>C</v>
      </c>
      <c r="R183" s="232" t="str">
        <f t="shared" ref="R183" si="306">H183</f>
        <v/>
      </c>
      <c r="S183" s="233" t="str">
        <f t="shared" ref="S183" si="307">I183</f>
        <v/>
      </c>
      <c r="T183" s="190" t="str">
        <f t="shared" ref="T183" si="308">J183</f>
        <v/>
      </c>
      <c r="U183" s="88"/>
    </row>
    <row r="184" spans="3:41" ht="18" customHeight="1" x14ac:dyDescent="0.25">
      <c r="C184" s="160"/>
      <c r="D184" s="234" t="str">
        <f>IF(config!$C$14&lt;&gt;"", "A", "")</f>
        <v>A</v>
      </c>
      <c r="E184" s="90">
        <f t="shared" ref="E184:E189" ca="1" si="309">IF(INDIRECT("'15MIN'!C"&amp;$AO184)&lt;&gt;"", INDIRECT("'15MIN'!L"&amp;$AO184), "")</f>
        <v>0</v>
      </c>
      <c r="F184" s="91">
        <f t="shared" ref="F184:F189" ca="1" si="310">IF(INDIRECT("'15MIN'!O"&amp;$AO184)&lt;&gt;"", INDIRECT("'15MIN'!X"&amp;$AO184), "")</f>
        <v>42</v>
      </c>
      <c r="G184" s="91">
        <f t="shared" ref="G184:G189" ca="1" si="311">IF(INDIRECT("'15MIN'!AA"&amp;$AO184)&lt;&gt;"", INDIRECT("'15MIN'!AJ"&amp;$AO184), "")</f>
        <v>47</v>
      </c>
      <c r="H184" s="91" t="str">
        <f t="shared" ref="H184:H189" ca="1" si="312">IF(INDIRECT("'15MIN'!AM"&amp;$AO184)&lt;&gt;"", INDIRECT("'15MIN'!AV"&amp;$AO184), "")</f>
        <v/>
      </c>
      <c r="I184" s="92" t="str">
        <f t="shared" ref="I184:I189" ca="1" si="313">IF(INDIRECT("'15MIN'!AY"&amp;$AO184)&lt;&gt;"", INDIRECT("'15MIN'!BH"&amp;$AO184), "")</f>
        <v/>
      </c>
      <c r="J184" s="92" t="str">
        <f ca="1">IF(INDIRECT("'15MIN'!BK"&amp;$AO184)&lt;&gt;"", INDIRECT("'15MIN'!BT"&amp;$AO184), "")</f>
        <v/>
      </c>
      <c r="K184" s="93">
        <f ca="1">IF(E184&lt;&gt;"", SUM(E184:J184), "")</f>
        <v>89</v>
      </c>
      <c r="M184" s="410"/>
      <c r="N184" s="234" t="str">
        <f t="shared" ref="N184:N189" si="314">D184</f>
        <v>A</v>
      </c>
      <c r="O184" s="94">
        <f t="shared" ref="O184:O189" ca="1" si="315">IF(E184&lt;&gt;"", SUM(E184,E194,E204,E214), "")</f>
        <v>0</v>
      </c>
      <c r="P184" s="95">
        <f t="shared" ref="P184:P189" ca="1" si="316">IF(F184&lt;&gt;"", SUM(F184,F194,F204,F214), "")</f>
        <v>147</v>
      </c>
      <c r="Q184" s="95">
        <f t="shared" ref="Q184:Q189" ca="1" si="317">IF(G184&lt;&gt;"", SUM(G184,G194,G204,G214), "")</f>
        <v>233</v>
      </c>
      <c r="R184" s="95" t="str">
        <f t="shared" ref="R184:R189" ca="1" si="318">IF(H184&lt;&gt;"", SUM(H184,H194,H204,H214), "")</f>
        <v/>
      </c>
      <c r="S184" s="95" t="str">
        <f t="shared" ref="S184:S189" ca="1" si="319">IF(I184&lt;&gt;"", SUM(I184,I194,I204,I214), "")</f>
        <v/>
      </c>
      <c r="T184" s="95" t="str">
        <f ca="1">IF(J184&lt;&gt;"", SUM(J184,J194,J204,J214), "")</f>
        <v/>
      </c>
      <c r="U184" s="93">
        <f ca="1">IF(O184&lt;&gt;"", SUM(O184:T184), "")</f>
        <v>380</v>
      </c>
      <c r="AO184">
        <f t="shared" ref="AO184:AO189" si="320">AO174+1</f>
        <v>31</v>
      </c>
    </row>
    <row r="185" spans="3:41" ht="18" customHeight="1" x14ac:dyDescent="0.25">
      <c r="C185" s="160"/>
      <c r="D185" s="235" t="str">
        <f>IF(config!$C$15&lt;&gt;"", "B", "")</f>
        <v>B</v>
      </c>
      <c r="E185" s="91">
        <f t="shared" ca="1" si="309"/>
        <v>46</v>
      </c>
      <c r="F185" s="90">
        <f t="shared" ca="1" si="310"/>
        <v>0</v>
      </c>
      <c r="G185" s="91">
        <f t="shared" ca="1" si="311"/>
        <v>43</v>
      </c>
      <c r="H185" s="91" t="str">
        <f t="shared" ca="1" si="312"/>
        <v/>
      </c>
      <c r="I185" s="92" t="str">
        <f t="shared" ca="1" si="313"/>
        <v/>
      </c>
      <c r="J185" s="92" t="str">
        <f t="shared" ref="J185:J189" ca="1" si="321">IF(INDIRECT("'15MIN'!BK"&amp;$AO185)&lt;&gt;"", INDIRECT("'15MIN'!BT"&amp;$AO185), "")</f>
        <v/>
      </c>
      <c r="K185" s="93">
        <f t="shared" ref="K185:K189" ca="1" si="322">IF(E185&lt;&gt;"", SUM(E185:J185), "")</f>
        <v>89</v>
      </c>
      <c r="M185" s="410"/>
      <c r="N185" s="235" t="str">
        <f t="shared" si="314"/>
        <v>B</v>
      </c>
      <c r="O185" s="95">
        <f t="shared" ca="1" si="315"/>
        <v>178</v>
      </c>
      <c r="P185" s="94">
        <f t="shared" ca="1" si="316"/>
        <v>0</v>
      </c>
      <c r="Q185" s="95">
        <f t="shared" ca="1" si="317"/>
        <v>151</v>
      </c>
      <c r="R185" s="95" t="str">
        <f t="shared" ca="1" si="318"/>
        <v/>
      </c>
      <c r="S185" s="95" t="str">
        <f t="shared" ca="1" si="319"/>
        <v/>
      </c>
      <c r="T185" s="95" t="str">
        <f t="shared" ref="T185:T189" ca="1" si="323">IF(J185&lt;&gt;"", SUM(J185,J195,J205,J215), "")</f>
        <v/>
      </c>
      <c r="U185" s="93">
        <f t="shared" ref="U185:U189" ca="1" si="324">IF(O185&lt;&gt;"", SUM(O185:T185), "")</f>
        <v>329</v>
      </c>
      <c r="AO185">
        <f t="shared" si="320"/>
        <v>93</v>
      </c>
    </row>
    <row r="186" spans="3:41" ht="18" customHeight="1" x14ac:dyDescent="0.25">
      <c r="C186" s="160"/>
      <c r="D186" s="236" t="str">
        <f>IF(config!$C$16&lt;&gt;"", "C", "")</f>
        <v>C</v>
      </c>
      <c r="E186" s="91">
        <f t="shared" ca="1" si="309"/>
        <v>59</v>
      </c>
      <c r="F186" s="91">
        <f t="shared" ca="1" si="310"/>
        <v>42</v>
      </c>
      <c r="G186" s="90">
        <f t="shared" ca="1" si="311"/>
        <v>0</v>
      </c>
      <c r="H186" s="91" t="str">
        <f t="shared" ca="1" si="312"/>
        <v/>
      </c>
      <c r="I186" s="92" t="str">
        <f t="shared" ca="1" si="313"/>
        <v/>
      </c>
      <c r="J186" s="92" t="str">
        <f t="shared" ca="1" si="321"/>
        <v/>
      </c>
      <c r="K186" s="93">
        <f t="shared" ca="1" si="322"/>
        <v>101</v>
      </c>
      <c r="M186" s="410"/>
      <c r="N186" s="236" t="str">
        <f t="shared" si="314"/>
        <v>C</v>
      </c>
      <c r="O186" s="95">
        <f t="shared" ca="1" si="315"/>
        <v>232</v>
      </c>
      <c r="P186" s="95">
        <f t="shared" ca="1" si="316"/>
        <v>133</v>
      </c>
      <c r="Q186" s="94">
        <f t="shared" ca="1" si="317"/>
        <v>0</v>
      </c>
      <c r="R186" s="95" t="str">
        <f t="shared" ca="1" si="318"/>
        <v/>
      </c>
      <c r="S186" s="95" t="str">
        <f t="shared" ca="1" si="319"/>
        <v/>
      </c>
      <c r="T186" s="95" t="str">
        <f t="shared" ca="1" si="323"/>
        <v/>
      </c>
      <c r="U186" s="93">
        <f t="shared" ca="1" si="324"/>
        <v>365</v>
      </c>
      <c r="AO186">
        <f t="shared" si="320"/>
        <v>155</v>
      </c>
    </row>
    <row r="187" spans="3:41" ht="18" customHeight="1" x14ac:dyDescent="0.25">
      <c r="C187" s="160"/>
      <c r="D187" s="237" t="str">
        <f>IF(config!$C$17&lt;&gt;"", "D", "")</f>
        <v/>
      </c>
      <c r="E187" s="91" t="str">
        <f t="shared" ca="1" si="309"/>
        <v/>
      </c>
      <c r="F187" s="91" t="str">
        <f t="shared" ca="1" si="310"/>
        <v/>
      </c>
      <c r="G187" s="91" t="str">
        <f t="shared" ca="1" si="311"/>
        <v/>
      </c>
      <c r="H187" s="90" t="str">
        <f t="shared" ca="1" si="312"/>
        <v/>
      </c>
      <c r="I187" s="92" t="str">
        <f t="shared" ca="1" si="313"/>
        <v/>
      </c>
      <c r="J187" s="92" t="str">
        <f t="shared" ca="1" si="321"/>
        <v/>
      </c>
      <c r="K187" s="93" t="str">
        <f t="shared" ca="1" si="322"/>
        <v/>
      </c>
      <c r="M187" s="410"/>
      <c r="N187" s="237" t="str">
        <f t="shared" si="314"/>
        <v/>
      </c>
      <c r="O187" s="95" t="str">
        <f t="shared" ca="1" si="315"/>
        <v/>
      </c>
      <c r="P187" s="95" t="str">
        <f t="shared" ca="1" si="316"/>
        <v/>
      </c>
      <c r="Q187" s="95" t="str">
        <f t="shared" ca="1" si="317"/>
        <v/>
      </c>
      <c r="R187" s="94" t="str">
        <f t="shared" ca="1" si="318"/>
        <v/>
      </c>
      <c r="S187" s="95" t="str">
        <f t="shared" ca="1" si="319"/>
        <v/>
      </c>
      <c r="T187" s="95" t="str">
        <f t="shared" ca="1" si="323"/>
        <v/>
      </c>
      <c r="U187" s="93" t="str">
        <f t="shared" ca="1" si="324"/>
        <v/>
      </c>
      <c r="AO187">
        <f t="shared" si="320"/>
        <v>217</v>
      </c>
    </row>
    <row r="188" spans="3:41" ht="18" customHeight="1" x14ac:dyDescent="0.25">
      <c r="C188" s="160"/>
      <c r="D188" s="238" t="str">
        <f>IF(config!$C$18&lt;&gt;"", "E", "")</f>
        <v/>
      </c>
      <c r="E188" s="91" t="str">
        <f t="shared" ca="1" si="309"/>
        <v/>
      </c>
      <c r="F188" s="91" t="str">
        <f t="shared" ca="1" si="310"/>
        <v/>
      </c>
      <c r="G188" s="91" t="str">
        <f t="shared" ca="1" si="311"/>
        <v/>
      </c>
      <c r="H188" s="91" t="str">
        <f t="shared" ca="1" si="312"/>
        <v/>
      </c>
      <c r="I188" s="96" t="str">
        <f t="shared" ca="1" si="313"/>
        <v/>
      </c>
      <c r="J188" s="92" t="str">
        <f t="shared" ca="1" si="321"/>
        <v/>
      </c>
      <c r="K188" s="93" t="str">
        <f t="shared" ca="1" si="322"/>
        <v/>
      </c>
      <c r="M188" s="410"/>
      <c r="N188" s="238" t="str">
        <f t="shared" si="314"/>
        <v/>
      </c>
      <c r="O188" s="95" t="str">
        <f t="shared" ca="1" si="315"/>
        <v/>
      </c>
      <c r="P188" s="95" t="str">
        <f t="shared" ca="1" si="316"/>
        <v/>
      </c>
      <c r="Q188" s="95" t="str">
        <f t="shared" ca="1" si="317"/>
        <v/>
      </c>
      <c r="R188" s="95" t="str">
        <f t="shared" ca="1" si="318"/>
        <v/>
      </c>
      <c r="S188" s="94" t="str">
        <f t="shared" ca="1" si="319"/>
        <v/>
      </c>
      <c r="T188" s="95" t="str">
        <f t="shared" ca="1" si="323"/>
        <v/>
      </c>
      <c r="U188" s="93" t="str">
        <f t="shared" ca="1" si="324"/>
        <v/>
      </c>
      <c r="AO188">
        <f t="shared" si="320"/>
        <v>279</v>
      </c>
    </row>
    <row r="189" spans="3:41" ht="18" customHeight="1" x14ac:dyDescent="0.25">
      <c r="C189" s="104"/>
      <c r="D189" s="239" t="str">
        <f>IF(config!$C$19&lt;&gt;"", "F", "")</f>
        <v/>
      </c>
      <c r="E189" s="91" t="str">
        <f t="shared" ca="1" si="309"/>
        <v/>
      </c>
      <c r="F189" s="91" t="str">
        <f t="shared" ca="1" si="310"/>
        <v/>
      </c>
      <c r="G189" s="92" t="str">
        <f t="shared" ca="1" si="311"/>
        <v/>
      </c>
      <c r="H189" s="92" t="str">
        <f t="shared" ca="1" si="312"/>
        <v/>
      </c>
      <c r="I189" s="91" t="str">
        <f t="shared" ca="1" si="313"/>
        <v/>
      </c>
      <c r="J189" s="96" t="str">
        <f t="shared" ca="1" si="321"/>
        <v/>
      </c>
      <c r="K189" s="93" t="str">
        <f t="shared" ca="1" si="322"/>
        <v/>
      </c>
      <c r="M189" s="104"/>
      <c r="N189" s="239" t="str">
        <f t="shared" si="314"/>
        <v/>
      </c>
      <c r="O189" s="95" t="str">
        <f t="shared" ca="1" si="315"/>
        <v/>
      </c>
      <c r="P189" s="95" t="str">
        <f t="shared" ca="1" si="316"/>
        <v/>
      </c>
      <c r="Q189" s="95" t="str">
        <f t="shared" ca="1" si="317"/>
        <v/>
      </c>
      <c r="R189" s="95" t="str">
        <f t="shared" ca="1" si="318"/>
        <v/>
      </c>
      <c r="S189" s="95" t="str">
        <f t="shared" ca="1" si="319"/>
        <v/>
      </c>
      <c r="T189" s="94" t="str">
        <f t="shared" ca="1" si="323"/>
        <v/>
      </c>
      <c r="U189" s="93" t="str">
        <f t="shared" ca="1" si="324"/>
        <v/>
      </c>
      <c r="AO189">
        <f t="shared" si="320"/>
        <v>341</v>
      </c>
    </row>
    <row r="190" spans="3:41" ht="18" customHeight="1" x14ac:dyDescent="0.25">
      <c r="C190" s="97"/>
      <c r="D190" s="98"/>
      <c r="E190" s="99">
        <f ca="1">IF(E184&lt;&gt;"", SUM(E184:E189), "")</f>
        <v>105</v>
      </c>
      <c r="F190" s="99">
        <f t="shared" ref="F190:J190" ca="1" si="325">IF(F184&lt;&gt;"", SUM(F184:F189), "")</f>
        <v>84</v>
      </c>
      <c r="G190" s="99">
        <f t="shared" ca="1" si="325"/>
        <v>90</v>
      </c>
      <c r="H190" s="99" t="str">
        <f t="shared" ca="1" si="325"/>
        <v/>
      </c>
      <c r="I190" s="99" t="str">
        <f t="shared" ca="1" si="325"/>
        <v/>
      </c>
      <c r="J190" s="99" t="str">
        <f t="shared" ca="1" si="325"/>
        <v/>
      </c>
      <c r="K190" s="100">
        <f ca="1">SUM(E184:J189)</f>
        <v>279</v>
      </c>
      <c r="M190" s="97"/>
      <c r="N190" s="89"/>
      <c r="O190" s="99">
        <f ca="1">IF(O184&lt;&gt;"", SUM(O184:O189), "")</f>
        <v>410</v>
      </c>
      <c r="P190" s="99">
        <f t="shared" ref="P190" ca="1" si="326">IF(P184&lt;&gt;"", SUM(P184:P189), "")</f>
        <v>280</v>
      </c>
      <c r="Q190" s="99">
        <f t="shared" ref="Q190" ca="1" si="327">IF(Q184&lt;&gt;"", SUM(Q184:Q189), "")</f>
        <v>384</v>
      </c>
      <c r="R190" s="99" t="str">
        <f t="shared" ref="R190" ca="1" si="328">IF(R184&lt;&gt;"", SUM(R184:R189), "")</f>
        <v/>
      </c>
      <c r="S190" s="99" t="str">
        <f t="shared" ref="S190" ca="1" si="329">IF(S184&lt;&gt;"", SUM(S184:S189), "")</f>
        <v/>
      </c>
      <c r="T190" s="99" t="str">
        <f t="shared" ref="T190" ca="1" si="330">IF(T184&lt;&gt;"", SUM(T184:T189), "")</f>
        <v/>
      </c>
      <c r="U190" s="100">
        <f ca="1">SUM(O184:T189)</f>
        <v>1074</v>
      </c>
    </row>
    <row r="191" spans="3:41" x14ac:dyDescent="0.25">
      <c r="E191" s="101"/>
      <c r="H191" s="101"/>
    </row>
    <row r="192" spans="3:41" ht="23.25" x14ac:dyDescent="0.25">
      <c r="D192" s="411">
        <f>D182+TIME(0,15,0)</f>
        <v>0.42708333333333365</v>
      </c>
      <c r="E192" s="411"/>
      <c r="F192" s="411"/>
      <c r="G192" s="411"/>
    </row>
    <row r="193" spans="3:41" ht="18" customHeight="1" x14ac:dyDescent="0.25">
      <c r="E193" s="229" t="str">
        <f t="shared" ref="E193:J193" si="331">E183</f>
        <v>A</v>
      </c>
      <c r="F193" s="230" t="str">
        <f t="shared" si="331"/>
        <v>B</v>
      </c>
      <c r="G193" s="231" t="str">
        <f t="shared" si="331"/>
        <v>C</v>
      </c>
      <c r="H193" s="232" t="str">
        <f t="shared" si="331"/>
        <v/>
      </c>
      <c r="I193" s="233" t="str">
        <f t="shared" si="331"/>
        <v/>
      </c>
      <c r="J193" s="190" t="str">
        <f t="shared" si="331"/>
        <v/>
      </c>
      <c r="K193" s="88"/>
    </row>
    <row r="194" spans="3:41" ht="18" customHeight="1" x14ac:dyDescent="0.25">
      <c r="C194" s="160"/>
      <c r="D194" s="234" t="str">
        <f>D184</f>
        <v>A</v>
      </c>
      <c r="E194" s="90">
        <f t="shared" ref="E194:E199" ca="1" si="332">IF(INDIRECT("'15MIN'!C"&amp;$AO194)&lt;&gt;"", INDIRECT("'15MIN'!L"&amp;$AO194), "")</f>
        <v>0</v>
      </c>
      <c r="F194" s="91">
        <f t="shared" ref="F194:F199" ca="1" si="333">IF(INDIRECT("'15MIN'!O"&amp;$AO194)&lt;&gt;"", INDIRECT("'15MIN'!X"&amp;$AO194), "")</f>
        <v>33</v>
      </c>
      <c r="G194" s="91">
        <f t="shared" ref="G194:G199" ca="1" si="334">IF(INDIRECT("'15MIN'!AA"&amp;$AO194)&lt;&gt;"", INDIRECT("'15MIN'!AJ"&amp;$AO194), "")</f>
        <v>54</v>
      </c>
      <c r="H194" s="91" t="str">
        <f t="shared" ref="H194:H199" ca="1" si="335">IF(INDIRECT("'15MIN'!AM"&amp;$AO194)&lt;&gt;"", INDIRECT("'15MIN'!AV"&amp;$AO194), "")</f>
        <v/>
      </c>
      <c r="I194" s="92" t="str">
        <f t="shared" ref="I194:I199" ca="1" si="336">IF(INDIRECT("'15MIN'!AY"&amp;$AO194)&lt;&gt;"", INDIRECT("'15MIN'!BH"&amp;$AO194), "")</f>
        <v/>
      </c>
      <c r="J194" s="92" t="str">
        <f ca="1">IF(INDIRECT("'15MIN'!BK"&amp;$AO194)&lt;&gt;"", INDIRECT("'15MIN'!BT"&amp;$AO194), "")</f>
        <v/>
      </c>
      <c r="K194" s="93">
        <f ca="1">IF(E194&lt;&gt;"", SUM(E194:J194), "")</f>
        <v>87</v>
      </c>
      <c r="AO194">
        <f t="shared" ref="AO194:AO199" si="337">AO184+1</f>
        <v>32</v>
      </c>
    </row>
    <row r="195" spans="3:41" ht="18" customHeight="1" x14ac:dyDescent="0.25">
      <c r="C195" s="160"/>
      <c r="D195" s="235" t="str">
        <f t="shared" ref="D195:D199" si="338">D185</f>
        <v>B</v>
      </c>
      <c r="E195" s="91">
        <f t="shared" ca="1" si="332"/>
        <v>46</v>
      </c>
      <c r="F195" s="90">
        <f t="shared" ca="1" si="333"/>
        <v>0</v>
      </c>
      <c r="G195" s="91">
        <f t="shared" ca="1" si="334"/>
        <v>31</v>
      </c>
      <c r="H195" s="91" t="str">
        <f t="shared" ca="1" si="335"/>
        <v/>
      </c>
      <c r="I195" s="92" t="str">
        <f t="shared" ca="1" si="336"/>
        <v/>
      </c>
      <c r="J195" s="92" t="str">
        <f t="shared" ref="J195:J199" ca="1" si="339">IF(INDIRECT("'15MIN'!BK"&amp;$AO195)&lt;&gt;"", INDIRECT("'15MIN'!BT"&amp;$AO195), "")</f>
        <v/>
      </c>
      <c r="K195" s="93">
        <f t="shared" ref="K195:K199" ca="1" si="340">IF(E195&lt;&gt;"", SUM(E195:J195), "")</f>
        <v>77</v>
      </c>
      <c r="AO195">
        <f t="shared" si="337"/>
        <v>94</v>
      </c>
    </row>
    <row r="196" spans="3:41" ht="18" customHeight="1" x14ac:dyDescent="0.25">
      <c r="C196" s="160"/>
      <c r="D196" s="236" t="str">
        <f t="shared" si="338"/>
        <v>C</v>
      </c>
      <c r="E196" s="91">
        <f t="shared" ca="1" si="332"/>
        <v>68</v>
      </c>
      <c r="F196" s="91">
        <f t="shared" ca="1" si="333"/>
        <v>36</v>
      </c>
      <c r="G196" s="90">
        <f t="shared" ca="1" si="334"/>
        <v>0</v>
      </c>
      <c r="H196" s="91" t="str">
        <f t="shared" ca="1" si="335"/>
        <v/>
      </c>
      <c r="I196" s="92" t="str">
        <f t="shared" ca="1" si="336"/>
        <v/>
      </c>
      <c r="J196" s="92" t="str">
        <f t="shared" ca="1" si="339"/>
        <v/>
      </c>
      <c r="K196" s="93">
        <f t="shared" ca="1" si="340"/>
        <v>104</v>
      </c>
      <c r="AO196">
        <f t="shared" si="337"/>
        <v>156</v>
      </c>
    </row>
    <row r="197" spans="3:41" ht="18" customHeight="1" x14ac:dyDescent="0.25">
      <c r="C197" s="160"/>
      <c r="D197" s="237" t="str">
        <f t="shared" si="338"/>
        <v/>
      </c>
      <c r="E197" s="91" t="str">
        <f t="shared" ca="1" si="332"/>
        <v/>
      </c>
      <c r="F197" s="91" t="str">
        <f t="shared" ca="1" si="333"/>
        <v/>
      </c>
      <c r="G197" s="91" t="str">
        <f t="shared" ca="1" si="334"/>
        <v/>
      </c>
      <c r="H197" s="90" t="str">
        <f t="shared" ca="1" si="335"/>
        <v/>
      </c>
      <c r="I197" s="92" t="str">
        <f t="shared" ca="1" si="336"/>
        <v/>
      </c>
      <c r="J197" s="92" t="str">
        <f t="shared" ca="1" si="339"/>
        <v/>
      </c>
      <c r="K197" s="93" t="str">
        <f t="shared" ca="1" si="340"/>
        <v/>
      </c>
      <c r="AO197">
        <f t="shared" si="337"/>
        <v>218</v>
      </c>
    </row>
    <row r="198" spans="3:41" ht="18" customHeight="1" x14ac:dyDescent="0.25">
      <c r="C198" s="160"/>
      <c r="D198" s="238" t="str">
        <f t="shared" si="338"/>
        <v/>
      </c>
      <c r="E198" s="91" t="str">
        <f t="shared" ca="1" si="332"/>
        <v/>
      </c>
      <c r="F198" s="91" t="str">
        <f t="shared" ca="1" si="333"/>
        <v/>
      </c>
      <c r="G198" s="91" t="str">
        <f t="shared" ca="1" si="334"/>
        <v/>
      </c>
      <c r="H198" s="91" t="str">
        <f t="shared" ca="1" si="335"/>
        <v/>
      </c>
      <c r="I198" s="96" t="str">
        <f t="shared" ca="1" si="336"/>
        <v/>
      </c>
      <c r="J198" s="92" t="str">
        <f t="shared" ca="1" si="339"/>
        <v/>
      </c>
      <c r="K198" s="93" t="str">
        <f t="shared" ca="1" si="340"/>
        <v/>
      </c>
      <c r="AO198">
        <f t="shared" si="337"/>
        <v>280</v>
      </c>
    </row>
    <row r="199" spans="3:41" ht="18" customHeight="1" x14ac:dyDescent="0.25">
      <c r="C199" s="104"/>
      <c r="D199" s="239" t="str">
        <f t="shared" si="338"/>
        <v/>
      </c>
      <c r="E199" s="91" t="str">
        <f t="shared" ca="1" si="332"/>
        <v/>
      </c>
      <c r="F199" s="91" t="str">
        <f t="shared" ca="1" si="333"/>
        <v/>
      </c>
      <c r="G199" s="92" t="str">
        <f t="shared" ca="1" si="334"/>
        <v/>
      </c>
      <c r="H199" s="92" t="str">
        <f t="shared" ca="1" si="335"/>
        <v/>
      </c>
      <c r="I199" s="91" t="str">
        <f t="shared" ca="1" si="336"/>
        <v/>
      </c>
      <c r="J199" s="96" t="str">
        <f t="shared" ca="1" si="339"/>
        <v/>
      </c>
      <c r="K199" s="93" t="str">
        <f t="shared" ca="1" si="340"/>
        <v/>
      </c>
      <c r="AO199">
        <f t="shared" si="337"/>
        <v>342</v>
      </c>
    </row>
    <row r="200" spans="3:41" ht="18" customHeight="1" x14ac:dyDescent="0.25">
      <c r="C200" s="97"/>
      <c r="D200" s="98"/>
      <c r="E200" s="99">
        <f ca="1">IF(E194&lt;&gt;"", SUM(E194:E199), "")</f>
        <v>114</v>
      </c>
      <c r="F200" s="99">
        <f t="shared" ref="F200:J200" ca="1" si="341">IF(F194&lt;&gt;"", SUM(F194:F199), "")</f>
        <v>69</v>
      </c>
      <c r="G200" s="99">
        <f t="shared" ca="1" si="341"/>
        <v>85</v>
      </c>
      <c r="H200" s="99" t="str">
        <f t="shared" ca="1" si="341"/>
        <v/>
      </c>
      <c r="I200" s="99" t="str">
        <f t="shared" ca="1" si="341"/>
        <v/>
      </c>
      <c r="J200" s="99" t="str">
        <f t="shared" ca="1" si="341"/>
        <v/>
      </c>
      <c r="K200" s="100">
        <f ca="1">SUM(E194:J199)</f>
        <v>268</v>
      </c>
    </row>
    <row r="202" spans="3:41" ht="23.25" x14ac:dyDescent="0.25">
      <c r="D202" s="411">
        <f>D192+TIME(0,15,0)</f>
        <v>0.43750000000000033</v>
      </c>
      <c r="E202" s="411"/>
      <c r="F202" s="411"/>
      <c r="G202" s="411"/>
      <c r="N202" s="412" t="str">
        <f>TEXT(D202, "hh:mm")&amp;" to "&amp;TEXT(D202+TIME(1, 0, 0), "hh:mm")</f>
        <v>10:30 to 11:30</v>
      </c>
      <c r="O202" s="412"/>
      <c r="P202" s="412"/>
      <c r="Q202" s="412"/>
    </row>
    <row r="203" spans="3:41" ht="18" customHeight="1" x14ac:dyDescent="0.25">
      <c r="E203" s="229" t="str">
        <f t="shared" ref="E203:J203" si="342">E193</f>
        <v>A</v>
      </c>
      <c r="F203" s="230" t="str">
        <f t="shared" si="342"/>
        <v>B</v>
      </c>
      <c r="G203" s="231" t="str">
        <f t="shared" si="342"/>
        <v>C</v>
      </c>
      <c r="H203" s="232" t="str">
        <f t="shared" si="342"/>
        <v/>
      </c>
      <c r="I203" s="233" t="str">
        <f t="shared" si="342"/>
        <v/>
      </c>
      <c r="J203" s="190" t="str">
        <f t="shared" si="342"/>
        <v/>
      </c>
      <c r="K203" s="88"/>
      <c r="O203" s="229" t="str">
        <f t="shared" ref="O203" si="343">E203</f>
        <v>A</v>
      </c>
      <c r="P203" s="230" t="str">
        <f t="shared" ref="P203" si="344">F203</f>
        <v>B</v>
      </c>
      <c r="Q203" s="231" t="str">
        <f t="shared" ref="Q203" si="345">G203</f>
        <v>C</v>
      </c>
      <c r="R203" s="232" t="str">
        <f t="shared" ref="R203" si="346">H203</f>
        <v/>
      </c>
      <c r="S203" s="233" t="str">
        <f t="shared" ref="S203" si="347">I203</f>
        <v/>
      </c>
      <c r="T203" s="190" t="str">
        <f t="shared" ref="T203" si="348">J203</f>
        <v/>
      </c>
      <c r="U203" s="88"/>
    </row>
    <row r="204" spans="3:41" ht="18" customHeight="1" x14ac:dyDescent="0.25">
      <c r="C204" s="160"/>
      <c r="D204" s="234" t="str">
        <f>D194</f>
        <v>A</v>
      </c>
      <c r="E204" s="90">
        <f t="shared" ref="E204:E209" ca="1" si="349">IF(INDIRECT("'15MIN'!C"&amp;$AO204)&lt;&gt;"", INDIRECT("'15MIN'!L"&amp;$AO204), "")</f>
        <v>0</v>
      </c>
      <c r="F204" s="91">
        <f t="shared" ref="F204:F209" ca="1" si="350">IF(INDIRECT("'15MIN'!O"&amp;$AO204)&lt;&gt;"", INDIRECT("'15MIN'!X"&amp;$AO204), "")</f>
        <v>30</v>
      </c>
      <c r="G204" s="91">
        <f t="shared" ref="G204:G209" ca="1" si="351">IF(INDIRECT("'15MIN'!AA"&amp;$AO204)&lt;&gt;"", INDIRECT("'15MIN'!AJ"&amp;$AO204), "")</f>
        <v>66</v>
      </c>
      <c r="H204" s="91" t="str">
        <f t="shared" ref="H204:H209" ca="1" si="352">IF(INDIRECT("'15MIN'!AM"&amp;$AO204)&lt;&gt;"", INDIRECT("'15MIN'!AV"&amp;$AO204), "")</f>
        <v/>
      </c>
      <c r="I204" s="92" t="str">
        <f t="shared" ref="I204:I209" ca="1" si="353">IF(INDIRECT("'15MIN'!AY"&amp;$AO204)&lt;&gt;"", INDIRECT("'15MIN'!BH"&amp;$AO204), "")</f>
        <v/>
      </c>
      <c r="J204" s="92" t="str">
        <f ca="1">IF(INDIRECT("'15MIN'!BK"&amp;$AO204)&lt;&gt;"", INDIRECT("'15MIN'!BT"&amp;$AO204), "")</f>
        <v/>
      </c>
      <c r="K204" s="93">
        <f ca="1">IF(E204&lt;&gt;"", SUM(E204:J204), "")</f>
        <v>96</v>
      </c>
      <c r="N204" s="234" t="str">
        <f t="shared" ref="N204:N209" si="354">D204</f>
        <v>A</v>
      </c>
      <c r="O204" s="175">
        <f ca="1">IF(E204&lt;&gt;"", SUM(E204,E214,E224,E234), "")</f>
        <v>1</v>
      </c>
      <c r="P204" s="176">
        <f t="shared" ref="P204:P209" ca="1" si="355">IF(F204&lt;&gt;"", SUM(F204,F214,F224,F234), "")</f>
        <v>167</v>
      </c>
      <c r="Q204" s="176">
        <f t="shared" ref="Q204:Q209" ca="1" si="356">IF(G204&lt;&gt;"", SUM(G204,G214,G224,G234), "")</f>
        <v>254</v>
      </c>
      <c r="R204" s="176" t="str">
        <f t="shared" ref="R204:R209" ca="1" si="357">IF(H204&lt;&gt;"", SUM(H204,H214,H224,H234), "")</f>
        <v/>
      </c>
      <c r="S204" s="176" t="str">
        <f t="shared" ref="S204:S209" ca="1" si="358">IF(I204&lt;&gt;"", SUM(I204,I214,I224,I234), "")</f>
        <v/>
      </c>
      <c r="T204" s="176" t="str">
        <f ca="1">IF(J204&lt;&gt;"", SUM(J204,J214,J224,J234), "")</f>
        <v/>
      </c>
      <c r="U204" s="173">
        <f ca="1">IF(O204&lt;&gt;"", SUM(O204:T204), "")</f>
        <v>422</v>
      </c>
      <c r="AO204">
        <f t="shared" ref="AO204:AO209" si="359">AO194+1</f>
        <v>33</v>
      </c>
    </row>
    <row r="205" spans="3:41" ht="18" customHeight="1" x14ac:dyDescent="0.25">
      <c r="C205" s="160"/>
      <c r="D205" s="235" t="str">
        <f t="shared" ref="D205:D209" si="360">D195</f>
        <v>B</v>
      </c>
      <c r="E205" s="91">
        <f t="shared" ca="1" si="349"/>
        <v>41</v>
      </c>
      <c r="F205" s="90">
        <f t="shared" ca="1" si="350"/>
        <v>0</v>
      </c>
      <c r="G205" s="91">
        <f t="shared" ca="1" si="351"/>
        <v>40</v>
      </c>
      <c r="H205" s="91" t="str">
        <f t="shared" ca="1" si="352"/>
        <v/>
      </c>
      <c r="I205" s="92" t="str">
        <f t="shared" ca="1" si="353"/>
        <v/>
      </c>
      <c r="J205" s="92" t="str">
        <f t="shared" ref="J205:J209" ca="1" si="361">IF(INDIRECT("'15MIN'!BK"&amp;$AO205)&lt;&gt;"", INDIRECT("'15MIN'!BT"&amp;$AO205), "")</f>
        <v/>
      </c>
      <c r="K205" s="93">
        <f t="shared" ref="K205:K209" ca="1" si="362">IF(E205&lt;&gt;"", SUM(E205:J205), "")</f>
        <v>81</v>
      </c>
      <c r="N205" s="235" t="str">
        <f t="shared" si="354"/>
        <v>B</v>
      </c>
      <c r="O205" s="176">
        <f t="shared" ref="O205:O209" ca="1" si="363">IF(E205&lt;&gt;"", SUM(E205,E215,E225,E235), "")</f>
        <v>188</v>
      </c>
      <c r="P205" s="175">
        <f t="shared" ca="1" si="355"/>
        <v>0</v>
      </c>
      <c r="Q205" s="176">
        <f t="shared" ca="1" si="356"/>
        <v>141</v>
      </c>
      <c r="R205" s="176" t="str">
        <f t="shared" ca="1" si="357"/>
        <v/>
      </c>
      <c r="S205" s="176" t="str">
        <f t="shared" ca="1" si="358"/>
        <v/>
      </c>
      <c r="T205" s="176" t="str">
        <f t="shared" ref="T205:T209" ca="1" si="364">IF(J205&lt;&gt;"", SUM(J205,J215,J225,J235), "")</f>
        <v/>
      </c>
      <c r="U205" s="173">
        <f t="shared" ref="U205:U209" ca="1" si="365">IF(O205&lt;&gt;"", SUM(O205:T205), "")</f>
        <v>329</v>
      </c>
      <c r="AO205">
        <f t="shared" si="359"/>
        <v>95</v>
      </c>
    </row>
    <row r="206" spans="3:41" ht="18" customHeight="1" x14ac:dyDescent="0.25">
      <c r="C206" s="160"/>
      <c r="D206" s="236" t="str">
        <f t="shared" si="360"/>
        <v>C</v>
      </c>
      <c r="E206" s="91">
        <f t="shared" ca="1" si="349"/>
        <v>53</v>
      </c>
      <c r="F206" s="91">
        <f t="shared" ca="1" si="350"/>
        <v>31</v>
      </c>
      <c r="G206" s="90">
        <f t="shared" ca="1" si="351"/>
        <v>0</v>
      </c>
      <c r="H206" s="91" t="str">
        <f t="shared" ca="1" si="352"/>
        <v/>
      </c>
      <c r="I206" s="92" t="str">
        <f t="shared" ca="1" si="353"/>
        <v/>
      </c>
      <c r="J206" s="92" t="str">
        <f t="shared" ca="1" si="361"/>
        <v/>
      </c>
      <c r="K206" s="93">
        <f t="shared" ca="1" si="362"/>
        <v>84</v>
      </c>
      <c r="N206" s="236" t="str">
        <f t="shared" si="354"/>
        <v>C</v>
      </c>
      <c r="O206" s="176">
        <f t="shared" ca="1" si="363"/>
        <v>242</v>
      </c>
      <c r="P206" s="176">
        <f t="shared" ca="1" si="355"/>
        <v>123</v>
      </c>
      <c r="Q206" s="175">
        <f t="shared" ca="1" si="356"/>
        <v>1</v>
      </c>
      <c r="R206" s="176" t="str">
        <f t="shared" ca="1" si="357"/>
        <v/>
      </c>
      <c r="S206" s="176" t="str">
        <f t="shared" ca="1" si="358"/>
        <v/>
      </c>
      <c r="T206" s="176" t="str">
        <f t="shared" ca="1" si="364"/>
        <v/>
      </c>
      <c r="U206" s="173">
        <f t="shared" ca="1" si="365"/>
        <v>366</v>
      </c>
      <c r="AO206">
        <f t="shared" si="359"/>
        <v>157</v>
      </c>
    </row>
    <row r="207" spans="3:41" ht="18" customHeight="1" x14ac:dyDescent="0.25">
      <c r="C207" s="160"/>
      <c r="D207" s="237" t="str">
        <f t="shared" si="360"/>
        <v/>
      </c>
      <c r="E207" s="91" t="str">
        <f t="shared" ca="1" si="349"/>
        <v/>
      </c>
      <c r="F207" s="91" t="str">
        <f t="shared" ca="1" si="350"/>
        <v/>
      </c>
      <c r="G207" s="91" t="str">
        <f t="shared" ca="1" si="351"/>
        <v/>
      </c>
      <c r="H207" s="90" t="str">
        <f t="shared" ca="1" si="352"/>
        <v/>
      </c>
      <c r="I207" s="92" t="str">
        <f t="shared" ca="1" si="353"/>
        <v/>
      </c>
      <c r="J207" s="92" t="str">
        <f t="shared" ca="1" si="361"/>
        <v/>
      </c>
      <c r="K207" s="93" t="str">
        <f t="shared" ca="1" si="362"/>
        <v/>
      </c>
      <c r="N207" s="237" t="str">
        <f t="shared" si="354"/>
        <v/>
      </c>
      <c r="O207" s="176" t="str">
        <f t="shared" ca="1" si="363"/>
        <v/>
      </c>
      <c r="P207" s="176" t="str">
        <f t="shared" ca="1" si="355"/>
        <v/>
      </c>
      <c r="Q207" s="176" t="str">
        <f t="shared" ca="1" si="356"/>
        <v/>
      </c>
      <c r="R207" s="175" t="str">
        <f t="shared" ca="1" si="357"/>
        <v/>
      </c>
      <c r="S207" s="176" t="str">
        <f t="shared" ca="1" si="358"/>
        <v/>
      </c>
      <c r="T207" s="176" t="str">
        <f t="shared" ca="1" si="364"/>
        <v/>
      </c>
      <c r="U207" s="173" t="str">
        <f t="shared" ca="1" si="365"/>
        <v/>
      </c>
      <c r="AO207">
        <f t="shared" si="359"/>
        <v>219</v>
      </c>
    </row>
    <row r="208" spans="3:41" ht="18" customHeight="1" x14ac:dyDescent="0.25">
      <c r="C208" s="160"/>
      <c r="D208" s="238" t="str">
        <f t="shared" si="360"/>
        <v/>
      </c>
      <c r="E208" s="91" t="str">
        <f t="shared" ca="1" si="349"/>
        <v/>
      </c>
      <c r="F208" s="91" t="str">
        <f t="shared" ca="1" si="350"/>
        <v/>
      </c>
      <c r="G208" s="91" t="str">
        <f t="shared" ca="1" si="351"/>
        <v/>
      </c>
      <c r="H208" s="91" t="str">
        <f t="shared" ca="1" si="352"/>
        <v/>
      </c>
      <c r="I208" s="96" t="str">
        <f t="shared" ca="1" si="353"/>
        <v/>
      </c>
      <c r="J208" s="92" t="str">
        <f t="shared" ca="1" si="361"/>
        <v/>
      </c>
      <c r="K208" s="93" t="str">
        <f t="shared" ca="1" si="362"/>
        <v/>
      </c>
      <c r="N208" s="238" t="str">
        <f t="shared" si="354"/>
        <v/>
      </c>
      <c r="O208" s="176" t="str">
        <f t="shared" ca="1" si="363"/>
        <v/>
      </c>
      <c r="P208" s="176" t="str">
        <f t="shared" ca="1" si="355"/>
        <v/>
      </c>
      <c r="Q208" s="176" t="str">
        <f t="shared" ca="1" si="356"/>
        <v/>
      </c>
      <c r="R208" s="176" t="str">
        <f t="shared" ca="1" si="357"/>
        <v/>
      </c>
      <c r="S208" s="175" t="str">
        <f t="shared" ca="1" si="358"/>
        <v/>
      </c>
      <c r="T208" s="176" t="str">
        <f t="shared" ca="1" si="364"/>
        <v/>
      </c>
      <c r="U208" s="173" t="str">
        <f t="shared" ca="1" si="365"/>
        <v/>
      </c>
      <c r="AO208">
        <f t="shared" si="359"/>
        <v>281</v>
      </c>
    </row>
    <row r="209" spans="3:41" ht="18" customHeight="1" x14ac:dyDescent="0.25">
      <c r="C209" s="104"/>
      <c r="D209" s="239" t="str">
        <f t="shared" si="360"/>
        <v/>
      </c>
      <c r="E209" s="91" t="str">
        <f t="shared" ca="1" si="349"/>
        <v/>
      </c>
      <c r="F209" s="91" t="str">
        <f t="shared" ca="1" si="350"/>
        <v/>
      </c>
      <c r="G209" s="92" t="str">
        <f t="shared" ca="1" si="351"/>
        <v/>
      </c>
      <c r="H209" s="92" t="str">
        <f t="shared" ca="1" si="352"/>
        <v/>
      </c>
      <c r="I209" s="91" t="str">
        <f t="shared" ca="1" si="353"/>
        <v/>
      </c>
      <c r="J209" s="96" t="str">
        <f t="shared" ca="1" si="361"/>
        <v/>
      </c>
      <c r="K209" s="93" t="str">
        <f t="shared" ca="1" si="362"/>
        <v/>
      </c>
      <c r="N209" s="239" t="str">
        <f t="shared" si="354"/>
        <v/>
      </c>
      <c r="O209" s="176" t="str">
        <f t="shared" ca="1" si="363"/>
        <v/>
      </c>
      <c r="P209" s="176" t="str">
        <f t="shared" ca="1" si="355"/>
        <v/>
      </c>
      <c r="Q209" s="176" t="str">
        <f t="shared" ca="1" si="356"/>
        <v/>
      </c>
      <c r="R209" s="176" t="str">
        <f t="shared" ca="1" si="357"/>
        <v/>
      </c>
      <c r="S209" s="176" t="str">
        <f t="shared" ca="1" si="358"/>
        <v/>
      </c>
      <c r="T209" s="175" t="str">
        <f t="shared" ca="1" si="364"/>
        <v/>
      </c>
      <c r="U209" s="173" t="str">
        <f t="shared" ca="1" si="365"/>
        <v/>
      </c>
      <c r="AO209">
        <f t="shared" si="359"/>
        <v>343</v>
      </c>
    </row>
    <row r="210" spans="3:41" ht="18" customHeight="1" x14ac:dyDescent="0.25">
      <c r="C210" s="97"/>
      <c r="D210" s="98"/>
      <c r="E210" s="99">
        <f ca="1">IF(E204&lt;&gt;"", SUM(E204:E209), "")</f>
        <v>94</v>
      </c>
      <c r="F210" s="99">
        <f t="shared" ref="F210:J210" ca="1" si="366">IF(F204&lt;&gt;"", SUM(F204:F209), "")</f>
        <v>61</v>
      </c>
      <c r="G210" s="99">
        <f t="shared" ca="1" si="366"/>
        <v>106</v>
      </c>
      <c r="H210" s="99" t="str">
        <f t="shared" ca="1" si="366"/>
        <v/>
      </c>
      <c r="I210" s="99" t="str">
        <f t="shared" ca="1" si="366"/>
        <v/>
      </c>
      <c r="J210" s="99" t="str">
        <f t="shared" ca="1" si="366"/>
        <v/>
      </c>
      <c r="K210" s="100">
        <f ca="1">SUM(E204:J209)</f>
        <v>261</v>
      </c>
      <c r="N210" s="89"/>
      <c r="O210" s="174">
        <f ca="1">IF(O204&lt;&gt;"", SUM(O204:O209), "")</f>
        <v>431</v>
      </c>
      <c r="P210" s="174">
        <f t="shared" ref="P210" ca="1" si="367">IF(P204&lt;&gt;"", SUM(P204:P209), "")</f>
        <v>290</v>
      </c>
      <c r="Q210" s="174">
        <f t="shared" ref="Q210" ca="1" si="368">IF(Q204&lt;&gt;"", SUM(Q204:Q209), "")</f>
        <v>396</v>
      </c>
      <c r="R210" s="174" t="str">
        <f t="shared" ref="R210" ca="1" si="369">IF(R204&lt;&gt;"", SUM(R204:R209), "")</f>
        <v/>
      </c>
      <c r="S210" s="174" t="str">
        <f t="shared" ref="S210" ca="1" si="370">IF(S204&lt;&gt;"", SUM(S204:S209), "")</f>
        <v/>
      </c>
      <c r="T210" s="174" t="str">
        <f t="shared" ref="T210" ca="1" si="371">IF(T204&lt;&gt;"", SUM(T204:T209), "")</f>
        <v/>
      </c>
      <c r="U210" s="172">
        <f ca="1">SUM(O204:T209)</f>
        <v>1117</v>
      </c>
    </row>
    <row r="212" spans="3:41" ht="23.25" x14ac:dyDescent="0.25">
      <c r="D212" s="411">
        <f>D202+TIME(0,15,0)</f>
        <v>0.44791666666666702</v>
      </c>
      <c r="E212" s="411"/>
      <c r="F212" s="411"/>
      <c r="G212" s="411"/>
    </row>
    <row r="213" spans="3:41" ht="18" customHeight="1" x14ac:dyDescent="0.25">
      <c r="E213" s="229" t="str">
        <f t="shared" ref="E213:J213" si="372">E203</f>
        <v>A</v>
      </c>
      <c r="F213" s="230" t="str">
        <f t="shared" si="372"/>
        <v>B</v>
      </c>
      <c r="G213" s="231" t="str">
        <f t="shared" si="372"/>
        <v>C</v>
      </c>
      <c r="H213" s="229" t="str">
        <f t="shared" si="372"/>
        <v/>
      </c>
      <c r="I213" s="230" t="str">
        <f t="shared" si="372"/>
        <v/>
      </c>
      <c r="J213" s="231" t="str">
        <f t="shared" si="372"/>
        <v/>
      </c>
      <c r="K213" s="88"/>
    </row>
    <row r="214" spans="3:41" ht="18" customHeight="1" x14ac:dyDescent="0.25">
      <c r="C214" s="160"/>
      <c r="D214" s="234" t="str">
        <f>D204</f>
        <v>A</v>
      </c>
      <c r="E214" s="90">
        <f t="shared" ref="E214:E219" ca="1" si="373">IF(INDIRECT("'15MIN'!C"&amp;$AO214)&lt;&gt;"", INDIRECT("'15MIN'!L"&amp;$AO214), "")</f>
        <v>0</v>
      </c>
      <c r="F214" s="91">
        <f t="shared" ref="F214:F219" ca="1" si="374">IF(INDIRECT("'15MIN'!O"&amp;$AO214)&lt;&gt;"", INDIRECT("'15MIN'!X"&amp;$AO214), "")</f>
        <v>42</v>
      </c>
      <c r="G214" s="91">
        <f t="shared" ref="G214:G219" ca="1" si="375">IF(INDIRECT("'15MIN'!AA"&amp;$AO214)&lt;&gt;"", INDIRECT("'15MIN'!AJ"&amp;$AO214), "")</f>
        <v>66</v>
      </c>
      <c r="H214" s="91" t="str">
        <f t="shared" ref="H214:H219" ca="1" si="376">IF(INDIRECT("'15MIN'!AM"&amp;$AO214)&lt;&gt;"", INDIRECT("'15MIN'!AV"&amp;$AO214), "")</f>
        <v/>
      </c>
      <c r="I214" s="92" t="str">
        <f t="shared" ref="I214:I219" ca="1" si="377">IF(INDIRECT("'15MIN'!AY"&amp;$AO214)&lt;&gt;"", INDIRECT("'15MIN'!BH"&amp;$AO214), "")</f>
        <v/>
      </c>
      <c r="J214" s="92" t="str">
        <f ca="1">IF(INDIRECT("'15MIN'!BK"&amp;$AO214)&lt;&gt;"", INDIRECT("'15MIN'!BT"&amp;$AO214), "")</f>
        <v/>
      </c>
      <c r="K214" s="93">
        <f ca="1">IF(E214&lt;&gt;"", SUM(E214:J214), "")</f>
        <v>108</v>
      </c>
      <c r="AO214">
        <f t="shared" ref="AO214:AO219" si="378">AO204+1</f>
        <v>34</v>
      </c>
    </row>
    <row r="215" spans="3:41" ht="18" customHeight="1" x14ac:dyDescent="0.25">
      <c r="C215" s="160"/>
      <c r="D215" s="235" t="str">
        <f t="shared" ref="D215:D219" si="379">D205</f>
        <v>B</v>
      </c>
      <c r="E215" s="91">
        <f t="shared" ca="1" si="373"/>
        <v>45</v>
      </c>
      <c r="F215" s="90">
        <f t="shared" ca="1" si="374"/>
        <v>0</v>
      </c>
      <c r="G215" s="91">
        <f t="shared" ca="1" si="375"/>
        <v>37</v>
      </c>
      <c r="H215" s="91" t="str">
        <f t="shared" ca="1" si="376"/>
        <v/>
      </c>
      <c r="I215" s="92" t="str">
        <f t="shared" ca="1" si="377"/>
        <v/>
      </c>
      <c r="J215" s="92" t="str">
        <f t="shared" ref="J215:J219" ca="1" si="380">IF(INDIRECT("'15MIN'!BK"&amp;$AO215)&lt;&gt;"", INDIRECT("'15MIN'!BT"&amp;$AO215), "")</f>
        <v/>
      </c>
      <c r="K215" s="93">
        <f t="shared" ref="K215:K219" ca="1" si="381">IF(E215&lt;&gt;"", SUM(E215:J215), "")</f>
        <v>82</v>
      </c>
      <c r="AO215">
        <f t="shared" si="378"/>
        <v>96</v>
      </c>
    </row>
    <row r="216" spans="3:41" ht="18" customHeight="1" x14ac:dyDescent="0.25">
      <c r="C216" s="160"/>
      <c r="D216" s="236" t="str">
        <f t="shared" si="379"/>
        <v>C</v>
      </c>
      <c r="E216" s="91">
        <f t="shared" ca="1" si="373"/>
        <v>52</v>
      </c>
      <c r="F216" s="91">
        <f t="shared" ca="1" si="374"/>
        <v>24</v>
      </c>
      <c r="G216" s="90">
        <f t="shared" ca="1" si="375"/>
        <v>0</v>
      </c>
      <c r="H216" s="91" t="str">
        <f t="shared" ca="1" si="376"/>
        <v/>
      </c>
      <c r="I216" s="92" t="str">
        <f t="shared" ca="1" si="377"/>
        <v/>
      </c>
      <c r="J216" s="92" t="str">
        <f t="shared" ca="1" si="380"/>
        <v/>
      </c>
      <c r="K216" s="93">
        <f t="shared" ca="1" si="381"/>
        <v>76</v>
      </c>
      <c r="AO216">
        <f t="shared" si="378"/>
        <v>158</v>
      </c>
    </row>
    <row r="217" spans="3:41" ht="18" customHeight="1" x14ac:dyDescent="0.25">
      <c r="C217" s="160"/>
      <c r="D217" s="237" t="str">
        <f t="shared" si="379"/>
        <v/>
      </c>
      <c r="E217" s="91" t="str">
        <f t="shared" ca="1" si="373"/>
        <v/>
      </c>
      <c r="F217" s="91" t="str">
        <f t="shared" ca="1" si="374"/>
        <v/>
      </c>
      <c r="G217" s="91" t="str">
        <f t="shared" ca="1" si="375"/>
        <v/>
      </c>
      <c r="H217" s="90" t="str">
        <f t="shared" ca="1" si="376"/>
        <v/>
      </c>
      <c r="I217" s="92" t="str">
        <f t="shared" ca="1" si="377"/>
        <v/>
      </c>
      <c r="J217" s="92" t="str">
        <f t="shared" ca="1" si="380"/>
        <v/>
      </c>
      <c r="K217" s="93" t="str">
        <f t="shared" ca="1" si="381"/>
        <v/>
      </c>
      <c r="AO217">
        <f t="shared" si="378"/>
        <v>220</v>
      </c>
    </row>
    <row r="218" spans="3:41" ht="18" customHeight="1" x14ac:dyDescent="0.25">
      <c r="C218" s="160"/>
      <c r="D218" s="238" t="str">
        <f t="shared" si="379"/>
        <v/>
      </c>
      <c r="E218" s="91" t="str">
        <f t="shared" ca="1" si="373"/>
        <v/>
      </c>
      <c r="F218" s="91" t="str">
        <f t="shared" ca="1" si="374"/>
        <v/>
      </c>
      <c r="G218" s="91" t="str">
        <f t="shared" ca="1" si="375"/>
        <v/>
      </c>
      <c r="H218" s="91" t="str">
        <f t="shared" ca="1" si="376"/>
        <v/>
      </c>
      <c r="I218" s="96" t="str">
        <f t="shared" ca="1" si="377"/>
        <v/>
      </c>
      <c r="J218" s="92" t="str">
        <f t="shared" ca="1" si="380"/>
        <v/>
      </c>
      <c r="K218" s="93" t="str">
        <f t="shared" ca="1" si="381"/>
        <v/>
      </c>
      <c r="AO218">
        <f t="shared" si="378"/>
        <v>282</v>
      </c>
    </row>
    <row r="219" spans="3:41" ht="18" customHeight="1" x14ac:dyDescent="0.25">
      <c r="C219" s="104"/>
      <c r="D219" s="239" t="str">
        <f t="shared" si="379"/>
        <v/>
      </c>
      <c r="E219" s="91" t="str">
        <f t="shared" ca="1" si="373"/>
        <v/>
      </c>
      <c r="F219" s="91" t="str">
        <f t="shared" ca="1" si="374"/>
        <v/>
      </c>
      <c r="G219" s="92" t="str">
        <f t="shared" ca="1" si="375"/>
        <v/>
      </c>
      <c r="H219" s="92" t="str">
        <f t="shared" ca="1" si="376"/>
        <v/>
      </c>
      <c r="I219" s="91" t="str">
        <f t="shared" ca="1" si="377"/>
        <v/>
      </c>
      <c r="J219" s="96" t="str">
        <f t="shared" ca="1" si="380"/>
        <v/>
      </c>
      <c r="K219" s="93" t="str">
        <f t="shared" ca="1" si="381"/>
        <v/>
      </c>
      <c r="AO219">
        <f t="shared" si="378"/>
        <v>344</v>
      </c>
    </row>
    <row r="220" spans="3:41" ht="18" customHeight="1" x14ac:dyDescent="0.25">
      <c r="C220" s="97"/>
      <c r="D220" s="98"/>
      <c r="E220" s="99">
        <f ca="1">IF(E214&lt;&gt;"", SUM(E214:E219), "")</f>
        <v>97</v>
      </c>
      <c r="F220" s="99">
        <f t="shared" ref="F220:J220" ca="1" si="382">IF(F214&lt;&gt;"", SUM(F214:F219), "")</f>
        <v>66</v>
      </c>
      <c r="G220" s="99">
        <f t="shared" ca="1" si="382"/>
        <v>103</v>
      </c>
      <c r="H220" s="99" t="str">
        <f t="shared" ca="1" si="382"/>
        <v/>
      </c>
      <c r="I220" s="99" t="str">
        <f t="shared" ca="1" si="382"/>
        <v/>
      </c>
      <c r="J220" s="99" t="str">
        <f t="shared" ca="1" si="382"/>
        <v/>
      </c>
      <c r="K220" s="100">
        <f ca="1">SUM(E214:J219)</f>
        <v>266</v>
      </c>
    </row>
    <row r="221" spans="3:41" ht="45" customHeight="1" x14ac:dyDescent="0.25"/>
    <row r="222" spans="3:41" ht="23.25" x14ac:dyDescent="0.25">
      <c r="D222" s="403">
        <f>D212+TIME(0,15,0)</f>
        <v>0.4583333333333337</v>
      </c>
      <c r="E222" s="403"/>
      <c r="F222" s="403"/>
      <c r="G222" s="403"/>
      <c r="H222" s="33"/>
      <c r="I222" s="33"/>
      <c r="J222" s="33"/>
      <c r="K222" s="33"/>
      <c r="N222" s="112" t="str">
        <f>TEXT(D222, "hh:mm")&amp;" to "&amp;TEXT(D222+TIME(1, 0, 0), "hh:mm")</f>
        <v>11:00 to 12:00</v>
      </c>
      <c r="O222" s="112"/>
      <c r="P222" s="112"/>
      <c r="Q222" s="112"/>
      <c r="R222" s="33"/>
      <c r="S222" s="33"/>
      <c r="T222" s="33"/>
      <c r="U222" s="33"/>
    </row>
    <row r="223" spans="3:41" x14ac:dyDescent="0.25">
      <c r="E223" s="229" t="str">
        <f>IF(config!$C$14&lt;&gt;"", "A", "")</f>
        <v>A</v>
      </c>
      <c r="F223" s="230" t="str">
        <f>IF(config!$C$15&lt;&gt;"", "B", "")</f>
        <v>B</v>
      </c>
      <c r="G223" s="231" t="str">
        <f>IF(config!$C$16&lt;&gt;"", "C", "")</f>
        <v>C</v>
      </c>
      <c r="H223" s="232" t="str">
        <f>IF(config!$C$17&lt;&gt;"", "D", "")</f>
        <v/>
      </c>
      <c r="I223" s="233" t="str">
        <f>IF(config!$C$18&lt;&gt;"", "E", "")</f>
        <v/>
      </c>
      <c r="J223" s="190" t="str">
        <f>IF(config!$C$19&lt;&gt;"", "F", "")</f>
        <v/>
      </c>
      <c r="K223" s="88"/>
      <c r="O223" s="229" t="str">
        <f t="shared" ref="O223" si="383">E223</f>
        <v>A</v>
      </c>
      <c r="P223" s="230" t="str">
        <f t="shared" ref="P223" si="384">F223</f>
        <v>B</v>
      </c>
      <c r="Q223" s="231" t="str">
        <f t="shared" ref="Q223" si="385">G223</f>
        <v>C</v>
      </c>
      <c r="R223" s="232" t="str">
        <f t="shared" ref="R223" si="386">H223</f>
        <v/>
      </c>
      <c r="S223" s="233" t="str">
        <f t="shared" ref="S223" si="387">I223</f>
        <v/>
      </c>
      <c r="T223" s="190" t="str">
        <f t="shared" ref="T223" si="388">J223</f>
        <v/>
      </c>
      <c r="U223" s="88"/>
    </row>
    <row r="224" spans="3:41" ht="15" customHeight="1" x14ac:dyDescent="0.25">
      <c r="C224" s="160"/>
      <c r="D224" s="234" t="str">
        <f>IF(config!$C$14&lt;&gt;"", "A", "")</f>
        <v>A</v>
      </c>
      <c r="E224" s="90">
        <f t="shared" ref="E224:E229" ca="1" si="389">IF(INDIRECT("'15MIN'!C"&amp;$AO224)&lt;&gt;"", INDIRECT("'15MIN'!L"&amp;$AO224), "")</f>
        <v>1</v>
      </c>
      <c r="F224" s="91">
        <f t="shared" ref="F224:F229" ca="1" si="390">IF(INDIRECT("'15MIN'!O"&amp;$AO224)&lt;&gt;"", INDIRECT("'15MIN'!X"&amp;$AO224), "")</f>
        <v>49</v>
      </c>
      <c r="G224" s="91">
        <f t="shared" ref="G224:G229" ca="1" si="391">IF(INDIRECT("'15MIN'!AA"&amp;$AO224)&lt;&gt;"", INDIRECT("'15MIN'!AJ"&amp;$AO224), "")</f>
        <v>62</v>
      </c>
      <c r="H224" s="91" t="str">
        <f t="shared" ref="H224:H229" ca="1" si="392">IF(INDIRECT("'15MIN'!AM"&amp;$AO224)&lt;&gt;"", INDIRECT("'15MIN'!AV"&amp;$AO224), "")</f>
        <v/>
      </c>
      <c r="I224" s="92" t="str">
        <f t="shared" ref="I224:I229" ca="1" si="393">IF(INDIRECT("'15MIN'!AY"&amp;$AO224)&lt;&gt;"", INDIRECT("'15MIN'!BH"&amp;$AO224), "")</f>
        <v/>
      </c>
      <c r="J224" s="92" t="str">
        <f ca="1">IF(INDIRECT("'15MIN'!BK"&amp;$AO224)&lt;&gt;"", INDIRECT("'15MIN'!BT"&amp;$AO224), "")</f>
        <v/>
      </c>
      <c r="K224" s="93">
        <f ca="1">IF(E224&lt;&gt;"", SUM(E224:J224), "")</f>
        <v>112</v>
      </c>
      <c r="M224" s="410"/>
      <c r="N224" s="234" t="str">
        <f t="shared" ref="N224:N229" si="394">D224</f>
        <v>A</v>
      </c>
      <c r="O224" s="94">
        <f t="shared" ref="O224:O229" ca="1" si="395">IF(E224&lt;&gt;"", SUM(E224,E234,E244,E254), "")</f>
        <v>3</v>
      </c>
      <c r="P224" s="95">
        <f t="shared" ref="P224:P229" ca="1" si="396">IF(F224&lt;&gt;"", SUM(F224,F234,F244,F254), "")</f>
        <v>184</v>
      </c>
      <c r="Q224" s="95">
        <f t="shared" ref="Q224:Q229" ca="1" si="397">IF(G224&lt;&gt;"", SUM(G224,G234,G244,G254), "")</f>
        <v>256</v>
      </c>
      <c r="R224" s="95" t="str">
        <f t="shared" ref="R224:R229" ca="1" si="398">IF(H224&lt;&gt;"", SUM(H224,H234,H244,H254), "")</f>
        <v/>
      </c>
      <c r="S224" s="95" t="str">
        <f t="shared" ref="S224:S229" ca="1" si="399">IF(I224&lt;&gt;"", SUM(I224,I234,I244,I254), "")</f>
        <v/>
      </c>
      <c r="T224" s="95" t="str">
        <f ca="1">IF(J224&lt;&gt;"", SUM(J224,J234,J244,J254), "")</f>
        <v/>
      </c>
      <c r="U224" s="93">
        <f ca="1">IF(O224&lt;&gt;"", SUM(O224:T224), "")</f>
        <v>443</v>
      </c>
      <c r="AO224">
        <f t="shared" ref="AO224:AO229" si="400">AO214+1</f>
        <v>35</v>
      </c>
    </row>
    <row r="225" spans="3:41" x14ac:dyDescent="0.25">
      <c r="C225" s="160"/>
      <c r="D225" s="235" t="str">
        <f>IF(config!$C$15&lt;&gt;"", "B", "")</f>
        <v>B</v>
      </c>
      <c r="E225" s="91">
        <f t="shared" ca="1" si="389"/>
        <v>58</v>
      </c>
      <c r="F225" s="90">
        <f t="shared" ca="1" si="390"/>
        <v>0</v>
      </c>
      <c r="G225" s="91">
        <f t="shared" ca="1" si="391"/>
        <v>36</v>
      </c>
      <c r="H225" s="91" t="str">
        <f t="shared" ca="1" si="392"/>
        <v/>
      </c>
      <c r="I225" s="92" t="str">
        <f t="shared" ca="1" si="393"/>
        <v/>
      </c>
      <c r="J225" s="92" t="str">
        <f t="shared" ref="J225:J229" ca="1" si="401">IF(INDIRECT("'15MIN'!BK"&amp;$AO225)&lt;&gt;"", INDIRECT("'15MIN'!BT"&amp;$AO225), "")</f>
        <v/>
      </c>
      <c r="K225" s="93">
        <f t="shared" ref="K225:K229" ca="1" si="402">IF(E225&lt;&gt;"", SUM(E225:J225), "")</f>
        <v>94</v>
      </c>
      <c r="M225" s="410"/>
      <c r="N225" s="235" t="str">
        <f t="shared" si="394"/>
        <v>B</v>
      </c>
      <c r="O225" s="95">
        <f t="shared" ca="1" si="395"/>
        <v>211</v>
      </c>
      <c r="P225" s="94">
        <f t="shared" ca="1" si="396"/>
        <v>0</v>
      </c>
      <c r="Q225" s="95">
        <f t="shared" ca="1" si="397"/>
        <v>117</v>
      </c>
      <c r="R225" s="95" t="str">
        <f t="shared" ca="1" si="398"/>
        <v/>
      </c>
      <c r="S225" s="95" t="str">
        <f t="shared" ca="1" si="399"/>
        <v/>
      </c>
      <c r="T225" s="95" t="str">
        <f t="shared" ref="T225:T229" ca="1" si="403">IF(J225&lt;&gt;"", SUM(J225,J235,J245,J255), "")</f>
        <v/>
      </c>
      <c r="U225" s="93">
        <f t="shared" ref="U225:U229" ca="1" si="404">IF(O225&lt;&gt;"", SUM(O225:T225), "")</f>
        <v>328</v>
      </c>
      <c r="AO225">
        <f t="shared" si="400"/>
        <v>97</v>
      </c>
    </row>
    <row r="226" spans="3:41" x14ac:dyDescent="0.25">
      <c r="C226" s="160"/>
      <c r="D226" s="236" t="str">
        <f>IF(config!$C$16&lt;&gt;"", "C", "")</f>
        <v>C</v>
      </c>
      <c r="E226" s="91">
        <f t="shared" ca="1" si="389"/>
        <v>63</v>
      </c>
      <c r="F226" s="91">
        <f t="shared" ca="1" si="390"/>
        <v>39</v>
      </c>
      <c r="G226" s="90">
        <f t="shared" ca="1" si="391"/>
        <v>0</v>
      </c>
      <c r="H226" s="91" t="str">
        <f t="shared" ca="1" si="392"/>
        <v/>
      </c>
      <c r="I226" s="92" t="str">
        <f t="shared" ca="1" si="393"/>
        <v/>
      </c>
      <c r="J226" s="92" t="str">
        <f t="shared" ca="1" si="401"/>
        <v/>
      </c>
      <c r="K226" s="93">
        <f t="shared" ca="1" si="402"/>
        <v>102</v>
      </c>
      <c r="M226" s="410"/>
      <c r="N226" s="236" t="str">
        <f t="shared" si="394"/>
        <v>C</v>
      </c>
      <c r="O226" s="95">
        <f t="shared" ca="1" si="395"/>
        <v>266</v>
      </c>
      <c r="P226" s="95">
        <f t="shared" ca="1" si="396"/>
        <v>125</v>
      </c>
      <c r="Q226" s="94">
        <f t="shared" ca="1" si="397"/>
        <v>1</v>
      </c>
      <c r="R226" s="95" t="str">
        <f t="shared" ca="1" si="398"/>
        <v/>
      </c>
      <c r="S226" s="95" t="str">
        <f t="shared" ca="1" si="399"/>
        <v/>
      </c>
      <c r="T226" s="95" t="str">
        <f t="shared" ca="1" si="403"/>
        <v/>
      </c>
      <c r="U226" s="93">
        <f t="shared" ca="1" si="404"/>
        <v>392</v>
      </c>
      <c r="AO226">
        <f t="shared" si="400"/>
        <v>159</v>
      </c>
    </row>
    <row r="227" spans="3:41" x14ac:dyDescent="0.25">
      <c r="C227" s="160"/>
      <c r="D227" s="237" t="str">
        <f>IF(config!$C$17&lt;&gt;"", "D", "")</f>
        <v/>
      </c>
      <c r="E227" s="91" t="str">
        <f t="shared" ca="1" si="389"/>
        <v/>
      </c>
      <c r="F227" s="91" t="str">
        <f t="shared" ca="1" si="390"/>
        <v/>
      </c>
      <c r="G227" s="91" t="str">
        <f t="shared" ca="1" si="391"/>
        <v/>
      </c>
      <c r="H227" s="90" t="str">
        <f t="shared" ca="1" si="392"/>
        <v/>
      </c>
      <c r="I227" s="92" t="str">
        <f t="shared" ca="1" si="393"/>
        <v/>
      </c>
      <c r="J227" s="92" t="str">
        <f t="shared" ca="1" si="401"/>
        <v/>
      </c>
      <c r="K227" s="93" t="str">
        <f t="shared" ca="1" si="402"/>
        <v/>
      </c>
      <c r="M227" s="410"/>
      <c r="N227" s="237" t="str">
        <f t="shared" si="394"/>
        <v/>
      </c>
      <c r="O227" s="95" t="str">
        <f t="shared" ca="1" si="395"/>
        <v/>
      </c>
      <c r="P227" s="95" t="str">
        <f t="shared" ca="1" si="396"/>
        <v/>
      </c>
      <c r="Q227" s="95" t="str">
        <f t="shared" ca="1" si="397"/>
        <v/>
      </c>
      <c r="R227" s="94" t="str">
        <f t="shared" ca="1" si="398"/>
        <v/>
      </c>
      <c r="S227" s="95" t="str">
        <f t="shared" ca="1" si="399"/>
        <v/>
      </c>
      <c r="T227" s="95" t="str">
        <f t="shared" ca="1" si="403"/>
        <v/>
      </c>
      <c r="U227" s="93" t="str">
        <f t="shared" ca="1" si="404"/>
        <v/>
      </c>
      <c r="AO227">
        <f t="shared" si="400"/>
        <v>221</v>
      </c>
    </row>
    <row r="228" spans="3:41" x14ac:dyDescent="0.25">
      <c r="C228" s="160"/>
      <c r="D228" s="238" t="str">
        <f>IF(config!$C$18&lt;&gt;"", "E", "")</f>
        <v/>
      </c>
      <c r="E228" s="91" t="str">
        <f t="shared" ca="1" si="389"/>
        <v/>
      </c>
      <c r="F228" s="91" t="str">
        <f t="shared" ca="1" si="390"/>
        <v/>
      </c>
      <c r="G228" s="91" t="str">
        <f t="shared" ca="1" si="391"/>
        <v/>
      </c>
      <c r="H228" s="91" t="str">
        <f t="shared" ca="1" si="392"/>
        <v/>
      </c>
      <c r="I228" s="96" t="str">
        <f t="shared" ca="1" si="393"/>
        <v/>
      </c>
      <c r="J228" s="92" t="str">
        <f t="shared" ca="1" si="401"/>
        <v/>
      </c>
      <c r="K228" s="93" t="str">
        <f t="shared" ca="1" si="402"/>
        <v/>
      </c>
      <c r="M228" s="410"/>
      <c r="N228" s="238" t="str">
        <f t="shared" si="394"/>
        <v/>
      </c>
      <c r="O228" s="95" t="str">
        <f t="shared" ca="1" si="395"/>
        <v/>
      </c>
      <c r="P228" s="95" t="str">
        <f t="shared" ca="1" si="396"/>
        <v/>
      </c>
      <c r="Q228" s="95" t="str">
        <f t="shared" ca="1" si="397"/>
        <v/>
      </c>
      <c r="R228" s="95" t="str">
        <f t="shared" ca="1" si="398"/>
        <v/>
      </c>
      <c r="S228" s="94" t="str">
        <f t="shared" ca="1" si="399"/>
        <v/>
      </c>
      <c r="T228" s="95" t="str">
        <f t="shared" ca="1" si="403"/>
        <v/>
      </c>
      <c r="U228" s="93" t="str">
        <f t="shared" ca="1" si="404"/>
        <v/>
      </c>
      <c r="AO228">
        <f t="shared" si="400"/>
        <v>283</v>
      </c>
    </row>
    <row r="229" spans="3:41" x14ac:dyDescent="0.25">
      <c r="C229" s="104"/>
      <c r="D229" s="239" t="str">
        <f>IF(config!$C$19&lt;&gt;"", "F", "")</f>
        <v/>
      </c>
      <c r="E229" s="91" t="str">
        <f t="shared" ca="1" si="389"/>
        <v/>
      </c>
      <c r="F229" s="91" t="str">
        <f t="shared" ca="1" si="390"/>
        <v/>
      </c>
      <c r="G229" s="92" t="str">
        <f t="shared" ca="1" si="391"/>
        <v/>
      </c>
      <c r="H229" s="92" t="str">
        <f t="shared" ca="1" si="392"/>
        <v/>
      </c>
      <c r="I229" s="91" t="str">
        <f t="shared" ca="1" si="393"/>
        <v/>
      </c>
      <c r="J229" s="96" t="str">
        <f t="shared" ca="1" si="401"/>
        <v/>
      </c>
      <c r="K229" s="93" t="str">
        <f t="shared" ca="1" si="402"/>
        <v/>
      </c>
      <c r="M229" s="104"/>
      <c r="N229" s="239" t="str">
        <f t="shared" si="394"/>
        <v/>
      </c>
      <c r="O229" s="95" t="str">
        <f t="shared" ca="1" si="395"/>
        <v/>
      </c>
      <c r="P229" s="95" t="str">
        <f t="shared" ca="1" si="396"/>
        <v/>
      </c>
      <c r="Q229" s="95" t="str">
        <f t="shared" ca="1" si="397"/>
        <v/>
      </c>
      <c r="R229" s="95" t="str">
        <f t="shared" ca="1" si="398"/>
        <v/>
      </c>
      <c r="S229" s="95" t="str">
        <f t="shared" ca="1" si="399"/>
        <v/>
      </c>
      <c r="T229" s="94" t="str">
        <f t="shared" ca="1" si="403"/>
        <v/>
      </c>
      <c r="U229" s="93" t="str">
        <f t="shared" ca="1" si="404"/>
        <v/>
      </c>
      <c r="AO229">
        <f t="shared" si="400"/>
        <v>345</v>
      </c>
    </row>
    <row r="230" spans="3:41" x14ac:dyDescent="0.25">
      <c r="C230" s="97"/>
      <c r="D230" s="98"/>
      <c r="E230" s="99">
        <f ca="1">IF(E224&lt;&gt;"", SUM(E224:E229), "")</f>
        <v>122</v>
      </c>
      <c r="F230" s="99">
        <f t="shared" ref="F230:J230" ca="1" si="405">IF(F224&lt;&gt;"", SUM(F224:F229), "")</f>
        <v>88</v>
      </c>
      <c r="G230" s="99">
        <f t="shared" ca="1" si="405"/>
        <v>98</v>
      </c>
      <c r="H230" s="99" t="str">
        <f t="shared" ca="1" si="405"/>
        <v/>
      </c>
      <c r="I230" s="99" t="str">
        <f t="shared" ca="1" si="405"/>
        <v/>
      </c>
      <c r="J230" s="99" t="str">
        <f t="shared" ca="1" si="405"/>
        <v/>
      </c>
      <c r="K230" s="100">
        <f ca="1">SUM(E224:J229)</f>
        <v>308</v>
      </c>
      <c r="M230" s="97"/>
      <c r="N230" s="89"/>
      <c r="O230" s="99">
        <f ca="1">IF(O224&lt;&gt;"", SUM(O224:O229), "")</f>
        <v>480</v>
      </c>
      <c r="P230" s="99">
        <f t="shared" ref="P230" ca="1" si="406">IF(P224&lt;&gt;"", SUM(P224:P229), "")</f>
        <v>309</v>
      </c>
      <c r="Q230" s="99">
        <f t="shared" ref="Q230" ca="1" si="407">IF(Q224&lt;&gt;"", SUM(Q224:Q229), "")</f>
        <v>374</v>
      </c>
      <c r="R230" s="99" t="str">
        <f t="shared" ref="R230" ca="1" si="408">IF(R224&lt;&gt;"", SUM(R224:R229), "")</f>
        <v/>
      </c>
      <c r="S230" s="99" t="str">
        <f t="shared" ref="S230" ca="1" si="409">IF(S224&lt;&gt;"", SUM(S224:S229), "")</f>
        <v/>
      </c>
      <c r="T230" s="99" t="str">
        <f t="shared" ref="T230" ca="1" si="410">IF(T224&lt;&gt;"", SUM(T224:T229), "")</f>
        <v/>
      </c>
      <c r="U230" s="100">
        <f ca="1">SUM(O224:T229)</f>
        <v>1163</v>
      </c>
    </row>
    <row r="231" spans="3:41" x14ac:dyDescent="0.25">
      <c r="E231" s="101"/>
      <c r="H231" s="101"/>
    </row>
    <row r="232" spans="3:41" ht="23.25" x14ac:dyDescent="0.25">
      <c r="D232" s="411">
        <f>D222+TIME(0,15,0)</f>
        <v>0.46875000000000039</v>
      </c>
      <c r="E232" s="411"/>
      <c r="F232" s="411"/>
      <c r="G232" s="411"/>
    </row>
    <row r="233" spans="3:41" x14ac:dyDescent="0.25">
      <c r="E233" s="229" t="str">
        <f t="shared" ref="E233:J233" si="411">E223</f>
        <v>A</v>
      </c>
      <c r="F233" s="230" t="str">
        <f t="shared" si="411"/>
        <v>B</v>
      </c>
      <c r="G233" s="231" t="str">
        <f t="shared" si="411"/>
        <v>C</v>
      </c>
      <c r="H233" s="232" t="str">
        <f t="shared" si="411"/>
        <v/>
      </c>
      <c r="I233" s="233" t="str">
        <f t="shared" si="411"/>
        <v/>
      </c>
      <c r="J233" s="190" t="str">
        <f t="shared" si="411"/>
        <v/>
      </c>
      <c r="K233" s="88"/>
    </row>
    <row r="234" spans="3:41" ht="15" customHeight="1" x14ac:dyDescent="0.25">
      <c r="C234" s="160"/>
      <c r="D234" s="234" t="str">
        <f>D224</f>
        <v>A</v>
      </c>
      <c r="E234" s="90">
        <f t="shared" ref="E234:E239" ca="1" si="412">IF(INDIRECT("'15MIN'!C"&amp;$AO234)&lt;&gt;"", INDIRECT("'15MIN'!L"&amp;$AO234), "")</f>
        <v>0</v>
      </c>
      <c r="F234" s="91">
        <f t="shared" ref="F234:F239" ca="1" si="413">IF(INDIRECT("'15MIN'!O"&amp;$AO234)&lt;&gt;"", INDIRECT("'15MIN'!X"&amp;$AO234), "")</f>
        <v>46</v>
      </c>
      <c r="G234" s="91">
        <f t="shared" ref="G234:G239" ca="1" si="414">IF(INDIRECT("'15MIN'!AA"&amp;$AO234)&lt;&gt;"", INDIRECT("'15MIN'!AJ"&amp;$AO234), "")</f>
        <v>60</v>
      </c>
      <c r="H234" s="91" t="str">
        <f t="shared" ref="H234:H239" ca="1" si="415">IF(INDIRECT("'15MIN'!AM"&amp;$AO234)&lt;&gt;"", INDIRECT("'15MIN'!AV"&amp;$AO234), "")</f>
        <v/>
      </c>
      <c r="I234" s="92" t="str">
        <f t="shared" ref="I234:I239" ca="1" si="416">IF(INDIRECT("'15MIN'!AY"&amp;$AO234)&lt;&gt;"", INDIRECT("'15MIN'!BH"&amp;$AO234), "")</f>
        <v/>
      </c>
      <c r="J234" s="92" t="str">
        <f ca="1">IF(INDIRECT("'15MIN'!BK"&amp;$AO234)&lt;&gt;"", INDIRECT("'15MIN'!BT"&amp;$AO234), "")</f>
        <v/>
      </c>
      <c r="K234" s="93">
        <f ca="1">IF(E234&lt;&gt;"", SUM(E234:J234), "")</f>
        <v>106</v>
      </c>
      <c r="AO234">
        <f t="shared" ref="AO234:AO239" si="417">AO224+1</f>
        <v>36</v>
      </c>
    </row>
    <row r="235" spans="3:41" x14ac:dyDescent="0.25">
      <c r="C235" s="160"/>
      <c r="D235" s="235" t="str">
        <f t="shared" ref="D235:D239" si="418">D225</f>
        <v>B</v>
      </c>
      <c r="E235" s="91">
        <f t="shared" ca="1" si="412"/>
        <v>44</v>
      </c>
      <c r="F235" s="90">
        <f t="shared" ca="1" si="413"/>
        <v>0</v>
      </c>
      <c r="G235" s="91">
        <f t="shared" ca="1" si="414"/>
        <v>28</v>
      </c>
      <c r="H235" s="91" t="str">
        <f t="shared" ca="1" si="415"/>
        <v/>
      </c>
      <c r="I235" s="92" t="str">
        <f t="shared" ca="1" si="416"/>
        <v/>
      </c>
      <c r="J235" s="92" t="str">
        <f t="shared" ref="J235:J239" ca="1" si="419">IF(INDIRECT("'15MIN'!BK"&amp;$AO235)&lt;&gt;"", INDIRECT("'15MIN'!BT"&amp;$AO235), "")</f>
        <v/>
      </c>
      <c r="K235" s="93">
        <f t="shared" ref="K235:K239" ca="1" si="420">IF(E235&lt;&gt;"", SUM(E235:J235), "")</f>
        <v>72</v>
      </c>
      <c r="AO235">
        <f t="shared" si="417"/>
        <v>98</v>
      </c>
    </row>
    <row r="236" spans="3:41" x14ac:dyDescent="0.25">
      <c r="C236" s="160"/>
      <c r="D236" s="236" t="str">
        <f t="shared" si="418"/>
        <v>C</v>
      </c>
      <c r="E236" s="91">
        <f t="shared" ca="1" si="412"/>
        <v>74</v>
      </c>
      <c r="F236" s="91">
        <f t="shared" ca="1" si="413"/>
        <v>29</v>
      </c>
      <c r="G236" s="90">
        <f t="shared" ca="1" si="414"/>
        <v>1</v>
      </c>
      <c r="H236" s="91" t="str">
        <f t="shared" ca="1" si="415"/>
        <v/>
      </c>
      <c r="I236" s="92" t="str">
        <f t="shared" ca="1" si="416"/>
        <v/>
      </c>
      <c r="J236" s="92" t="str">
        <f t="shared" ca="1" si="419"/>
        <v/>
      </c>
      <c r="K236" s="93">
        <f t="shared" ca="1" si="420"/>
        <v>104</v>
      </c>
      <c r="AO236">
        <f t="shared" si="417"/>
        <v>160</v>
      </c>
    </row>
    <row r="237" spans="3:41" x14ac:dyDescent="0.25">
      <c r="C237" s="160"/>
      <c r="D237" s="237" t="str">
        <f t="shared" si="418"/>
        <v/>
      </c>
      <c r="E237" s="91" t="str">
        <f t="shared" ca="1" si="412"/>
        <v/>
      </c>
      <c r="F237" s="91" t="str">
        <f t="shared" ca="1" si="413"/>
        <v/>
      </c>
      <c r="G237" s="91" t="str">
        <f t="shared" ca="1" si="414"/>
        <v/>
      </c>
      <c r="H237" s="90" t="str">
        <f t="shared" ca="1" si="415"/>
        <v/>
      </c>
      <c r="I237" s="92" t="str">
        <f t="shared" ca="1" si="416"/>
        <v/>
      </c>
      <c r="J237" s="92" t="str">
        <f t="shared" ca="1" si="419"/>
        <v/>
      </c>
      <c r="K237" s="93" t="str">
        <f t="shared" ca="1" si="420"/>
        <v/>
      </c>
      <c r="AO237">
        <f t="shared" si="417"/>
        <v>222</v>
      </c>
    </row>
    <row r="238" spans="3:41" x14ac:dyDescent="0.25">
      <c r="C238" s="160"/>
      <c r="D238" s="238" t="str">
        <f t="shared" si="418"/>
        <v/>
      </c>
      <c r="E238" s="91" t="str">
        <f t="shared" ca="1" si="412"/>
        <v/>
      </c>
      <c r="F238" s="91" t="str">
        <f t="shared" ca="1" si="413"/>
        <v/>
      </c>
      <c r="G238" s="91" t="str">
        <f t="shared" ca="1" si="414"/>
        <v/>
      </c>
      <c r="H238" s="91" t="str">
        <f t="shared" ca="1" si="415"/>
        <v/>
      </c>
      <c r="I238" s="96" t="str">
        <f t="shared" ca="1" si="416"/>
        <v/>
      </c>
      <c r="J238" s="92" t="str">
        <f t="shared" ca="1" si="419"/>
        <v/>
      </c>
      <c r="K238" s="93" t="str">
        <f t="shared" ca="1" si="420"/>
        <v/>
      </c>
      <c r="AO238">
        <f t="shared" si="417"/>
        <v>284</v>
      </c>
    </row>
    <row r="239" spans="3:41" x14ac:dyDescent="0.25">
      <c r="C239" s="104"/>
      <c r="D239" s="239" t="str">
        <f t="shared" si="418"/>
        <v/>
      </c>
      <c r="E239" s="91" t="str">
        <f t="shared" ca="1" si="412"/>
        <v/>
      </c>
      <c r="F239" s="91" t="str">
        <f t="shared" ca="1" si="413"/>
        <v/>
      </c>
      <c r="G239" s="92" t="str">
        <f t="shared" ca="1" si="414"/>
        <v/>
      </c>
      <c r="H239" s="92" t="str">
        <f t="shared" ca="1" si="415"/>
        <v/>
      </c>
      <c r="I239" s="91" t="str">
        <f t="shared" ca="1" si="416"/>
        <v/>
      </c>
      <c r="J239" s="96" t="str">
        <f t="shared" ca="1" si="419"/>
        <v/>
      </c>
      <c r="K239" s="93" t="str">
        <f t="shared" ca="1" si="420"/>
        <v/>
      </c>
      <c r="AO239">
        <f t="shared" si="417"/>
        <v>346</v>
      </c>
    </row>
    <row r="240" spans="3:41" x14ac:dyDescent="0.25">
      <c r="C240" s="97"/>
      <c r="D240" s="98"/>
      <c r="E240" s="99">
        <f ca="1">IF(E234&lt;&gt;"", SUM(E234:E239), "")</f>
        <v>118</v>
      </c>
      <c r="F240" s="99">
        <f t="shared" ref="F240:J240" ca="1" si="421">IF(F234&lt;&gt;"", SUM(F234:F239), "")</f>
        <v>75</v>
      </c>
      <c r="G240" s="99">
        <f t="shared" ca="1" si="421"/>
        <v>89</v>
      </c>
      <c r="H240" s="99" t="str">
        <f t="shared" ca="1" si="421"/>
        <v/>
      </c>
      <c r="I240" s="99" t="str">
        <f t="shared" ca="1" si="421"/>
        <v/>
      </c>
      <c r="J240" s="99" t="str">
        <f t="shared" ca="1" si="421"/>
        <v/>
      </c>
      <c r="K240" s="100">
        <f ca="1">SUM(E234:J239)</f>
        <v>282</v>
      </c>
    </row>
    <row r="242" spans="3:41" ht="23.25" x14ac:dyDescent="0.25">
      <c r="D242" s="411">
        <f>D232+TIME(0,15,0)</f>
        <v>0.47916666666666707</v>
      </c>
      <c r="E242" s="411"/>
      <c r="F242" s="411"/>
      <c r="G242" s="411"/>
      <c r="N242" s="412" t="str">
        <f>TEXT(D242, "hh:mm")&amp;" to "&amp;TEXT(D242+TIME(1, 0, 0), "hh:mm")</f>
        <v>11:30 to 12:30</v>
      </c>
      <c r="O242" s="412"/>
      <c r="P242" s="412"/>
      <c r="Q242" s="412"/>
    </row>
    <row r="243" spans="3:41" x14ac:dyDescent="0.25">
      <c r="E243" s="229" t="str">
        <f t="shared" ref="E243:J243" si="422">E233</f>
        <v>A</v>
      </c>
      <c r="F243" s="230" t="str">
        <f t="shared" si="422"/>
        <v>B</v>
      </c>
      <c r="G243" s="231" t="str">
        <f t="shared" si="422"/>
        <v>C</v>
      </c>
      <c r="H243" s="232" t="str">
        <f t="shared" si="422"/>
        <v/>
      </c>
      <c r="I243" s="233" t="str">
        <f t="shared" si="422"/>
        <v/>
      </c>
      <c r="J243" s="190" t="str">
        <f t="shared" si="422"/>
        <v/>
      </c>
      <c r="K243" s="88"/>
      <c r="O243" s="229" t="str">
        <f t="shared" ref="O243" si="423">E243</f>
        <v>A</v>
      </c>
      <c r="P243" s="230" t="str">
        <f t="shared" ref="P243" si="424">F243</f>
        <v>B</v>
      </c>
      <c r="Q243" s="231" t="str">
        <f t="shared" ref="Q243" si="425">G243</f>
        <v>C</v>
      </c>
      <c r="R243" s="232" t="str">
        <f t="shared" ref="R243" si="426">H243</f>
        <v/>
      </c>
      <c r="S243" s="233" t="str">
        <f t="shared" ref="S243" si="427">I243</f>
        <v/>
      </c>
      <c r="T243" s="190" t="str">
        <f t="shared" ref="T243" si="428">J243</f>
        <v/>
      </c>
      <c r="U243" s="88"/>
    </row>
    <row r="244" spans="3:41" ht="15" customHeight="1" x14ac:dyDescent="0.25">
      <c r="C244" s="160"/>
      <c r="D244" s="234" t="str">
        <f>D234</f>
        <v>A</v>
      </c>
      <c r="E244" s="90">
        <f t="shared" ref="E244:E249" ca="1" si="429">IF(INDIRECT("'15MIN'!C"&amp;$AO244)&lt;&gt;"", INDIRECT("'15MIN'!L"&amp;$AO244), "")</f>
        <v>1</v>
      </c>
      <c r="F244" s="91">
        <f t="shared" ref="F244:F249" ca="1" si="430">IF(INDIRECT("'15MIN'!O"&amp;$AO244)&lt;&gt;"", INDIRECT("'15MIN'!X"&amp;$AO244), "")</f>
        <v>40</v>
      </c>
      <c r="G244" s="91">
        <f t="shared" ref="G244:G249" ca="1" si="431">IF(INDIRECT("'15MIN'!AA"&amp;$AO244)&lt;&gt;"", INDIRECT("'15MIN'!AJ"&amp;$AO244), "")</f>
        <v>56</v>
      </c>
      <c r="H244" s="91" t="str">
        <f t="shared" ref="H244:H249" ca="1" si="432">IF(INDIRECT("'15MIN'!AM"&amp;$AO244)&lt;&gt;"", INDIRECT("'15MIN'!AV"&amp;$AO244), "")</f>
        <v/>
      </c>
      <c r="I244" s="92" t="str">
        <f t="shared" ref="I244:I249" ca="1" si="433">IF(INDIRECT("'15MIN'!AY"&amp;$AO244)&lt;&gt;"", INDIRECT("'15MIN'!BH"&amp;$AO244), "")</f>
        <v/>
      </c>
      <c r="J244" s="92" t="str">
        <f ca="1">IF(INDIRECT("'15MIN'!BK"&amp;$AO244)&lt;&gt;"", INDIRECT("'15MIN'!BT"&amp;$AO244), "")</f>
        <v/>
      </c>
      <c r="K244" s="93">
        <f ca="1">IF(E244&lt;&gt;"", SUM(E244:J244), "")</f>
        <v>97</v>
      </c>
      <c r="N244" s="234" t="str">
        <f t="shared" ref="N244:N249" si="434">D244</f>
        <v>A</v>
      </c>
      <c r="O244" s="175">
        <f ca="1">IF(E244&lt;&gt;"", SUM(E244,E254,E264,E274), "")</f>
        <v>2</v>
      </c>
      <c r="P244" s="176">
        <f t="shared" ref="P244:P249" ca="1" si="435">IF(F244&lt;&gt;"", SUM(F244,F254,F264,F274), "")</f>
        <v>172</v>
      </c>
      <c r="Q244" s="176">
        <f t="shared" ref="Q244:Q249" ca="1" si="436">IF(G244&lt;&gt;"", SUM(G244,G254,G264,G274), "")</f>
        <v>253</v>
      </c>
      <c r="R244" s="176" t="str">
        <f t="shared" ref="R244:R249" ca="1" si="437">IF(H244&lt;&gt;"", SUM(H244,H254,H264,H274), "")</f>
        <v/>
      </c>
      <c r="S244" s="176" t="str">
        <f t="shared" ref="S244:S249" ca="1" si="438">IF(I244&lt;&gt;"", SUM(I244,I254,I264,I274), "")</f>
        <v/>
      </c>
      <c r="T244" s="176" t="str">
        <f ca="1">IF(J244&lt;&gt;"", SUM(J244,J254,J264,J274), "")</f>
        <v/>
      </c>
      <c r="U244" s="173">
        <f ca="1">IF(O244&lt;&gt;"", SUM(O244:T244), "")</f>
        <v>427</v>
      </c>
      <c r="AO244">
        <f t="shared" ref="AO244:AO249" si="439">AO234+1</f>
        <v>37</v>
      </c>
    </row>
    <row r="245" spans="3:41" x14ac:dyDescent="0.25">
      <c r="C245" s="160"/>
      <c r="D245" s="235" t="str">
        <f t="shared" ref="D245:D249" si="440">D235</f>
        <v>B</v>
      </c>
      <c r="E245" s="91">
        <f t="shared" ca="1" si="429"/>
        <v>56</v>
      </c>
      <c r="F245" s="90">
        <f t="shared" ca="1" si="430"/>
        <v>0</v>
      </c>
      <c r="G245" s="91">
        <f t="shared" ca="1" si="431"/>
        <v>23</v>
      </c>
      <c r="H245" s="91" t="str">
        <f t="shared" ca="1" si="432"/>
        <v/>
      </c>
      <c r="I245" s="92" t="str">
        <f t="shared" ca="1" si="433"/>
        <v/>
      </c>
      <c r="J245" s="92" t="str">
        <f t="shared" ref="J245:J249" ca="1" si="441">IF(INDIRECT("'15MIN'!BK"&amp;$AO245)&lt;&gt;"", INDIRECT("'15MIN'!BT"&amp;$AO245), "")</f>
        <v/>
      </c>
      <c r="K245" s="93">
        <f t="shared" ref="K245:K249" ca="1" si="442">IF(E245&lt;&gt;"", SUM(E245:J245), "")</f>
        <v>79</v>
      </c>
      <c r="N245" s="235" t="str">
        <f t="shared" si="434"/>
        <v>B</v>
      </c>
      <c r="O245" s="176">
        <f t="shared" ref="O245:O249" ca="1" si="443">IF(E245&lt;&gt;"", SUM(E245,E255,E265,E275), "")</f>
        <v>225</v>
      </c>
      <c r="P245" s="175">
        <f t="shared" ca="1" si="435"/>
        <v>0</v>
      </c>
      <c r="Q245" s="176">
        <f t="shared" ca="1" si="436"/>
        <v>128</v>
      </c>
      <c r="R245" s="176" t="str">
        <f t="shared" ca="1" si="437"/>
        <v/>
      </c>
      <c r="S245" s="176" t="str">
        <f t="shared" ca="1" si="438"/>
        <v/>
      </c>
      <c r="T245" s="176" t="str">
        <f t="shared" ref="T245:T249" ca="1" si="444">IF(J245&lt;&gt;"", SUM(J245,J255,J265,J275), "")</f>
        <v/>
      </c>
      <c r="U245" s="173">
        <f t="shared" ref="U245:U249" ca="1" si="445">IF(O245&lt;&gt;"", SUM(O245:T245), "")</f>
        <v>353</v>
      </c>
      <c r="AO245">
        <f t="shared" si="439"/>
        <v>99</v>
      </c>
    </row>
    <row r="246" spans="3:41" x14ac:dyDescent="0.25">
      <c r="C246" s="160"/>
      <c r="D246" s="236" t="str">
        <f t="shared" si="440"/>
        <v>C</v>
      </c>
      <c r="E246" s="91">
        <f t="shared" ca="1" si="429"/>
        <v>52</v>
      </c>
      <c r="F246" s="91">
        <f t="shared" ca="1" si="430"/>
        <v>23</v>
      </c>
      <c r="G246" s="90">
        <f t="shared" ca="1" si="431"/>
        <v>0</v>
      </c>
      <c r="H246" s="91" t="str">
        <f t="shared" ca="1" si="432"/>
        <v/>
      </c>
      <c r="I246" s="92" t="str">
        <f t="shared" ca="1" si="433"/>
        <v/>
      </c>
      <c r="J246" s="92" t="str">
        <f t="shared" ca="1" si="441"/>
        <v/>
      </c>
      <c r="K246" s="93">
        <f t="shared" ca="1" si="442"/>
        <v>75</v>
      </c>
      <c r="N246" s="236" t="str">
        <f t="shared" si="434"/>
        <v>C</v>
      </c>
      <c r="O246" s="176">
        <f t="shared" ca="1" si="443"/>
        <v>275</v>
      </c>
      <c r="P246" s="176">
        <f t="shared" ca="1" si="435"/>
        <v>125</v>
      </c>
      <c r="Q246" s="175">
        <f t="shared" ca="1" si="436"/>
        <v>1</v>
      </c>
      <c r="R246" s="176" t="str">
        <f t="shared" ca="1" si="437"/>
        <v/>
      </c>
      <c r="S246" s="176" t="str">
        <f t="shared" ca="1" si="438"/>
        <v/>
      </c>
      <c r="T246" s="176" t="str">
        <f t="shared" ca="1" si="444"/>
        <v/>
      </c>
      <c r="U246" s="173">
        <f t="shared" ca="1" si="445"/>
        <v>401</v>
      </c>
      <c r="AO246">
        <f t="shared" si="439"/>
        <v>161</v>
      </c>
    </row>
    <row r="247" spans="3:41" x14ac:dyDescent="0.25">
      <c r="C247" s="160"/>
      <c r="D247" s="237" t="str">
        <f t="shared" si="440"/>
        <v/>
      </c>
      <c r="E247" s="91" t="str">
        <f t="shared" ca="1" si="429"/>
        <v/>
      </c>
      <c r="F247" s="91" t="str">
        <f t="shared" ca="1" si="430"/>
        <v/>
      </c>
      <c r="G247" s="91" t="str">
        <f t="shared" ca="1" si="431"/>
        <v/>
      </c>
      <c r="H247" s="90" t="str">
        <f t="shared" ca="1" si="432"/>
        <v/>
      </c>
      <c r="I247" s="92" t="str">
        <f t="shared" ca="1" si="433"/>
        <v/>
      </c>
      <c r="J247" s="92" t="str">
        <f t="shared" ca="1" si="441"/>
        <v/>
      </c>
      <c r="K247" s="93" t="str">
        <f t="shared" ca="1" si="442"/>
        <v/>
      </c>
      <c r="N247" s="237" t="str">
        <f t="shared" si="434"/>
        <v/>
      </c>
      <c r="O247" s="176" t="str">
        <f t="shared" ca="1" si="443"/>
        <v/>
      </c>
      <c r="P247" s="176" t="str">
        <f t="shared" ca="1" si="435"/>
        <v/>
      </c>
      <c r="Q247" s="176" t="str">
        <f t="shared" ca="1" si="436"/>
        <v/>
      </c>
      <c r="R247" s="175" t="str">
        <f t="shared" ca="1" si="437"/>
        <v/>
      </c>
      <c r="S247" s="176" t="str">
        <f t="shared" ca="1" si="438"/>
        <v/>
      </c>
      <c r="T247" s="176" t="str">
        <f t="shared" ca="1" si="444"/>
        <v/>
      </c>
      <c r="U247" s="173" t="str">
        <f t="shared" ca="1" si="445"/>
        <v/>
      </c>
      <c r="AO247">
        <f t="shared" si="439"/>
        <v>223</v>
      </c>
    </row>
    <row r="248" spans="3:41" x14ac:dyDescent="0.25">
      <c r="C248" s="160"/>
      <c r="D248" s="238" t="str">
        <f t="shared" si="440"/>
        <v/>
      </c>
      <c r="E248" s="91" t="str">
        <f t="shared" ca="1" si="429"/>
        <v/>
      </c>
      <c r="F248" s="91" t="str">
        <f t="shared" ca="1" si="430"/>
        <v/>
      </c>
      <c r="G248" s="91" t="str">
        <f t="shared" ca="1" si="431"/>
        <v/>
      </c>
      <c r="H248" s="91" t="str">
        <f t="shared" ca="1" si="432"/>
        <v/>
      </c>
      <c r="I248" s="96" t="str">
        <f t="shared" ca="1" si="433"/>
        <v/>
      </c>
      <c r="J248" s="92" t="str">
        <f t="shared" ca="1" si="441"/>
        <v/>
      </c>
      <c r="K248" s="93" t="str">
        <f t="shared" ca="1" si="442"/>
        <v/>
      </c>
      <c r="N248" s="238" t="str">
        <f t="shared" si="434"/>
        <v/>
      </c>
      <c r="O248" s="176" t="str">
        <f t="shared" ca="1" si="443"/>
        <v/>
      </c>
      <c r="P248" s="176" t="str">
        <f t="shared" ca="1" si="435"/>
        <v/>
      </c>
      <c r="Q248" s="176" t="str">
        <f t="shared" ca="1" si="436"/>
        <v/>
      </c>
      <c r="R248" s="176" t="str">
        <f t="shared" ca="1" si="437"/>
        <v/>
      </c>
      <c r="S248" s="175" t="str">
        <f t="shared" ca="1" si="438"/>
        <v/>
      </c>
      <c r="T248" s="176" t="str">
        <f t="shared" ca="1" si="444"/>
        <v/>
      </c>
      <c r="U248" s="173" t="str">
        <f t="shared" ca="1" si="445"/>
        <v/>
      </c>
      <c r="AO248">
        <f t="shared" si="439"/>
        <v>285</v>
      </c>
    </row>
    <row r="249" spans="3:41" x14ac:dyDescent="0.25">
      <c r="C249" s="104"/>
      <c r="D249" s="239" t="str">
        <f t="shared" si="440"/>
        <v/>
      </c>
      <c r="E249" s="91" t="str">
        <f t="shared" ca="1" si="429"/>
        <v/>
      </c>
      <c r="F249" s="91" t="str">
        <f t="shared" ca="1" si="430"/>
        <v/>
      </c>
      <c r="G249" s="92" t="str">
        <f t="shared" ca="1" si="431"/>
        <v/>
      </c>
      <c r="H249" s="92" t="str">
        <f t="shared" ca="1" si="432"/>
        <v/>
      </c>
      <c r="I249" s="91" t="str">
        <f t="shared" ca="1" si="433"/>
        <v/>
      </c>
      <c r="J249" s="96" t="str">
        <f t="shared" ca="1" si="441"/>
        <v/>
      </c>
      <c r="K249" s="93" t="str">
        <f t="shared" ca="1" si="442"/>
        <v/>
      </c>
      <c r="N249" s="239" t="str">
        <f t="shared" si="434"/>
        <v/>
      </c>
      <c r="O249" s="176" t="str">
        <f t="shared" ca="1" si="443"/>
        <v/>
      </c>
      <c r="P249" s="176" t="str">
        <f t="shared" ca="1" si="435"/>
        <v/>
      </c>
      <c r="Q249" s="176" t="str">
        <f t="shared" ca="1" si="436"/>
        <v/>
      </c>
      <c r="R249" s="176" t="str">
        <f t="shared" ca="1" si="437"/>
        <v/>
      </c>
      <c r="S249" s="176" t="str">
        <f t="shared" ca="1" si="438"/>
        <v/>
      </c>
      <c r="T249" s="175" t="str">
        <f t="shared" ca="1" si="444"/>
        <v/>
      </c>
      <c r="U249" s="173" t="str">
        <f t="shared" ca="1" si="445"/>
        <v/>
      </c>
      <c r="AO249">
        <f t="shared" si="439"/>
        <v>347</v>
      </c>
    </row>
    <row r="250" spans="3:41" x14ac:dyDescent="0.25">
      <c r="C250" s="97"/>
      <c r="D250" s="98"/>
      <c r="E250" s="99">
        <f ca="1">IF(E244&lt;&gt;"", SUM(E244:E249), "")</f>
        <v>109</v>
      </c>
      <c r="F250" s="99">
        <f t="shared" ref="F250:J250" ca="1" si="446">IF(F244&lt;&gt;"", SUM(F244:F249), "")</f>
        <v>63</v>
      </c>
      <c r="G250" s="99">
        <f t="shared" ca="1" si="446"/>
        <v>79</v>
      </c>
      <c r="H250" s="99" t="str">
        <f t="shared" ca="1" si="446"/>
        <v/>
      </c>
      <c r="I250" s="99" t="str">
        <f t="shared" ca="1" si="446"/>
        <v/>
      </c>
      <c r="J250" s="99" t="str">
        <f t="shared" ca="1" si="446"/>
        <v/>
      </c>
      <c r="K250" s="100">
        <f ca="1">SUM(E244:J249)</f>
        <v>251</v>
      </c>
      <c r="N250" s="89"/>
      <c r="O250" s="174">
        <f ca="1">IF(O244&lt;&gt;"", SUM(O244:O249), "")</f>
        <v>502</v>
      </c>
      <c r="P250" s="174">
        <f t="shared" ref="P250" ca="1" si="447">IF(P244&lt;&gt;"", SUM(P244:P249), "")</f>
        <v>297</v>
      </c>
      <c r="Q250" s="174">
        <f t="shared" ref="Q250" ca="1" si="448">IF(Q244&lt;&gt;"", SUM(Q244:Q249), "")</f>
        <v>382</v>
      </c>
      <c r="R250" s="174" t="str">
        <f t="shared" ref="R250" ca="1" si="449">IF(R244&lt;&gt;"", SUM(R244:R249), "")</f>
        <v/>
      </c>
      <c r="S250" s="174" t="str">
        <f t="shared" ref="S250" ca="1" si="450">IF(S244&lt;&gt;"", SUM(S244:S249), "")</f>
        <v/>
      </c>
      <c r="T250" s="174" t="str">
        <f t="shared" ref="T250" ca="1" si="451">IF(T244&lt;&gt;"", SUM(T244:T249), "")</f>
        <v/>
      </c>
      <c r="U250" s="172">
        <f ca="1">SUM(O244:T249)</f>
        <v>1181</v>
      </c>
    </row>
    <row r="252" spans="3:41" ht="23.25" x14ac:dyDescent="0.25">
      <c r="D252" s="411">
        <f>D242+TIME(0,15,0)</f>
        <v>0.48958333333333376</v>
      </c>
      <c r="E252" s="411"/>
      <c r="F252" s="411"/>
      <c r="G252" s="411"/>
    </row>
    <row r="253" spans="3:41" x14ac:dyDescent="0.25">
      <c r="E253" s="229" t="str">
        <f t="shared" ref="E253:J253" si="452">E243</f>
        <v>A</v>
      </c>
      <c r="F253" s="230" t="str">
        <f t="shared" si="452"/>
        <v>B</v>
      </c>
      <c r="G253" s="231" t="str">
        <f t="shared" si="452"/>
        <v>C</v>
      </c>
      <c r="H253" s="229" t="str">
        <f t="shared" si="452"/>
        <v/>
      </c>
      <c r="I253" s="230" t="str">
        <f t="shared" si="452"/>
        <v/>
      </c>
      <c r="J253" s="231" t="str">
        <f t="shared" si="452"/>
        <v/>
      </c>
      <c r="K253" s="88"/>
    </row>
    <row r="254" spans="3:41" ht="15" customHeight="1" x14ac:dyDescent="0.25">
      <c r="C254" s="160"/>
      <c r="D254" s="234" t="str">
        <f>D244</f>
        <v>A</v>
      </c>
      <c r="E254" s="90">
        <f t="shared" ref="E254:E259" ca="1" si="453">IF(INDIRECT("'15MIN'!C"&amp;$AO254)&lt;&gt;"", INDIRECT("'15MIN'!L"&amp;$AO254), "")</f>
        <v>1</v>
      </c>
      <c r="F254" s="91">
        <f t="shared" ref="F254:F259" ca="1" si="454">IF(INDIRECT("'15MIN'!O"&amp;$AO254)&lt;&gt;"", INDIRECT("'15MIN'!X"&amp;$AO254), "")</f>
        <v>49</v>
      </c>
      <c r="G254" s="91">
        <f t="shared" ref="G254:G259" ca="1" si="455">IF(INDIRECT("'15MIN'!AA"&amp;$AO254)&lt;&gt;"", INDIRECT("'15MIN'!AJ"&amp;$AO254), "")</f>
        <v>78</v>
      </c>
      <c r="H254" s="91" t="str">
        <f t="shared" ref="H254:H259" ca="1" si="456">IF(INDIRECT("'15MIN'!AM"&amp;$AO254)&lt;&gt;"", INDIRECT("'15MIN'!AV"&amp;$AO254), "")</f>
        <v/>
      </c>
      <c r="I254" s="92" t="str">
        <f t="shared" ref="I254:I259" ca="1" si="457">IF(INDIRECT("'15MIN'!AY"&amp;$AO254)&lt;&gt;"", INDIRECT("'15MIN'!BH"&amp;$AO254), "")</f>
        <v/>
      </c>
      <c r="J254" s="92" t="str">
        <f ca="1">IF(INDIRECT("'15MIN'!BK"&amp;$AO254)&lt;&gt;"", INDIRECT("'15MIN'!BT"&amp;$AO254), "")</f>
        <v/>
      </c>
      <c r="K254" s="93">
        <f ca="1">IF(E254&lt;&gt;"", SUM(E254:J254), "")</f>
        <v>128</v>
      </c>
      <c r="AO254">
        <f t="shared" ref="AO254:AO259" si="458">AO244+1</f>
        <v>38</v>
      </c>
    </row>
    <row r="255" spans="3:41" x14ac:dyDescent="0.25">
      <c r="C255" s="160"/>
      <c r="D255" s="235" t="str">
        <f t="shared" ref="D255:D259" si="459">D245</f>
        <v>B</v>
      </c>
      <c r="E255" s="91">
        <f t="shared" ca="1" si="453"/>
        <v>53</v>
      </c>
      <c r="F255" s="90">
        <f t="shared" ca="1" si="454"/>
        <v>0</v>
      </c>
      <c r="G255" s="91">
        <f t="shared" ca="1" si="455"/>
        <v>30</v>
      </c>
      <c r="H255" s="91" t="str">
        <f t="shared" ca="1" si="456"/>
        <v/>
      </c>
      <c r="I255" s="92" t="str">
        <f t="shared" ca="1" si="457"/>
        <v/>
      </c>
      <c r="J255" s="92" t="str">
        <f t="shared" ref="J255:J259" ca="1" si="460">IF(INDIRECT("'15MIN'!BK"&amp;$AO255)&lt;&gt;"", INDIRECT("'15MIN'!BT"&amp;$AO255), "")</f>
        <v/>
      </c>
      <c r="K255" s="93">
        <f t="shared" ref="K255:K259" ca="1" si="461">IF(E255&lt;&gt;"", SUM(E255:J255), "")</f>
        <v>83</v>
      </c>
      <c r="AO255">
        <f t="shared" si="458"/>
        <v>100</v>
      </c>
    </row>
    <row r="256" spans="3:41" x14ac:dyDescent="0.25">
      <c r="C256" s="160"/>
      <c r="D256" s="236" t="str">
        <f t="shared" si="459"/>
        <v>C</v>
      </c>
      <c r="E256" s="91">
        <f t="shared" ca="1" si="453"/>
        <v>77</v>
      </c>
      <c r="F256" s="91">
        <f t="shared" ca="1" si="454"/>
        <v>34</v>
      </c>
      <c r="G256" s="90">
        <f t="shared" ca="1" si="455"/>
        <v>0</v>
      </c>
      <c r="H256" s="91" t="str">
        <f t="shared" ca="1" si="456"/>
        <v/>
      </c>
      <c r="I256" s="92" t="str">
        <f t="shared" ca="1" si="457"/>
        <v/>
      </c>
      <c r="J256" s="92" t="str">
        <f t="shared" ca="1" si="460"/>
        <v/>
      </c>
      <c r="K256" s="93">
        <f t="shared" ca="1" si="461"/>
        <v>111</v>
      </c>
      <c r="AO256">
        <f t="shared" si="458"/>
        <v>162</v>
      </c>
    </row>
    <row r="257" spans="3:41" x14ac:dyDescent="0.25">
      <c r="C257" s="160"/>
      <c r="D257" s="237" t="str">
        <f t="shared" si="459"/>
        <v/>
      </c>
      <c r="E257" s="91" t="str">
        <f t="shared" ca="1" si="453"/>
        <v/>
      </c>
      <c r="F257" s="91" t="str">
        <f t="shared" ca="1" si="454"/>
        <v/>
      </c>
      <c r="G257" s="91" t="str">
        <f t="shared" ca="1" si="455"/>
        <v/>
      </c>
      <c r="H257" s="90" t="str">
        <f t="shared" ca="1" si="456"/>
        <v/>
      </c>
      <c r="I257" s="92" t="str">
        <f t="shared" ca="1" si="457"/>
        <v/>
      </c>
      <c r="J257" s="92" t="str">
        <f t="shared" ca="1" si="460"/>
        <v/>
      </c>
      <c r="K257" s="93" t="str">
        <f t="shared" ca="1" si="461"/>
        <v/>
      </c>
      <c r="AO257">
        <f t="shared" si="458"/>
        <v>224</v>
      </c>
    </row>
    <row r="258" spans="3:41" x14ac:dyDescent="0.25">
      <c r="C258" s="160"/>
      <c r="D258" s="238" t="str">
        <f t="shared" si="459"/>
        <v/>
      </c>
      <c r="E258" s="91" t="str">
        <f t="shared" ca="1" si="453"/>
        <v/>
      </c>
      <c r="F258" s="91" t="str">
        <f t="shared" ca="1" si="454"/>
        <v/>
      </c>
      <c r="G258" s="91" t="str">
        <f t="shared" ca="1" si="455"/>
        <v/>
      </c>
      <c r="H258" s="91" t="str">
        <f t="shared" ca="1" si="456"/>
        <v/>
      </c>
      <c r="I258" s="96" t="str">
        <f t="shared" ca="1" si="457"/>
        <v/>
      </c>
      <c r="J258" s="92" t="str">
        <f t="shared" ca="1" si="460"/>
        <v/>
      </c>
      <c r="K258" s="93" t="str">
        <f t="shared" ca="1" si="461"/>
        <v/>
      </c>
      <c r="AO258">
        <f t="shared" si="458"/>
        <v>286</v>
      </c>
    </row>
    <row r="259" spans="3:41" x14ac:dyDescent="0.25">
      <c r="C259" s="104"/>
      <c r="D259" s="239" t="str">
        <f t="shared" si="459"/>
        <v/>
      </c>
      <c r="E259" s="91" t="str">
        <f t="shared" ca="1" si="453"/>
        <v/>
      </c>
      <c r="F259" s="91" t="str">
        <f t="shared" ca="1" si="454"/>
        <v/>
      </c>
      <c r="G259" s="92" t="str">
        <f t="shared" ca="1" si="455"/>
        <v/>
      </c>
      <c r="H259" s="92" t="str">
        <f t="shared" ca="1" si="456"/>
        <v/>
      </c>
      <c r="I259" s="91" t="str">
        <f t="shared" ca="1" si="457"/>
        <v/>
      </c>
      <c r="J259" s="96" t="str">
        <f t="shared" ca="1" si="460"/>
        <v/>
      </c>
      <c r="K259" s="93" t="str">
        <f t="shared" ca="1" si="461"/>
        <v/>
      </c>
      <c r="AO259">
        <f t="shared" si="458"/>
        <v>348</v>
      </c>
    </row>
    <row r="260" spans="3:41" x14ac:dyDescent="0.25">
      <c r="C260" s="97"/>
      <c r="D260" s="98"/>
      <c r="E260" s="99">
        <f ca="1">IF(E254&lt;&gt;"", SUM(E254:E259), "")</f>
        <v>131</v>
      </c>
      <c r="F260" s="99">
        <f t="shared" ref="F260:J260" ca="1" si="462">IF(F254&lt;&gt;"", SUM(F254:F259), "")</f>
        <v>83</v>
      </c>
      <c r="G260" s="99">
        <f t="shared" ca="1" si="462"/>
        <v>108</v>
      </c>
      <c r="H260" s="99" t="str">
        <f t="shared" ca="1" si="462"/>
        <v/>
      </c>
      <c r="I260" s="99" t="str">
        <f t="shared" ca="1" si="462"/>
        <v/>
      </c>
      <c r="J260" s="99" t="str">
        <f t="shared" ca="1" si="462"/>
        <v/>
      </c>
      <c r="K260" s="100">
        <f ca="1">SUM(E254:J259)</f>
        <v>322</v>
      </c>
    </row>
    <row r="261" spans="3:41" ht="45" customHeight="1" x14ac:dyDescent="0.25"/>
    <row r="262" spans="3:41" ht="23.25" x14ac:dyDescent="0.25">
      <c r="D262" s="403">
        <f>D252+TIME(0,15,0)</f>
        <v>0.50000000000000044</v>
      </c>
      <c r="E262" s="403"/>
      <c r="F262" s="403"/>
      <c r="G262" s="403"/>
      <c r="H262" s="33"/>
      <c r="I262" s="33"/>
      <c r="J262" s="33"/>
      <c r="K262" s="33"/>
      <c r="N262" s="112" t="str">
        <f>TEXT(D262, "hh:mm")&amp;" to "&amp;TEXT(D262+TIME(1, 0, 0), "hh:mm")</f>
        <v>12:00 to 13:00</v>
      </c>
      <c r="O262" s="112"/>
      <c r="P262" s="112"/>
      <c r="Q262" s="112"/>
      <c r="R262" s="33"/>
      <c r="S262" s="33"/>
      <c r="T262" s="33"/>
      <c r="U262" s="33"/>
    </row>
    <row r="263" spans="3:41" x14ac:dyDescent="0.25">
      <c r="E263" s="229" t="str">
        <f>IF(config!$C$14&lt;&gt;"", "A", "")</f>
        <v>A</v>
      </c>
      <c r="F263" s="230" t="str">
        <f>IF(config!$C$15&lt;&gt;"", "B", "")</f>
        <v>B</v>
      </c>
      <c r="G263" s="231" t="str">
        <f>IF(config!$C$16&lt;&gt;"", "C", "")</f>
        <v>C</v>
      </c>
      <c r="H263" s="232" t="str">
        <f>IF(config!$C$17&lt;&gt;"", "D", "")</f>
        <v/>
      </c>
      <c r="I263" s="233" t="str">
        <f>IF(config!$C$18&lt;&gt;"", "E", "")</f>
        <v/>
      </c>
      <c r="J263" s="190" t="str">
        <f>IF(config!$C$19&lt;&gt;"", "F", "")</f>
        <v/>
      </c>
      <c r="K263" s="88"/>
      <c r="O263" s="229" t="str">
        <f t="shared" ref="O263" si="463">E263</f>
        <v>A</v>
      </c>
      <c r="P263" s="230" t="str">
        <f t="shared" ref="P263" si="464">F263</f>
        <v>B</v>
      </c>
      <c r="Q263" s="231" t="str">
        <f t="shared" ref="Q263" si="465">G263</f>
        <v>C</v>
      </c>
      <c r="R263" s="232" t="str">
        <f t="shared" ref="R263" si="466">H263</f>
        <v/>
      </c>
      <c r="S263" s="233" t="str">
        <f t="shared" ref="S263" si="467">I263</f>
        <v/>
      </c>
      <c r="T263" s="190" t="str">
        <f t="shared" ref="T263" si="468">J263</f>
        <v/>
      </c>
      <c r="U263" s="88"/>
    </row>
    <row r="264" spans="3:41" ht="15" customHeight="1" x14ac:dyDescent="0.25">
      <c r="C264" s="160"/>
      <c r="D264" s="234" t="str">
        <f>IF(config!$C$14&lt;&gt;"", "A", "")</f>
        <v>A</v>
      </c>
      <c r="E264" s="90">
        <f t="shared" ref="E264:E269" ca="1" si="469">IF(INDIRECT("'15MIN'!C"&amp;$AO264)&lt;&gt;"", INDIRECT("'15MIN'!L"&amp;$AO264), "")</f>
        <v>0</v>
      </c>
      <c r="F264" s="91">
        <f t="shared" ref="F264:F269" ca="1" si="470">IF(INDIRECT("'15MIN'!O"&amp;$AO264)&lt;&gt;"", INDIRECT("'15MIN'!X"&amp;$AO264), "")</f>
        <v>40</v>
      </c>
      <c r="G264" s="91">
        <f t="shared" ref="G264:G269" ca="1" si="471">IF(INDIRECT("'15MIN'!AA"&amp;$AO264)&lt;&gt;"", INDIRECT("'15MIN'!AJ"&amp;$AO264), "")</f>
        <v>62</v>
      </c>
      <c r="H264" s="91" t="str">
        <f t="shared" ref="H264:H269" ca="1" si="472">IF(INDIRECT("'15MIN'!AM"&amp;$AO264)&lt;&gt;"", INDIRECT("'15MIN'!AV"&amp;$AO264), "")</f>
        <v/>
      </c>
      <c r="I264" s="92" t="str">
        <f t="shared" ref="I264:I269" ca="1" si="473">IF(INDIRECT("'15MIN'!AY"&amp;$AO264)&lt;&gt;"", INDIRECT("'15MIN'!BH"&amp;$AO264), "")</f>
        <v/>
      </c>
      <c r="J264" s="92" t="str">
        <f ca="1">IF(INDIRECT("'15MIN'!BK"&amp;$AO264)&lt;&gt;"", INDIRECT("'15MIN'!BT"&amp;$AO264), "")</f>
        <v/>
      </c>
      <c r="K264" s="93">
        <f ca="1">IF(E264&lt;&gt;"", SUM(E264:J264), "")</f>
        <v>102</v>
      </c>
      <c r="M264" s="410"/>
      <c r="N264" s="234" t="str">
        <f t="shared" ref="N264:N269" si="474">D264</f>
        <v>A</v>
      </c>
      <c r="O264" s="94">
        <f t="shared" ref="O264:O269" ca="1" si="475">IF(E264&lt;&gt;"", SUM(E264,E274,E284,E294), "")</f>
        <v>0</v>
      </c>
      <c r="P264" s="95">
        <f t="shared" ref="P264:P269" ca="1" si="476">IF(F264&lt;&gt;"", SUM(F264,F274,F284,F294), "")</f>
        <v>170</v>
      </c>
      <c r="Q264" s="95">
        <f t="shared" ref="Q264:Q269" ca="1" si="477">IF(G264&lt;&gt;"", SUM(G264,G274,G284,G294), "")</f>
        <v>255</v>
      </c>
      <c r="R264" s="95" t="str">
        <f t="shared" ref="R264:R269" ca="1" si="478">IF(H264&lt;&gt;"", SUM(H264,H274,H284,H294), "")</f>
        <v/>
      </c>
      <c r="S264" s="95" t="str">
        <f t="shared" ref="S264:S269" ca="1" si="479">IF(I264&lt;&gt;"", SUM(I264,I274,I284,I294), "")</f>
        <v/>
      </c>
      <c r="T264" s="95" t="str">
        <f ca="1">IF(J264&lt;&gt;"", SUM(J264,J274,J284,J294), "")</f>
        <v/>
      </c>
      <c r="U264" s="93">
        <f ca="1">IF(O264&lt;&gt;"", SUM(O264:T264), "")</f>
        <v>425</v>
      </c>
      <c r="AO264">
        <f t="shared" ref="AO264:AO269" si="480">AO254+1</f>
        <v>39</v>
      </c>
    </row>
    <row r="265" spans="3:41" x14ac:dyDescent="0.25">
      <c r="C265" s="160"/>
      <c r="D265" s="235" t="str">
        <f>IF(config!$C$15&lt;&gt;"", "B", "")</f>
        <v>B</v>
      </c>
      <c r="E265" s="91">
        <f t="shared" ca="1" si="469"/>
        <v>63</v>
      </c>
      <c r="F265" s="90">
        <f t="shared" ca="1" si="470"/>
        <v>0</v>
      </c>
      <c r="G265" s="91">
        <f t="shared" ca="1" si="471"/>
        <v>40</v>
      </c>
      <c r="H265" s="91" t="str">
        <f t="shared" ca="1" si="472"/>
        <v/>
      </c>
      <c r="I265" s="92" t="str">
        <f t="shared" ca="1" si="473"/>
        <v/>
      </c>
      <c r="J265" s="92" t="str">
        <f t="shared" ref="J265:J269" ca="1" si="481">IF(INDIRECT("'15MIN'!BK"&amp;$AO265)&lt;&gt;"", INDIRECT("'15MIN'!BT"&amp;$AO265), "")</f>
        <v/>
      </c>
      <c r="K265" s="93">
        <f t="shared" ref="K265:K269" ca="1" si="482">IF(E265&lt;&gt;"", SUM(E265:J265), "")</f>
        <v>103</v>
      </c>
      <c r="M265" s="410"/>
      <c r="N265" s="235" t="str">
        <f t="shared" si="474"/>
        <v>B</v>
      </c>
      <c r="O265" s="95">
        <f t="shared" ca="1" si="475"/>
        <v>220</v>
      </c>
      <c r="P265" s="94">
        <f t="shared" ca="1" si="476"/>
        <v>0</v>
      </c>
      <c r="Q265" s="95">
        <f t="shared" ca="1" si="477"/>
        <v>145</v>
      </c>
      <c r="R265" s="95" t="str">
        <f t="shared" ca="1" si="478"/>
        <v/>
      </c>
      <c r="S265" s="95" t="str">
        <f t="shared" ca="1" si="479"/>
        <v/>
      </c>
      <c r="T265" s="95" t="str">
        <f t="shared" ref="T265:T269" ca="1" si="483">IF(J265&lt;&gt;"", SUM(J265,J275,J285,J295), "")</f>
        <v/>
      </c>
      <c r="U265" s="93">
        <f t="shared" ref="U265:U269" ca="1" si="484">IF(O265&lt;&gt;"", SUM(O265:T265), "")</f>
        <v>365</v>
      </c>
      <c r="AO265">
        <f t="shared" si="480"/>
        <v>101</v>
      </c>
    </row>
    <row r="266" spans="3:41" x14ac:dyDescent="0.25">
      <c r="C266" s="160"/>
      <c r="D266" s="236" t="str">
        <f>IF(config!$C$16&lt;&gt;"", "C", "")</f>
        <v>C</v>
      </c>
      <c r="E266" s="91">
        <f t="shared" ca="1" si="469"/>
        <v>76</v>
      </c>
      <c r="F266" s="91">
        <f t="shared" ca="1" si="470"/>
        <v>32</v>
      </c>
      <c r="G266" s="90">
        <f t="shared" ca="1" si="471"/>
        <v>1</v>
      </c>
      <c r="H266" s="91" t="str">
        <f t="shared" ca="1" si="472"/>
        <v/>
      </c>
      <c r="I266" s="92" t="str">
        <f t="shared" ca="1" si="473"/>
        <v/>
      </c>
      <c r="J266" s="92" t="str">
        <f t="shared" ca="1" si="481"/>
        <v/>
      </c>
      <c r="K266" s="93">
        <f t="shared" ca="1" si="482"/>
        <v>109</v>
      </c>
      <c r="M266" s="410"/>
      <c r="N266" s="236" t="str">
        <f t="shared" si="474"/>
        <v>C</v>
      </c>
      <c r="O266" s="95">
        <f t="shared" ca="1" si="475"/>
        <v>259</v>
      </c>
      <c r="P266" s="95">
        <f t="shared" ca="1" si="476"/>
        <v>139</v>
      </c>
      <c r="Q266" s="94">
        <f t="shared" ca="1" si="477"/>
        <v>1</v>
      </c>
      <c r="R266" s="95" t="str">
        <f t="shared" ca="1" si="478"/>
        <v/>
      </c>
      <c r="S266" s="95" t="str">
        <f t="shared" ca="1" si="479"/>
        <v/>
      </c>
      <c r="T266" s="95" t="str">
        <f t="shared" ca="1" si="483"/>
        <v/>
      </c>
      <c r="U266" s="93">
        <f t="shared" ca="1" si="484"/>
        <v>399</v>
      </c>
      <c r="AO266">
        <f t="shared" si="480"/>
        <v>163</v>
      </c>
    </row>
    <row r="267" spans="3:41" x14ac:dyDescent="0.25">
      <c r="C267" s="160"/>
      <c r="D267" s="237" t="str">
        <f>IF(config!$C$17&lt;&gt;"", "D", "")</f>
        <v/>
      </c>
      <c r="E267" s="91" t="str">
        <f t="shared" ca="1" si="469"/>
        <v/>
      </c>
      <c r="F267" s="91" t="str">
        <f t="shared" ca="1" si="470"/>
        <v/>
      </c>
      <c r="G267" s="91" t="str">
        <f t="shared" ca="1" si="471"/>
        <v/>
      </c>
      <c r="H267" s="90" t="str">
        <f t="shared" ca="1" si="472"/>
        <v/>
      </c>
      <c r="I267" s="92" t="str">
        <f t="shared" ca="1" si="473"/>
        <v/>
      </c>
      <c r="J267" s="92" t="str">
        <f t="shared" ca="1" si="481"/>
        <v/>
      </c>
      <c r="K267" s="93" t="str">
        <f t="shared" ca="1" si="482"/>
        <v/>
      </c>
      <c r="M267" s="410"/>
      <c r="N267" s="237" t="str">
        <f t="shared" si="474"/>
        <v/>
      </c>
      <c r="O267" s="95" t="str">
        <f t="shared" ca="1" si="475"/>
        <v/>
      </c>
      <c r="P267" s="95" t="str">
        <f t="shared" ca="1" si="476"/>
        <v/>
      </c>
      <c r="Q267" s="95" t="str">
        <f t="shared" ca="1" si="477"/>
        <v/>
      </c>
      <c r="R267" s="94" t="str">
        <f t="shared" ca="1" si="478"/>
        <v/>
      </c>
      <c r="S267" s="95" t="str">
        <f t="shared" ca="1" si="479"/>
        <v/>
      </c>
      <c r="T267" s="95" t="str">
        <f t="shared" ca="1" si="483"/>
        <v/>
      </c>
      <c r="U267" s="93" t="str">
        <f t="shared" ca="1" si="484"/>
        <v/>
      </c>
      <c r="AO267">
        <f t="shared" si="480"/>
        <v>225</v>
      </c>
    </row>
    <row r="268" spans="3:41" x14ac:dyDescent="0.25">
      <c r="C268" s="160"/>
      <c r="D268" s="238" t="str">
        <f>IF(config!$C$18&lt;&gt;"", "E", "")</f>
        <v/>
      </c>
      <c r="E268" s="91" t="str">
        <f t="shared" ca="1" si="469"/>
        <v/>
      </c>
      <c r="F268" s="91" t="str">
        <f t="shared" ca="1" si="470"/>
        <v/>
      </c>
      <c r="G268" s="91" t="str">
        <f t="shared" ca="1" si="471"/>
        <v/>
      </c>
      <c r="H268" s="91" t="str">
        <f t="shared" ca="1" si="472"/>
        <v/>
      </c>
      <c r="I268" s="96" t="str">
        <f t="shared" ca="1" si="473"/>
        <v/>
      </c>
      <c r="J268" s="92" t="str">
        <f t="shared" ca="1" si="481"/>
        <v/>
      </c>
      <c r="K268" s="93" t="str">
        <f t="shared" ca="1" si="482"/>
        <v/>
      </c>
      <c r="M268" s="410"/>
      <c r="N268" s="238" t="str">
        <f t="shared" si="474"/>
        <v/>
      </c>
      <c r="O268" s="95" t="str">
        <f t="shared" ca="1" si="475"/>
        <v/>
      </c>
      <c r="P268" s="95" t="str">
        <f t="shared" ca="1" si="476"/>
        <v/>
      </c>
      <c r="Q268" s="95" t="str">
        <f t="shared" ca="1" si="477"/>
        <v/>
      </c>
      <c r="R268" s="95" t="str">
        <f t="shared" ca="1" si="478"/>
        <v/>
      </c>
      <c r="S268" s="94" t="str">
        <f t="shared" ca="1" si="479"/>
        <v/>
      </c>
      <c r="T268" s="95" t="str">
        <f t="shared" ca="1" si="483"/>
        <v/>
      </c>
      <c r="U268" s="93" t="str">
        <f t="shared" ca="1" si="484"/>
        <v/>
      </c>
      <c r="AO268">
        <f t="shared" si="480"/>
        <v>287</v>
      </c>
    </row>
    <row r="269" spans="3:41" x14ac:dyDescent="0.25">
      <c r="C269" s="104"/>
      <c r="D269" s="239" t="str">
        <f>IF(config!$C$19&lt;&gt;"", "F", "")</f>
        <v/>
      </c>
      <c r="E269" s="91" t="str">
        <f t="shared" ca="1" si="469"/>
        <v/>
      </c>
      <c r="F269" s="91" t="str">
        <f t="shared" ca="1" si="470"/>
        <v/>
      </c>
      <c r="G269" s="92" t="str">
        <f t="shared" ca="1" si="471"/>
        <v/>
      </c>
      <c r="H269" s="92" t="str">
        <f t="shared" ca="1" si="472"/>
        <v/>
      </c>
      <c r="I269" s="91" t="str">
        <f t="shared" ca="1" si="473"/>
        <v/>
      </c>
      <c r="J269" s="96" t="str">
        <f t="shared" ca="1" si="481"/>
        <v/>
      </c>
      <c r="K269" s="93" t="str">
        <f t="shared" ca="1" si="482"/>
        <v/>
      </c>
      <c r="M269" s="104"/>
      <c r="N269" s="239" t="str">
        <f t="shared" si="474"/>
        <v/>
      </c>
      <c r="O269" s="95" t="str">
        <f t="shared" ca="1" si="475"/>
        <v/>
      </c>
      <c r="P269" s="95" t="str">
        <f t="shared" ca="1" si="476"/>
        <v/>
      </c>
      <c r="Q269" s="95" t="str">
        <f t="shared" ca="1" si="477"/>
        <v/>
      </c>
      <c r="R269" s="95" t="str">
        <f t="shared" ca="1" si="478"/>
        <v/>
      </c>
      <c r="S269" s="95" t="str">
        <f t="shared" ca="1" si="479"/>
        <v/>
      </c>
      <c r="T269" s="94" t="str">
        <f t="shared" ca="1" si="483"/>
        <v/>
      </c>
      <c r="U269" s="93" t="str">
        <f t="shared" ca="1" si="484"/>
        <v/>
      </c>
      <c r="AO269">
        <f t="shared" si="480"/>
        <v>349</v>
      </c>
    </row>
    <row r="270" spans="3:41" x14ac:dyDescent="0.25">
      <c r="C270" s="97"/>
      <c r="D270" s="98"/>
      <c r="E270" s="99">
        <f ca="1">IF(E264&lt;&gt;"", SUM(E264:E269), "")</f>
        <v>139</v>
      </c>
      <c r="F270" s="99">
        <f t="shared" ref="F270:J270" ca="1" si="485">IF(F264&lt;&gt;"", SUM(F264:F269), "")</f>
        <v>72</v>
      </c>
      <c r="G270" s="99">
        <f t="shared" ca="1" si="485"/>
        <v>103</v>
      </c>
      <c r="H270" s="99" t="str">
        <f t="shared" ca="1" si="485"/>
        <v/>
      </c>
      <c r="I270" s="99" t="str">
        <f t="shared" ca="1" si="485"/>
        <v/>
      </c>
      <c r="J270" s="99" t="str">
        <f t="shared" ca="1" si="485"/>
        <v/>
      </c>
      <c r="K270" s="100">
        <f ca="1">SUM(E264:J269)</f>
        <v>314</v>
      </c>
      <c r="M270" s="97"/>
      <c r="N270" s="89"/>
      <c r="O270" s="99">
        <f ca="1">IF(O264&lt;&gt;"", SUM(O264:O269), "")</f>
        <v>479</v>
      </c>
      <c r="P270" s="99">
        <f t="shared" ref="P270" ca="1" si="486">IF(P264&lt;&gt;"", SUM(P264:P269), "")</f>
        <v>309</v>
      </c>
      <c r="Q270" s="99">
        <f t="shared" ref="Q270" ca="1" si="487">IF(Q264&lt;&gt;"", SUM(Q264:Q269), "")</f>
        <v>401</v>
      </c>
      <c r="R270" s="99" t="str">
        <f t="shared" ref="R270" ca="1" si="488">IF(R264&lt;&gt;"", SUM(R264:R269), "")</f>
        <v/>
      </c>
      <c r="S270" s="99" t="str">
        <f t="shared" ref="S270" ca="1" si="489">IF(S264&lt;&gt;"", SUM(S264:S269), "")</f>
        <v/>
      </c>
      <c r="T270" s="99" t="str">
        <f t="shared" ref="T270" ca="1" si="490">IF(T264&lt;&gt;"", SUM(T264:T269), "")</f>
        <v/>
      </c>
      <c r="U270" s="100">
        <f ca="1">SUM(O264:T269)</f>
        <v>1189</v>
      </c>
    </row>
    <row r="271" spans="3:41" x14ac:dyDescent="0.25">
      <c r="E271" s="101"/>
      <c r="H271" s="101"/>
    </row>
    <row r="272" spans="3:41" ht="23.25" x14ac:dyDescent="0.25">
      <c r="D272" s="411">
        <f>D262+TIME(0,15,0)</f>
        <v>0.51041666666666707</v>
      </c>
      <c r="E272" s="411"/>
      <c r="F272" s="411"/>
      <c r="G272" s="411"/>
    </row>
    <row r="273" spans="3:41" x14ac:dyDescent="0.25">
      <c r="E273" s="229" t="str">
        <f t="shared" ref="E273:J273" si="491">E263</f>
        <v>A</v>
      </c>
      <c r="F273" s="230" t="str">
        <f t="shared" si="491"/>
        <v>B</v>
      </c>
      <c r="G273" s="231" t="str">
        <f t="shared" si="491"/>
        <v>C</v>
      </c>
      <c r="H273" s="232" t="str">
        <f t="shared" si="491"/>
        <v/>
      </c>
      <c r="I273" s="233" t="str">
        <f t="shared" si="491"/>
        <v/>
      </c>
      <c r="J273" s="190" t="str">
        <f t="shared" si="491"/>
        <v/>
      </c>
      <c r="K273" s="88"/>
    </row>
    <row r="274" spans="3:41" ht="15" customHeight="1" x14ac:dyDescent="0.25">
      <c r="C274" s="160"/>
      <c r="D274" s="234" t="str">
        <f>D264</f>
        <v>A</v>
      </c>
      <c r="E274" s="90">
        <f t="shared" ref="E274:E279" ca="1" si="492">IF(INDIRECT("'15MIN'!C"&amp;$AO274)&lt;&gt;"", INDIRECT("'15MIN'!L"&amp;$AO274), "")</f>
        <v>0</v>
      </c>
      <c r="F274" s="91">
        <f t="shared" ref="F274:F279" ca="1" si="493">IF(INDIRECT("'15MIN'!O"&amp;$AO274)&lt;&gt;"", INDIRECT("'15MIN'!X"&amp;$AO274), "")</f>
        <v>43</v>
      </c>
      <c r="G274" s="91">
        <f t="shared" ref="G274:G279" ca="1" si="494">IF(INDIRECT("'15MIN'!AA"&amp;$AO274)&lt;&gt;"", INDIRECT("'15MIN'!AJ"&amp;$AO274), "")</f>
        <v>57</v>
      </c>
      <c r="H274" s="91" t="str">
        <f t="shared" ref="H274:H279" ca="1" si="495">IF(INDIRECT("'15MIN'!AM"&amp;$AO274)&lt;&gt;"", INDIRECT("'15MIN'!AV"&amp;$AO274), "")</f>
        <v/>
      </c>
      <c r="I274" s="92" t="str">
        <f t="shared" ref="I274:I279" ca="1" si="496">IF(INDIRECT("'15MIN'!AY"&amp;$AO274)&lt;&gt;"", INDIRECT("'15MIN'!BH"&amp;$AO274), "")</f>
        <v/>
      </c>
      <c r="J274" s="92" t="str">
        <f ca="1">IF(INDIRECT("'15MIN'!BK"&amp;$AO274)&lt;&gt;"", INDIRECT("'15MIN'!BT"&amp;$AO274), "")</f>
        <v/>
      </c>
      <c r="K274" s="93">
        <f ca="1">IF(E274&lt;&gt;"", SUM(E274:J274), "")</f>
        <v>100</v>
      </c>
      <c r="AO274">
        <f t="shared" ref="AO274:AO279" si="497">AO264+1</f>
        <v>40</v>
      </c>
    </row>
    <row r="275" spans="3:41" x14ac:dyDescent="0.25">
      <c r="C275" s="160"/>
      <c r="D275" s="235" t="str">
        <f t="shared" ref="D275:D279" si="498">D265</f>
        <v>B</v>
      </c>
      <c r="E275" s="91">
        <f t="shared" ca="1" si="492"/>
        <v>53</v>
      </c>
      <c r="F275" s="90">
        <f t="shared" ca="1" si="493"/>
        <v>0</v>
      </c>
      <c r="G275" s="91">
        <f t="shared" ca="1" si="494"/>
        <v>35</v>
      </c>
      <c r="H275" s="91" t="str">
        <f t="shared" ca="1" si="495"/>
        <v/>
      </c>
      <c r="I275" s="92" t="str">
        <f t="shared" ca="1" si="496"/>
        <v/>
      </c>
      <c r="J275" s="92" t="str">
        <f t="shared" ref="J275:J279" ca="1" si="499">IF(INDIRECT("'15MIN'!BK"&amp;$AO275)&lt;&gt;"", INDIRECT("'15MIN'!BT"&amp;$AO275), "")</f>
        <v/>
      </c>
      <c r="K275" s="93">
        <f t="shared" ref="K275:K279" ca="1" si="500">IF(E275&lt;&gt;"", SUM(E275:J275), "")</f>
        <v>88</v>
      </c>
      <c r="AO275">
        <f t="shared" si="497"/>
        <v>102</v>
      </c>
    </row>
    <row r="276" spans="3:41" x14ac:dyDescent="0.25">
      <c r="C276" s="160"/>
      <c r="D276" s="236" t="str">
        <f t="shared" si="498"/>
        <v>C</v>
      </c>
      <c r="E276" s="91">
        <f t="shared" ca="1" si="492"/>
        <v>70</v>
      </c>
      <c r="F276" s="91">
        <f t="shared" ca="1" si="493"/>
        <v>36</v>
      </c>
      <c r="G276" s="90">
        <f t="shared" ca="1" si="494"/>
        <v>0</v>
      </c>
      <c r="H276" s="91" t="str">
        <f t="shared" ca="1" si="495"/>
        <v/>
      </c>
      <c r="I276" s="92" t="str">
        <f t="shared" ca="1" si="496"/>
        <v/>
      </c>
      <c r="J276" s="92" t="str">
        <f t="shared" ca="1" si="499"/>
        <v/>
      </c>
      <c r="K276" s="93">
        <f t="shared" ca="1" si="500"/>
        <v>106</v>
      </c>
      <c r="AO276">
        <f t="shared" si="497"/>
        <v>164</v>
      </c>
    </row>
    <row r="277" spans="3:41" x14ac:dyDescent="0.25">
      <c r="C277" s="160"/>
      <c r="D277" s="237" t="str">
        <f t="shared" si="498"/>
        <v/>
      </c>
      <c r="E277" s="91" t="str">
        <f t="shared" ca="1" si="492"/>
        <v/>
      </c>
      <c r="F277" s="91" t="str">
        <f t="shared" ca="1" si="493"/>
        <v/>
      </c>
      <c r="G277" s="91" t="str">
        <f t="shared" ca="1" si="494"/>
        <v/>
      </c>
      <c r="H277" s="90" t="str">
        <f t="shared" ca="1" si="495"/>
        <v/>
      </c>
      <c r="I277" s="92" t="str">
        <f t="shared" ca="1" si="496"/>
        <v/>
      </c>
      <c r="J277" s="92" t="str">
        <f t="shared" ca="1" si="499"/>
        <v/>
      </c>
      <c r="K277" s="93" t="str">
        <f t="shared" ca="1" si="500"/>
        <v/>
      </c>
      <c r="AO277">
        <f t="shared" si="497"/>
        <v>226</v>
      </c>
    </row>
    <row r="278" spans="3:41" x14ac:dyDescent="0.25">
      <c r="C278" s="160"/>
      <c r="D278" s="238" t="str">
        <f t="shared" si="498"/>
        <v/>
      </c>
      <c r="E278" s="91" t="str">
        <f t="shared" ca="1" si="492"/>
        <v/>
      </c>
      <c r="F278" s="91" t="str">
        <f t="shared" ca="1" si="493"/>
        <v/>
      </c>
      <c r="G278" s="91" t="str">
        <f t="shared" ca="1" si="494"/>
        <v/>
      </c>
      <c r="H278" s="91" t="str">
        <f t="shared" ca="1" si="495"/>
        <v/>
      </c>
      <c r="I278" s="96" t="str">
        <f t="shared" ca="1" si="496"/>
        <v/>
      </c>
      <c r="J278" s="92" t="str">
        <f t="shared" ca="1" si="499"/>
        <v/>
      </c>
      <c r="K278" s="93" t="str">
        <f t="shared" ca="1" si="500"/>
        <v/>
      </c>
      <c r="AO278">
        <f t="shared" si="497"/>
        <v>288</v>
      </c>
    </row>
    <row r="279" spans="3:41" x14ac:dyDescent="0.25">
      <c r="C279" s="104"/>
      <c r="D279" s="239" t="str">
        <f t="shared" si="498"/>
        <v/>
      </c>
      <c r="E279" s="91" t="str">
        <f t="shared" ca="1" si="492"/>
        <v/>
      </c>
      <c r="F279" s="91" t="str">
        <f t="shared" ca="1" si="493"/>
        <v/>
      </c>
      <c r="G279" s="92" t="str">
        <f t="shared" ca="1" si="494"/>
        <v/>
      </c>
      <c r="H279" s="92" t="str">
        <f t="shared" ca="1" si="495"/>
        <v/>
      </c>
      <c r="I279" s="91" t="str">
        <f t="shared" ca="1" si="496"/>
        <v/>
      </c>
      <c r="J279" s="96" t="str">
        <f t="shared" ca="1" si="499"/>
        <v/>
      </c>
      <c r="K279" s="93" t="str">
        <f t="shared" ca="1" si="500"/>
        <v/>
      </c>
      <c r="AO279">
        <f t="shared" si="497"/>
        <v>350</v>
      </c>
    </row>
    <row r="280" spans="3:41" x14ac:dyDescent="0.25">
      <c r="C280" s="97"/>
      <c r="D280" s="98"/>
      <c r="E280" s="99">
        <f ca="1">IF(E274&lt;&gt;"", SUM(E274:E279), "")</f>
        <v>123</v>
      </c>
      <c r="F280" s="99">
        <f t="shared" ref="F280:J280" ca="1" si="501">IF(F274&lt;&gt;"", SUM(F274:F279), "")</f>
        <v>79</v>
      </c>
      <c r="G280" s="99">
        <f t="shared" ca="1" si="501"/>
        <v>92</v>
      </c>
      <c r="H280" s="99" t="str">
        <f t="shared" ca="1" si="501"/>
        <v/>
      </c>
      <c r="I280" s="99" t="str">
        <f t="shared" ca="1" si="501"/>
        <v/>
      </c>
      <c r="J280" s="99" t="str">
        <f t="shared" ca="1" si="501"/>
        <v/>
      </c>
      <c r="K280" s="100">
        <f ca="1">SUM(E274:J279)</f>
        <v>294</v>
      </c>
    </row>
    <row r="282" spans="3:41" ht="23.25" x14ac:dyDescent="0.25">
      <c r="D282" s="411">
        <f>D272+TIME(0,15,0)</f>
        <v>0.5208333333333337</v>
      </c>
      <c r="E282" s="411"/>
      <c r="F282" s="411"/>
      <c r="G282" s="411"/>
      <c r="N282" s="412" t="str">
        <f>TEXT(D282, "hh:mm")&amp;" to "&amp;TEXT(D282+TIME(1, 0, 0), "hh:mm")</f>
        <v>12:30 to 13:30</v>
      </c>
      <c r="O282" s="412"/>
      <c r="P282" s="412"/>
      <c r="Q282" s="412"/>
    </row>
    <row r="283" spans="3:41" x14ac:dyDescent="0.25">
      <c r="E283" s="229" t="str">
        <f t="shared" ref="E283:J283" si="502">E273</f>
        <v>A</v>
      </c>
      <c r="F283" s="230" t="str">
        <f t="shared" si="502"/>
        <v>B</v>
      </c>
      <c r="G283" s="231" t="str">
        <f t="shared" si="502"/>
        <v>C</v>
      </c>
      <c r="H283" s="232" t="str">
        <f t="shared" si="502"/>
        <v/>
      </c>
      <c r="I283" s="233" t="str">
        <f t="shared" si="502"/>
        <v/>
      </c>
      <c r="J283" s="190" t="str">
        <f t="shared" si="502"/>
        <v/>
      </c>
      <c r="K283" s="88"/>
      <c r="O283" s="229" t="str">
        <f t="shared" ref="O283" si="503">E283</f>
        <v>A</v>
      </c>
      <c r="P283" s="230" t="str">
        <f t="shared" ref="P283" si="504">F283</f>
        <v>B</v>
      </c>
      <c r="Q283" s="231" t="str">
        <f t="shared" ref="Q283" si="505">G283</f>
        <v>C</v>
      </c>
      <c r="R283" s="232" t="str">
        <f t="shared" ref="R283" si="506">H283</f>
        <v/>
      </c>
      <c r="S283" s="233" t="str">
        <f t="shared" ref="S283" si="507">I283</f>
        <v/>
      </c>
      <c r="T283" s="190" t="str">
        <f t="shared" ref="T283" si="508">J283</f>
        <v/>
      </c>
      <c r="U283" s="88"/>
    </row>
    <row r="284" spans="3:41" ht="15" customHeight="1" x14ac:dyDescent="0.25">
      <c r="C284" s="160"/>
      <c r="D284" s="234" t="str">
        <f>D274</f>
        <v>A</v>
      </c>
      <c r="E284" s="90">
        <f t="shared" ref="E284:E289" ca="1" si="509">IF(INDIRECT("'15MIN'!C"&amp;$AO284)&lt;&gt;"", INDIRECT("'15MIN'!L"&amp;$AO284), "")</f>
        <v>0</v>
      </c>
      <c r="F284" s="91">
        <f t="shared" ref="F284:F289" ca="1" si="510">IF(INDIRECT("'15MIN'!O"&amp;$AO284)&lt;&gt;"", INDIRECT("'15MIN'!X"&amp;$AO284), "")</f>
        <v>43</v>
      </c>
      <c r="G284" s="91">
        <f t="shared" ref="G284:G289" ca="1" si="511">IF(INDIRECT("'15MIN'!AA"&amp;$AO284)&lt;&gt;"", INDIRECT("'15MIN'!AJ"&amp;$AO284), "")</f>
        <v>72</v>
      </c>
      <c r="H284" s="91" t="str">
        <f t="shared" ref="H284:H289" ca="1" si="512">IF(INDIRECT("'15MIN'!AM"&amp;$AO284)&lt;&gt;"", INDIRECT("'15MIN'!AV"&amp;$AO284), "")</f>
        <v/>
      </c>
      <c r="I284" s="92" t="str">
        <f t="shared" ref="I284:I289" ca="1" si="513">IF(INDIRECT("'15MIN'!AY"&amp;$AO284)&lt;&gt;"", INDIRECT("'15MIN'!BH"&amp;$AO284), "")</f>
        <v/>
      </c>
      <c r="J284" s="92" t="str">
        <f ca="1">IF(INDIRECT("'15MIN'!BK"&amp;$AO284)&lt;&gt;"", INDIRECT("'15MIN'!BT"&amp;$AO284), "")</f>
        <v/>
      </c>
      <c r="K284" s="93">
        <f ca="1">IF(E284&lt;&gt;"", SUM(E284:J284), "")</f>
        <v>115</v>
      </c>
      <c r="N284" s="234" t="str">
        <f t="shared" ref="N284:N289" si="514">D284</f>
        <v>A</v>
      </c>
      <c r="O284" s="175">
        <f ca="1">IF(E284&lt;&gt;"", SUM(E284,E294,E304,E314), "")</f>
        <v>2</v>
      </c>
      <c r="P284" s="176">
        <f t="shared" ref="P284:P289" ca="1" si="515">IF(F284&lt;&gt;"", SUM(F284,F294,F304,F314), "")</f>
        <v>170</v>
      </c>
      <c r="Q284" s="176">
        <f t="shared" ref="Q284:Q289" ca="1" si="516">IF(G284&lt;&gt;"", SUM(G284,G294,G304,G314), "")</f>
        <v>262</v>
      </c>
      <c r="R284" s="176" t="str">
        <f t="shared" ref="R284:R289" ca="1" si="517">IF(H284&lt;&gt;"", SUM(H284,H294,H304,H314), "")</f>
        <v/>
      </c>
      <c r="S284" s="176" t="str">
        <f t="shared" ref="S284:S289" ca="1" si="518">IF(I284&lt;&gt;"", SUM(I284,I294,I304,I314), "")</f>
        <v/>
      </c>
      <c r="T284" s="176" t="str">
        <f ca="1">IF(J284&lt;&gt;"", SUM(J284,J294,J304,J314), "")</f>
        <v/>
      </c>
      <c r="U284" s="173">
        <f ca="1">IF(O284&lt;&gt;"", SUM(O284:T284), "")</f>
        <v>434</v>
      </c>
      <c r="AO284">
        <f t="shared" ref="AO284:AO289" si="519">AO274+1</f>
        <v>41</v>
      </c>
    </row>
    <row r="285" spans="3:41" x14ac:dyDescent="0.25">
      <c r="C285" s="160"/>
      <c r="D285" s="235" t="str">
        <f t="shared" ref="D285:D289" si="520">D275</f>
        <v>B</v>
      </c>
      <c r="E285" s="91">
        <f t="shared" ca="1" si="509"/>
        <v>55</v>
      </c>
      <c r="F285" s="90">
        <f t="shared" ca="1" si="510"/>
        <v>0</v>
      </c>
      <c r="G285" s="91">
        <f t="shared" ca="1" si="511"/>
        <v>42</v>
      </c>
      <c r="H285" s="91" t="str">
        <f t="shared" ca="1" si="512"/>
        <v/>
      </c>
      <c r="I285" s="92" t="str">
        <f t="shared" ca="1" si="513"/>
        <v/>
      </c>
      <c r="J285" s="92" t="str">
        <f t="shared" ref="J285:J289" ca="1" si="521">IF(INDIRECT("'15MIN'!BK"&amp;$AO285)&lt;&gt;"", INDIRECT("'15MIN'!BT"&amp;$AO285), "")</f>
        <v/>
      </c>
      <c r="K285" s="93">
        <f t="shared" ref="K285:K289" ca="1" si="522">IF(E285&lt;&gt;"", SUM(E285:J285), "")</f>
        <v>97</v>
      </c>
      <c r="N285" s="235" t="str">
        <f t="shared" si="514"/>
        <v>B</v>
      </c>
      <c r="O285" s="176">
        <f t="shared" ref="O285:O289" ca="1" si="523">IF(E285&lt;&gt;"", SUM(E285,E295,E305,E315), "")</f>
        <v>188</v>
      </c>
      <c r="P285" s="175">
        <f t="shared" ca="1" si="515"/>
        <v>0</v>
      </c>
      <c r="Q285" s="176">
        <f t="shared" ca="1" si="516"/>
        <v>137</v>
      </c>
      <c r="R285" s="176" t="str">
        <f t="shared" ca="1" si="517"/>
        <v/>
      </c>
      <c r="S285" s="176" t="str">
        <f t="shared" ca="1" si="518"/>
        <v/>
      </c>
      <c r="T285" s="176" t="str">
        <f t="shared" ref="T285:T289" ca="1" si="524">IF(J285&lt;&gt;"", SUM(J285,J295,J305,J315), "")</f>
        <v/>
      </c>
      <c r="U285" s="173">
        <f t="shared" ref="U285:U289" ca="1" si="525">IF(O285&lt;&gt;"", SUM(O285:T285), "")</f>
        <v>325</v>
      </c>
      <c r="AO285">
        <f t="shared" si="519"/>
        <v>103</v>
      </c>
    </row>
    <row r="286" spans="3:41" x14ac:dyDescent="0.25">
      <c r="C286" s="160"/>
      <c r="D286" s="236" t="str">
        <f t="shared" si="520"/>
        <v>C</v>
      </c>
      <c r="E286" s="91">
        <f t="shared" ca="1" si="509"/>
        <v>72</v>
      </c>
      <c r="F286" s="91">
        <f t="shared" ca="1" si="510"/>
        <v>25</v>
      </c>
      <c r="G286" s="90">
        <f t="shared" ca="1" si="511"/>
        <v>0</v>
      </c>
      <c r="H286" s="91" t="str">
        <f t="shared" ca="1" si="512"/>
        <v/>
      </c>
      <c r="I286" s="92" t="str">
        <f t="shared" ca="1" si="513"/>
        <v/>
      </c>
      <c r="J286" s="92" t="str">
        <f t="shared" ca="1" si="521"/>
        <v/>
      </c>
      <c r="K286" s="93">
        <f t="shared" ca="1" si="522"/>
        <v>97</v>
      </c>
      <c r="N286" s="236" t="str">
        <f t="shared" si="514"/>
        <v>C</v>
      </c>
      <c r="O286" s="176">
        <f t="shared" ca="1" si="523"/>
        <v>233</v>
      </c>
      <c r="P286" s="176">
        <f t="shared" ca="1" si="515"/>
        <v>136</v>
      </c>
      <c r="Q286" s="175">
        <f t="shared" ca="1" si="516"/>
        <v>0</v>
      </c>
      <c r="R286" s="176" t="str">
        <f t="shared" ca="1" si="517"/>
        <v/>
      </c>
      <c r="S286" s="176" t="str">
        <f t="shared" ca="1" si="518"/>
        <v/>
      </c>
      <c r="T286" s="176" t="str">
        <f t="shared" ca="1" si="524"/>
        <v/>
      </c>
      <c r="U286" s="173">
        <f t="shared" ca="1" si="525"/>
        <v>369</v>
      </c>
      <c r="AO286">
        <f t="shared" si="519"/>
        <v>165</v>
      </c>
    </row>
    <row r="287" spans="3:41" x14ac:dyDescent="0.25">
      <c r="C287" s="160"/>
      <c r="D287" s="237" t="str">
        <f t="shared" si="520"/>
        <v/>
      </c>
      <c r="E287" s="91" t="str">
        <f t="shared" ca="1" si="509"/>
        <v/>
      </c>
      <c r="F287" s="91" t="str">
        <f t="shared" ca="1" si="510"/>
        <v/>
      </c>
      <c r="G287" s="91" t="str">
        <f t="shared" ca="1" si="511"/>
        <v/>
      </c>
      <c r="H287" s="90" t="str">
        <f t="shared" ca="1" si="512"/>
        <v/>
      </c>
      <c r="I287" s="92" t="str">
        <f t="shared" ca="1" si="513"/>
        <v/>
      </c>
      <c r="J287" s="92" t="str">
        <f t="shared" ca="1" si="521"/>
        <v/>
      </c>
      <c r="K287" s="93" t="str">
        <f t="shared" ca="1" si="522"/>
        <v/>
      </c>
      <c r="N287" s="237" t="str">
        <f t="shared" si="514"/>
        <v/>
      </c>
      <c r="O287" s="176" t="str">
        <f t="shared" ca="1" si="523"/>
        <v/>
      </c>
      <c r="P287" s="176" t="str">
        <f t="shared" ca="1" si="515"/>
        <v/>
      </c>
      <c r="Q287" s="176" t="str">
        <f t="shared" ca="1" si="516"/>
        <v/>
      </c>
      <c r="R287" s="175" t="str">
        <f t="shared" ca="1" si="517"/>
        <v/>
      </c>
      <c r="S287" s="176" t="str">
        <f t="shared" ca="1" si="518"/>
        <v/>
      </c>
      <c r="T287" s="176" t="str">
        <f t="shared" ca="1" si="524"/>
        <v/>
      </c>
      <c r="U287" s="173" t="str">
        <f t="shared" ca="1" si="525"/>
        <v/>
      </c>
      <c r="AO287">
        <f t="shared" si="519"/>
        <v>227</v>
      </c>
    </row>
    <row r="288" spans="3:41" x14ac:dyDescent="0.25">
      <c r="C288" s="160"/>
      <c r="D288" s="238" t="str">
        <f t="shared" si="520"/>
        <v/>
      </c>
      <c r="E288" s="91" t="str">
        <f t="shared" ca="1" si="509"/>
        <v/>
      </c>
      <c r="F288" s="91" t="str">
        <f t="shared" ca="1" si="510"/>
        <v/>
      </c>
      <c r="G288" s="91" t="str">
        <f t="shared" ca="1" si="511"/>
        <v/>
      </c>
      <c r="H288" s="91" t="str">
        <f t="shared" ca="1" si="512"/>
        <v/>
      </c>
      <c r="I288" s="96" t="str">
        <f t="shared" ca="1" si="513"/>
        <v/>
      </c>
      <c r="J288" s="92" t="str">
        <f t="shared" ca="1" si="521"/>
        <v/>
      </c>
      <c r="K288" s="93" t="str">
        <f t="shared" ca="1" si="522"/>
        <v/>
      </c>
      <c r="N288" s="238" t="str">
        <f t="shared" si="514"/>
        <v/>
      </c>
      <c r="O288" s="176" t="str">
        <f t="shared" ca="1" si="523"/>
        <v/>
      </c>
      <c r="P288" s="176" t="str">
        <f t="shared" ca="1" si="515"/>
        <v/>
      </c>
      <c r="Q288" s="176" t="str">
        <f t="shared" ca="1" si="516"/>
        <v/>
      </c>
      <c r="R288" s="176" t="str">
        <f t="shared" ca="1" si="517"/>
        <v/>
      </c>
      <c r="S288" s="175" t="str">
        <f t="shared" ca="1" si="518"/>
        <v/>
      </c>
      <c r="T288" s="176" t="str">
        <f t="shared" ca="1" si="524"/>
        <v/>
      </c>
      <c r="U288" s="173" t="str">
        <f t="shared" ca="1" si="525"/>
        <v/>
      </c>
      <c r="AO288">
        <f t="shared" si="519"/>
        <v>289</v>
      </c>
    </row>
    <row r="289" spans="3:41" x14ac:dyDescent="0.25">
      <c r="C289" s="104"/>
      <c r="D289" s="239" t="str">
        <f t="shared" si="520"/>
        <v/>
      </c>
      <c r="E289" s="91" t="str">
        <f t="shared" ca="1" si="509"/>
        <v/>
      </c>
      <c r="F289" s="91" t="str">
        <f t="shared" ca="1" si="510"/>
        <v/>
      </c>
      <c r="G289" s="92" t="str">
        <f t="shared" ca="1" si="511"/>
        <v/>
      </c>
      <c r="H289" s="92" t="str">
        <f t="shared" ca="1" si="512"/>
        <v/>
      </c>
      <c r="I289" s="91" t="str">
        <f t="shared" ca="1" si="513"/>
        <v/>
      </c>
      <c r="J289" s="96" t="str">
        <f t="shared" ca="1" si="521"/>
        <v/>
      </c>
      <c r="K289" s="93" t="str">
        <f t="shared" ca="1" si="522"/>
        <v/>
      </c>
      <c r="N289" s="239" t="str">
        <f t="shared" si="514"/>
        <v/>
      </c>
      <c r="O289" s="176" t="str">
        <f t="shared" ca="1" si="523"/>
        <v/>
      </c>
      <c r="P289" s="176" t="str">
        <f t="shared" ca="1" si="515"/>
        <v/>
      </c>
      <c r="Q289" s="176" t="str">
        <f t="shared" ca="1" si="516"/>
        <v/>
      </c>
      <c r="R289" s="176" t="str">
        <f t="shared" ca="1" si="517"/>
        <v/>
      </c>
      <c r="S289" s="176" t="str">
        <f t="shared" ca="1" si="518"/>
        <v/>
      </c>
      <c r="T289" s="175" t="str">
        <f t="shared" ca="1" si="524"/>
        <v/>
      </c>
      <c r="U289" s="173" t="str">
        <f t="shared" ca="1" si="525"/>
        <v/>
      </c>
      <c r="AO289">
        <f t="shared" si="519"/>
        <v>351</v>
      </c>
    </row>
    <row r="290" spans="3:41" x14ac:dyDescent="0.25">
      <c r="C290" s="97"/>
      <c r="D290" s="98"/>
      <c r="E290" s="99">
        <f ca="1">IF(E284&lt;&gt;"", SUM(E284:E289), "")</f>
        <v>127</v>
      </c>
      <c r="F290" s="99">
        <f t="shared" ref="F290:J290" ca="1" si="526">IF(F284&lt;&gt;"", SUM(F284:F289), "")</f>
        <v>68</v>
      </c>
      <c r="G290" s="99">
        <f t="shared" ca="1" si="526"/>
        <v>114</v>
      </c>
      <c r="H290" s="99" t="str">
        <f t="shared" ca="1" si="526"/>
        <v/>
      </c>
      <c r="I290" s="99" t="str">
        <f t="shared" ca="1" si="526"/>
        <v/>
      </c>
      <c r="J290" s="99" t="str">
        <f t="shared" ca="1" si="526"/>
        <v/>
      </c>
      <c r="K290" s="100">
        <f ca="1">SUM(E284:J289)</f>
        <v>309</v>
      </c>
      <c r="N290" s="89"/>
      <c r="O290" s="174">
        <f ca="1">IF(O284&lt;&gt;"", SUM(O284:O289), "")</f>
        <v>423</v>
      </c>
      <c r="P290" s="174">
        <f t="shared" ref="P290" ca="1" si="527">IF(P284&lt;&gt;"", SUM(P284:P289), "")</f>
        <v>306</v>
      </c>
      <c r="Q290" s="174">
        <f t="shared" ref="Q290" ca="1" si="528">IF(Q284&lt;&gt;"", SUM(Q284:Q289), "")</f>
        <v>399</v>
      </c>
      <c r="R290" s="174" t="str">
        <f t="shared" ref="R290" ca="1" si="529">IF(R284&lt;&gt;"", SUM(R284:R289), "")</f>
        <v/>
      </c>
      <c r="S290" s="174" t="str">
        <f t="shared" ref="S290" ca="1" si="530">IF(S284&lt;&gt;"", SUM(S284:S289), "")</f>
        <v/>
      </c>
      <c r="T290" s="174" t="str">
        <f t="shared" ref="T290" ca="1" si="531">IF(T284&lt;&gt;"", SUM(T284:T289), "")</f>
        <v/>
      </c>
      <c r="U290" s="172">
        <f ca="1">SUM(O284:T289)</f>
        <v>1128</v>
      </c>
    </row>
    <row r="292" spans="3:41" ht="23.25" x14ac:dyDescent="0.25">
      <c r="D292" s="411">
        <f>D282+TIME(0,15,0)</f>
        <v>0.53125000000000033</v>
      </c>
      <c r="E292" s="411"/>
      <c r="F292" s="411"/>
      <c r="G292" s="411"/>
    </row>
    <row r="293" spans="3:41" x14ac:dyDescent="0.25">
      <c r="E293" s="229" t="str">
        <f t="shared" ref="E293:J293" si="532">E283</f>
        <v>A</v>
      </c>
      <c r="F293" s="230" t="str">
        <f t="shared" si="532"/>
        <v>B</v>
      </c>
      <c r="G293" s="231" t="str">
        <f t="shared" si="532"/>
        <v>C</v>
      </c>
      <c r="H293" s="229" t="str">
        <f t="shared" si="532"/>
        <v/>
      </c>
      <c r="I293" s="230" t="str">
        <f t="shared" si="532"/>
        <v/>
      </c>
      <c r="J293" s="231" t="str">
        <f t="shared" si="532"/>
        <v/>
      </c>
      <c r="K293" s="88"/>
    </row>
    <row r="294" spans="3:41" ht="15" customHeight="1" x14ac:dyDescent="0.25">
      <c r="C294" s="160"/>
      <c r="D294" s="234" t="str">
        <f>D284</f>
        <v>A</v>
      </c>
      <c r="E294" s="90">
        <f t="shared" ref="E294:E299" ca="1" si="533">IF(INDIRECT("'15MIN'!C"&amp;$AO294)&lt;&gt;"", INDIRECT("'15MIN'!L"&amp;$AO294), "")</f>
        <v>0</v>
      </c>
      <c r="F294" s="91">
        <f t="shared" ref="F294:F299" ca="1" si="534">IF(INDIRECT("'15MIN'!O"&amp;$AO294)&lt;&gt;"", INDIRECT("'15MIN'!X"&amp;$AO294), "")</f>
        <v>44</v>
      </c>
      <c r="G294" s="91">
        <f t="shared" ref="G294:G299" ca="1" si="535">IF(INDIRECT("'15MIN'!AA"&amp;$AO294)&lt;&gt;"", INDIRECT("'15MIN'!AJ"&amp;$AO294), "")</f>
        <v>64</v>
      </c>
      <c r="H294" s="91" t="str">
        <f t="shared" ref="H294:H299" ca="1" si="536">IF(INDIRECT("'15MIN'!AM"&amp;$AO294)&lt;&gt;"", INDIRECT("'15MIN'!AV"&amp;$AO294), "")</f>
        <v/>
      </c>
      <c r="I294" s="92" t="str">
        <f t="shared" ref="I294:I299" ca="1" si="537">IF(INDIRECT("'15MIN'!AY"&amp;$AO294)&lt;&gt;"", INDIRECT("'15MIN'!BH"&amp;$AO294), "")</f>
        <v/>
      </c>
      <c r="J294" s="92" t="str">
        <f ca="1">IF(INDIRECT("'15MIN'!BK"&amp;$AO294)&lt;&gt;"", INDIRECT("'15MIN'!BT"&amp;$AO294), "")</f>
        <v/>
      </c>
      <c r="K294" s="93">
        <f ca="1">IF(E294&lt;&gt;"", SUM(E294:J294), "")</f>
        <v>108</v>
      </c>
      <c r="AO294">
        <f t="shared" ref="AO294:AO299" si="538">AO284+1</f>
        <v>42</v>
      </c>
    </row>
    <row r="295" spans="3:41" x14ac:dyDescent="0.25">
      <c r="C295" s="160"/>
      <c r="D295" s="235" t="str">
        <f t="shared" ref="D295:D299" si="539">D285</f>
        <v>B</v>
      </c>
      <c r="E295" s="91">
        <f t="shared" ca="1" si="533"/>
        <v>49</v>
      </c>
      <c r="F295" s="90">
        <f t="shared" ca="1" si="534"/>
        <v>0</v>
      </c>
      <c r="G295" s="91">
        <f t="shared" ca="1" si="535"/>
        <v>28</v>
      </c>
      <c r="H295" s="91" t="str">
        <f t="shared" ca="1" si="536"/>
        <v/>
      </c>
      <c r="I295" s="92" t="str">
        <f t="shared" ca="1" si="537"/>
        <v/>
      </c>
      <c r="J295" s="92" t="str">
        <f t="shared" ref="J295:J299" ca="1" si="540">IF(INDIRECT("'15MIN'!BK"&amp;$AO295)&lt;&gt;"", INDIRECT("'15MIN'!BT"&amp;$AO295), "")</f>
        <v/>
      </c>
      <c r="K295" s="93">
        <f t="shared" ref="K295:K299" ca="1" si="541">IF(E295&lt;&gt;"", SUM(E295:J295), "")</f>
        <v>77</v>
      </c>
      <c r="AO295">
        <f t="shared" si="538"/>
        <v>104</v>
      </c>
    </row>
    <row r="296" spans="3:41" x14ac:dyDescent="0.25">
      <c r="C296" s="160"/>
      <c r="D296" s="236" t="str">
        <f t="shared" si="539"/>
        <v>C</v>
      </c>
      <c r="E296" s="91">
        <f t="shared" ca="1" si="533"/>
        <v>41</v>
      </c>
      <c r="F296" s="91">
        <f t="shared" ca="1" si="534"/>
        <v>46</v>
      </c>
      <c r="G296" s="90">
        <f t="shared" ca="1" si="535"/>
        <v>0</v>
      </c>
      <c r="H296" s="91" t="str">
        <f t="shared" ca="1" si="536"/>
        <v/>
      </c>
      <c r="I296" s="92" t="str">
        <f t="shared" ca="1" si="537"/>
        <v/>
      </c>
      <c r="J296" s="92" t="str">
        <f t="shared" ca="1" si="540"/>
        <v/>
      </c>
      <c r="K296" s="93">
        <f t="shared" ca="1" si="541"/>
        <v>87</v>
      </c>
      <c r="AO296">
        <f t="shared" si="538"/>
        <v>166</v>
      </c>
    </row>
    <row r="297" spans="3:41" x14ac:dyDescent="0.25">
      <c r="C297" s="160"/>
      <c r="D297" s="237" t="str">
        <f t="shared" si="539"/>
        <v/>
      </c>
      <c r="E297" s="91" t="str">
        <f t="shared" ca="1" si="533"/>
        <v/>
      </c>
      <c r="F297" s="91" t="str">
        <f t="shared" ca="1" si="534"/>
        <v/>
      </c>
      <c r="G297" s="91" t="str">
        <f t="shared" ca="1" si="535"/>
        <v/>
      </c>
      <c r="H297" s="90" t="str">
        <f t="shared" ca="1" si="536"/>
        <v/>
      </c>
      <c r="I297" s="92" t="str">
        <f t="shared" ca="1" si="537"/>
        <v/>
      </c>
      <c r="J297" s="92" t="str">
        <f t="shared" ca="1" si="540"/>
        <v/>
      </c>
      <c r="K297" s="93" t="str">
        <f t="shared" ca="1" si="541"/>
        <v/>
      </c>
      <c r="AO297">
        <f t="shared" si="538"/>
        <v>228</v>
      </c>
    </row>
    <row r="298" spans="3:41" x14ac:dyDescent="0.25">
      <c r="C298" s="160"/>
      <c r="D298" s="238" t="str">
        <f t="shared" si="539"/>
        <v/>
      </c>
      <c r="E298" s="91" t="str">
        <f t="shared" ca="1" si="533"/>
        <v/>
      </c>
      <c r="F298" s="91" t="str">
        <f t="shared" ca="1" si="534"/>
        <v/>
      </c>
      <c r="G298" s="91" t="str">
        <f t="shared" ca="1" si="535"/>
        <v/>
      </c>
      <c r="H298" s="91" t="str">
        <f t="shared" ca="1" si="536"/>
        <v/>
      </c>
      <c r="I298" s="96" t="str">
        <f t="shared" ca="1" si="537"/>
        <v/>
      </c>
      <c r="J298" s="92" t="str">
        <f t="shared" ca="1" si="540"/>
        <v/>
      </c>
      <c r="K298" s="93" t="str">
        <f t="shared" ca="1" si="541"/>
        <v/>
      </c>
      <c r="AO298">
        <f t="shared" si="538"/>
        <v>290</v>
      </c>
    </row>
    <row r="299" spans="3:41" x14ac:dyDescent="0.25">
      <c r="C299" s="104"/>
      <c r="D299" s="239" t="str">
        <f t="shared" si="539"/>
        <v/>
      </c>
      <c r="E299" s="91" t="str">
        <f t="shared" ca="1" si="533"/>
        <v/>
      </c>
      <c r="F299" s="91" t="str">
        <f t="shared" ca="1" si="534"/>
        <v/>
      </c>
      <c r="G299" s="92" t="str">
        <f t="shared" ca="1" si="535"/>
        <v/>
      </c>
      <c r="H299" s="92" t="str">
        <f t="shared" ca="1" si="536"/>
        <v/>
      </c>
      <c r="I299" s="91" t="str">
        <f t="shared" ca="1" si="537"/>
        <v/>
      </c>
      <c r="J299" s="96" t="str">
        <f t="shared" ca="1" si="540"/>
        <v/>
      </c>
      <c r="K299" s="93" t="str">
        <f t="shared" ca="1" si="541"/>
        <v/>
      </c>
      <c r="AO299">
        <f t="shared" si="538"/>
        <v>352</v>
      </c>
    </row>
    <row r="300" spans="3:41" x14ac:dyDescent="0.25">
      <c r="C300" s="97"/>
      <c r="D300" s="98"/>
      <c r="E300" s="99">
        <f ca="1">IF(E294&lt;&gt;"", SUM(E294:E299), "")</f>
        <v>90</v>
      </c>
      <c r="F300" s="99">
        <f t="shared" ref="F300:J300" ca="1" si="542">IF(F294&lt;&gt;"", SUM(F294:F299), "")</f>
        <v>90</v>
      </c>
      <c r="G300" s="99">
        <f t="shared" ca="1" si="542"/>
        <v>92</v>
      </c>
      <c r="H300" s="99" t="str">
        <f t="shared" ca="1" si="542"/>
        <v/>
      </c>
      <c r="I300" s="99" t="str">
        <f t="shared" ca="1" si="542"/>
        <v/>
      </c>
      <c r="J300" s="99" t="str">
        <f t="shared" ca="1" si="542"/>
        <v/>
      </c>
      <c r="K300" s="100">
        <f ca="1">SUM(E294:J299)</f>
        <v>272</v>
      </c>
    </row>
    <row r="301" spans="3:41" ht="45" customHeight="1" x14ac:dyDescent="0.25"/>
    <row r="302" spans="3:41" ht="23.25" x14ac:dyDescent="0.25">
      <c r="D302" s="403">
        <f>D292+TIME(0,15,0)</f>
        <v>0.54166666666666696</v>
      </c>
      <c r="E302" s="403"/>
      <c r="F302" s="403"/>
      <c r="G302" s="403"/>
      <c r="H302" s="33"/>
      <c r="I302" s="33"/>
      <c r="J302" s="33"/>
      <c r="K302" s="33"/>
      <c r="N302" s="112" t="str">
        <f>TEXT(D302, "hh:mm")&amp;" to "&amp;TEXT(D302+TIME(1, 0, 0), "hh:mm")</f>
        <v>13:00 to 14:00</v>
      </c>
      <c r="O302" s="112"/>
      <c r="P302" s="112"/>
      <c r="Q302" s="112"/>
      <c r="R302" s="33"/>
      <c r="S302" s="33"/>
      <c r="T302" s="33"/>
      <c r="U302" s="33"/>
    </row>
    <row r="303" spans="3:41" ht="18" customHeight="1" x14ac:dyDescent="0.25">
      <c r="E303" s="229" t="str">
        <f>IF(config!$C$14&lt;&gt;"", "A", "")</f>
        <v>A</v>
      </c>
      <c r="F303" s="230" t="str">
        <f>IF(config!$C$15&lt;&gt;"", "B", "")</f>
        <v>B</v>
      </c>
      <c r="G303" s="231" t="str">
        <f>IF(config!$C$16&lt;&gt;"", "C", "")</f>
        <v>C</v>
      </c>
      <c r="H303" s="232" t="str">
        <f>IF(config!$C$17&lt;&gt;"", "D", "")</f>
        <v/>
      </c>
      <c r="I303" s="233" t="str">
        <f>IF(config!$C$18&lt;&gt;"", "E", "")</f>
        <v/>
      </c>
      <c r="J303" s="190" t="str">
        <f>IF(config!$C$19&lt;&gt;"", "F", "")</f>
        <v/>
      </c>
      <c r="K303" s="88"/>
      <c r="O303" s="229" t="str">
        <f t="shared" ref="O303" si="543">E303</f>
        <v>A</v>
      </c>
      <c r="P303" s="230" t="str">
        <f t="shared" ref="P303" si="544">F303</f>
        <v>B</v>
      </c>
      <c r="Q303" s="231" t="str">
        <f t="shared" ref="Q303" si="545">G303</f>
        <v>C</v>
      </c>
      <c r="R303" s="232" t="str">
        <f t="shared" ref="R303" si="546">H303</f>
        <v/>
      </c>
      <c r="S303" s="233" t="str">
        <f t="shared" ref="S303" si="547">I303</f>
        <v/>
      </c>
      <c r="T303" s="190" t="str">
        <f t="shared" ref="T303" si="548">J303</f>
        <v/>
      </c>
      <c r="U303" s="88"/>
    </row>
    <row r="304" spans="3:41" ht="18" customHeight="1" x14ac:dyDescent="0.25">
      <c r="C304" s="160"/>
      <c r="D304" s="234" t="str">
        <f>IF(config!$C$14&lt;&gt;"", "A", "")</f>
        <v>A</v>
      </c>
      <c r="E304" s="90">
        <f t="shared" ref="E304:E309" ca="1" si="549">IF(INDIRECT("'15MIN'!C"&amp;$AO304)&lt;&gt;"", INDIRECT("'15MIN'!L"&amp;$AO304), "")</f>
        <v>0</v>
      </c>
      <c r="F304" s="91">
        <f t="shared" ref="F304:F309" ca="1" si="550">IF(INDIRECT("'15MIN'!O"&amp;$AO304)&lt;&gt;"", INDIRECT("'15MIN'!X"&amp;$AO304), "")</f>
        <v>43</v>
      </c>
      <c r="G304" s="91">
        <f t="shared" ref="G304:G309" ca="1" si="551">IF(INDIRECT("'15MIN'!AA"&amp;$AO304)&lt;&gt;"", INDIRECT("'15MIN'!AJ"&amp;$AO304), "")</f>
        <v>68</v>
      </c>
      <c r="H304" s="91" t="str">
        <f t="shared" ref="H304:H309" ca="1" si="552">IF(INDIRECT("'15MIN'!AM"&amp;$AO304)&lt;&gt;"", INDIRECT("'15MIN'!AV"&amp;$AO304), "")</f>
        <v/>
      </c>
      <c r="I304" s="92" t="str">
        <f t="shared" ref="I304:I309" ca="1" si="553">IF(INDIRECT("'15MIN'!AY"&amp;$AO304)&lt;&gt;"", INDIRECT("'15MIN'!BH"&amp;$AO304), "")</f>
        <v/>
      </c>
      <c r="J304" s="92" t="str">
        <f ca="1">IF(INDIRECT("'15MIN'!BK"&amp;$AO304)&lt;&gt;"", INDIRECT("'15MIN'!BT"&amp;$AO304), "")</f>
        <v/>
      </c>
      <c r="K304" s="93">
        <f ca="1">IF(E304&lt;&gt;"", SUM(E304:J304), "")</f>
        <v>111</v>
      </c>
      <c r="M304" s="410"/>
      <c r="N304" s="234" t="str">
        <f t="shared" ref="N304:N309" si="554">D304</f>
        <v>A</v>
      </c>
      <c r="O304" s="94">
        <f t="shared" ref="O304:O309" ca="1" si="555">IF(E304&lt;&gt;"", SUM(E304,E314,E324,E334), "")</f>
        <v>4</v>
      </c>
      <c r="P304" s="95">
        <f t="shared" ref="P304:P309" ca="1" si="556">IF(F304&lt;&gt;"", SUM(F304,F314,F324,F334), "")</f>
        <v>173</v>
      </c>
      <c r="Q304" s="95">
        <f t="shared" ref="Q304:Q309" ca="1" si="557">IF(G304&lt;&gt;"", SUM(G304,G314,G324,G334), "")</f>
        <v>266</v>
      </c>
      <c r="R304" s="95" t="str">
        <f t="shared" ref="R304:R309" ca="1" si="558">IF(H304&lt;&gt;"", SUM(H304,H314,H324,H334), "")</f>
        <v/>
      </c>
      <c r="S304" s="95" t="str">
        <f t="shared" ref="S304:S309" ca="1" si="559">IF(I304&lt;&gt;"", SUM(I304,I314,I324,I334), "")</f>
        <v/>
      </c>
      <c r="T304" s="95" t="str">
        <f ca="1">IF(J304&lt;&gt;"", SUM(J304,J314,J324,J334), "")</f>
        <v/>
      </c>
      <c r="U304" s="93">
        <f ca="1">IF(O304&lt;&gt;"", SUM(O304:T304), "")</f>
        <v>443</v>
      </c>
      <c r="AO304">
        <f t="shared" ref="AO304:AO309" si="560">AO294+1</f>
        <v>43</v>
      </c>
    </row>
    <row r="305" spans="3:41" ht="18" customHeight="1" x14ac:dyDescent="0.25">
      <c r="C305" s="160"/>
      <c r="D305" s="235" t="str">
        <f>IF(config!$C$15&lt;&gt;"", "B", "")</f>
        <v>B</v>
      </c>
      <c r="E305" s="91">
        <f t="shared" ca="1" si="549"/>
        <v>35</v>
      </c>
      <c r="F305" s="90">
        <f t="shared" ca="1" si="550"/>
        <v>0</v>
      </c>
      <c r="G305" s="91">
        <f t="shared" ca="1" si="551"/>
        <v>35</v>
      </c>
      <c r="H305" s="91" t="str">
        <f t="shared" ca="1" si="552"/>
        <v/>
      </c>
      <c r="I305" s="92" t="str">
        <f t="shared" ca="1" si="553"/>
        <v/>
      </c>
      <c r="J305" s="92" t="str">
        <f t="shared" ref="J305:J309" ca="1" si="561">IF(INDIRECT("'15MIN'!BK"&amp;$AO305)&lt;&gt;"", INDIRECT("'15MIN'!BT"&amp;$AO305), "")</f>
        <v/>
      </c>
      <c r="K305" s="93">
        <f t="shared" ref="K305:K309" ca="1" si="562">IF(E305&lt;&gt;"", SUM(E305:J305), "")</f>
        <v>70</v>
      </c>
      <c r="M305" s="410"/>
      <c r="N305" s="235" t="str">
        <f t="shared" si="554"/>
        <v>B</v>
      </c>
      <c r="O305" s="95">
        <f t="shared" ca="1" si="555"/>
        <v>192</v>
      </c>
      <c r="P305" s="94">
        <f t="shared" ca="1" si="556"/>
        <v>0</v>
      </c>
      <c r="Q305" s="95">
        <f t="shared" ca="1" si="557"/>
        <v>124</v>
      </c>
      <c r="R305" s="95" t="str">
        <f t="shared" ca="1" si="558"/>
        <v/>
      </c>
      <c r="S305" s="95" t="str">
        <f t="shared" ca="1" si="559"/>
        <v/>
      </c>
      <c r="T305" s="95" t="str">
        <f t="shared" ref="T305:T309" ca="1" si="563">IF(J305&lt;&gt;"", SUM(J305,J315,J325,J335), "")</f>
        <v/>
      </c>
      <c r="U305" s="93">
        <f t="shared" ref="U305:U309" ca="1" si="564">IF(O305&lt;&gt;"", SUM(O305:T305), "")</f>
        <v>316</v>
      </c>
      <c r="AO305">
        <f t="shared" si="560"/>
        <v>105</v>
      </c>
    </row>
    <row r="306" spans="3:41" ht="18" customHeight="1" x14ac:dyDescent="0.25">
      <c r="C306" s="160"/>
      <c r="D306" s="236" t="str">
        <f>IF(config!$C$16&lt;&gt;"", "C", "")</f>
        <v>C</v>
      </c>
      <c r="E306" s="91">
        <f t="shared" ca="1" si="549"/>
        <v>58</v>
      </c>
      <c r="F306" s="91">
        <f t="shared" ca="1" si="550"/>
        <v>33</v>
      </c>
      <c r="G306" s="90">
        <f t="shared" ca="1" si="551"/>
        <v>0</v>
      </c>
      <c r="H306" s="91" t="str">
        <f t="shared" ca="1" si="552"/>
        <v/>
      </c>
      <c r="I306" s="92" t="str">
        <f t="shared" ca="1" si="553"/>
        <v/>
      </c>
      <c r="J306" s="92" t="str">
        <f t="shared" ca="1" si="561"/>
        <v/>
      </c>
      <c r="K306" s="93">
        <f t="shared" ca="1" si="562"/>
        <v>91</v>
      </c>
      <c r="M306" s="410"/>
      <c r="N306" s="236" t="str">
        <f t="shared" si="554"/>
        <v>C</v>
      </c>
      <c r="O306" s="95">
        <f t="shared" ca="1" si="555"/>
        <v>245</v>
      </c>
      <c r="P306" s="95">
        <f t="shared" ca="1" si="556"/>
        <v>119</v>
      </c>
      <c r="Q306" s="94">
        <f t="shared" ca="1" si="557"/>
        <v>0</v>
      </c>
      <c r="R306" s="95" t="str">
        <f t="shared" ca="1" si="558"/>
        <v/>
      </c>
      <c r="S306" s="95" t="str">
        <f t="shared" ca="1" si="559"/>
        <v/>
      </c>
      <c r="T306" s="95" t="str">
        <f t="shared" ca="1" si="563"/>
        <v/>
      </c>
      <c r="U306" s="93">
        <f t="shared" ca="1" si="564"/>
        <v>364</v>
      </c>
      <c r="AO306">
        <f t="shared" si="560"/>
        <v>167</v>
      </c>
    </row>
    <row r="307" spans="3:41" ht="18" customHeight="1" x14ac:dyDescent="0.25">
      <c r="C307" s="160"/>
      <c r="D307" s="237" t="str">
        <f>IF(config!$C$17&lt;&gt;"", "D", "")</f>
        <v/>
      </c>
      <c r="E307" s="91" t="str">
        <f t="shared" ca="1" si="549"/>
        <v/>
      </c>
      <c r="F307" s="91" t="str">
        <f t="shared" ca="1" si="550"/>
        <v/>
      </c>
      <c r="G307" s="91" t="str">
        <f t="shared" ca="1" si="551"/>
        <v/>
      </c>
      <c r="H307" s="90" t="str">
        <f t="shared" ca="1" si="552"/>
        <v/>
      </c>
      <c r="I307" s="92" t="str">
        <f t="shared" ca="1" si="553"/>
        <v/>
      </c>
      <c r="J307" s="92" t="str">
        <f t="shared" ca="1" si="561"/>
        <v/>
      </c>
      <c r="K307" s="93" t="str">
        <f t="shared" ca="1" si="562"/>
        <v/>
      </c>
      <c r="M307" s="410"/>
      <c r="N307" s="237" t="str">
        <f t="shared" si="554"/>
        <v/>
      </c>
      <c r="O307" s="95" t="str">
        <f t="shared" ca="1" si="555"/>
        <v/>
      </c>
      <c r="P307" s="95" t="str">
        <f t="shared" ca="1" si="556"/>
        <v/>
      </c>
      <c r="Q307" s="95" t="str">
        <f t="shared" ca="1" si="557"/>
        <v/>
      </c>
      <c r="R307" s="94" t="str">
        <f t="shared" ca="1" si="558"/>
        <v/>
      </c>
      <c r="S307" s="95" t="str">
        <f t="shared" ca="1" si="559"/>
        <v/>
      </c>
      <c r="T307" s="95" t="str">
        <f t="shared" ca="1" si="563"/>
        <v/>
      </c>
      <c r="U307" s="93" t="str">
        <f t="shared" ca="1" si="564"/>
        <v/>
      </c>
      <c r="AO307">
        <f t="shared" si="560"/>
        <v>229</v>
      </c>
    </row>
    <row r="308" spans="3:41" ht="18" customHeight="1" x14ac:dyDescent="0.25">
      <c r="C308" s="160"/>
      <c r="D308" s="238" t="str">
        <f>IF(config!$C$18&lt;&gt;"", "E", "")</f>
        <v/>
      </c>
      <c r="E308" s="91" t="str">
        <f t="shared" ca="1" si="549"/>
        <v/>
      </c>
      <c r="F308" s="91" t="str">
        <f t="shared" ca="1" si="550"/>
        <v/>
      </c>
      <c r="G308" s="91" t="str">
        <f t="shared" ca="1" si="551"/>
        <v/>
      </c>
      <c r="H308" s="91" t="str">
        <f t="shared" ca="1" si="552"/>
        <v/>
      </c>
      <c r="I308" s="96" t="str">
        <f t="shared" ca="1" si="553"/>
        <v/>
      </c>
      <c r="J308" s="92" t="str">
        <f t="shared" ca="1" si="561"/>
        <v/>
      </c>
      <c r="K308" s="93" t="str">
        <f t="shared" ca="1" si="562"/>
        <v/>
      </c>
      <c r="M308" s="410"/>
      <c r="N308" s="238" t="str">
        <f t="shared" si="554"/>
        <v/>
      </c>
      <c r="O308" s="95" t="str">
        <f t="shared" ca="1" si="555"/>
        <v/>
      </c>
      <c r="P308" s="95" t="str">
        <f t="shared" ca="1" si="556"/>
        <v/>
      </c>
      <c r="Q308" s="95" t="str">
        <f t="shared" ca="1" si="557"/>
        <v/>
      </c>
      <c r="R308" s="95" t="str">
        <f t="shared" ca="1" si="558"/>
        <v/>
      </c>
      <c r="S308" s="94" t="str">
        <f t="shared" ca="1" si="559"/>
        <v/>
      </c>
      <c r="T308" s="95" t="str">
        <f t="shared" ca="1" si="563"/>
        <v/>
      </c>
      <c r="U308" s="93" t="str">
        <f t="shared" ca="1" si="564"/>
        <v/>
      </c>
      <c r="AO308">
        <f t="shared" si="560"/>
        <v>291</v>
      </c>
    </row>
    <row r="309" spans="3:41" ht="18" customHeight="1" x14ac:dyDescent="0.25">
      <c r="C309" s="104"/>
      <c r="D309" s="239" t="str">
        <f>IF(config!$C$19&lt;&gt;"", "F", "")</f>
        <v/>
      </c>
      <c r="E309" s="91" t="str">
        <f t="shared" ca="1" si="549"/>
        <v/>
      </c>
      <c r="F309" s="91" t="str">
        <f t="shared" ca="1" si="550"/>
        <v/>
      </c>
      <c r="G309" s="92" t="str">
        <f t="shared" ca="1" si="551"/>
        <v/>
      </c>
      <c r="H309" s="92" t="str">
        <f t="shared" ca="1" si="552"/>
        <v/>
      </c>
      <c r="I309" s="91" t="str">
        <f t="shared" ca="1" si="553"/>
        <v/>
      </c>
      <c r="J309" s="96" t="str">
        <f t="shared" ca="1" si="561"/>
        <v/>
      </c>
      <c r="K309" s="93" t="str">
        <f t="shared" ca="1" si="562"/>
        <v/>
      </c>
      <c r="M309" s="104"/>
      <c r="N309" s="239" t="str">
        <f t="shared" si="554"/>
        <v/>
      </c>
      <c r="O309" s="95" t="str">
        <f t="shared" ca="1" si="555"/>
        <v/>
      </c>
      <c r="P309" s="95" t="str">
        <f t="shared" ca="1" si="556"/>
        <v/>
      </c>
      <c r="Q309" s="95" t="str">
        <f t="shared" ca="1" si="557"/>
        <v/>
      </c>
      <c r="R309" s="95" t="str">
        <f t="shared" ca="1" si="558"/>
        <v/>
      </c>
      <c r="S309" s="95" t="str">
        <f t="shared" ca="1" si="559"/>
        <v/>
      </c>
      <c r="T309" s="94" t="str">
        <f t="shared" ca="1" si="563"/>
        <v/>
      </c>
      <c r="U309" s="93" t="str">
        <f t="shared" ca="1" si="564"/>
        <v/>
      </c>
      <c r="AO309">
        <f t="shared" si="560"/>
        <v>353</v>
      </c>
    </row>
    <row r="310" spans="3:41" ht="18" customHeight="1" x14ac:dyDescent="0.25">
      <c r="C310" s="97"/>
      <c r="D310" s="98"/>
      <c r="E310" s="99">
        <f ca="1">IF(E304&lt;&gt;"", SUM(E304:E309), "")</f>
        <v>93</v>
      </c>
      <c r="F310" s="99">
        <f t="shared" ref="F310:J310" ca="1" si="565">IF(F304&lt;&gt;"", SUM(F304:F309), "")</f>
        <v>76</v>
      </c>
      <c r="G310" s="99">
        <f t="shared" ca="1" si="565"/>
        <v>103</v>
      </c>
      <c r="H310" s="99" t="str">
        <f t="shared" ca="1" si="565"/>
        <v/>
      </c>
      <c r="I310" s="99" t="str">
        <f t="shared" ca="1" si="565"/>
        <v/>
      </c>
      <c r="J310" s="99" t="str">
        <f t="shared" ca="1" si="565"/>
        <v/>
      </c>
      <c r="K310" s="100">
        <f ca="1">SUM(E304:J309)</f>
        <v>272</v>
      </c>
      <c r="M310" s="97"/>
      <c r="N310" s="89"/>
      <c r="O310" s="99">
        <f ca="1">IF(O304&lt;&gt;"", SUM(O304:O309), "")</f>
        <v>441</v>
      </c>
      <c r="P310" s="99">
        <f t="shared" ref="P310" ca="1" si="566">IF(P304&lt;&gt;"", SUM(P304:P309), "")</f>
        <v>292</v>
      </c>
      <c r="Q310" s="99">
        <f t="shared" ref="Q310" ca="1" si="567">IF(Q304&lt;&gt;"", SUM(Q304:Q309), "")</f>
        <v>390</v>
      </c>
      <c r="R310" s="99" t="str">
        <f t="shared" ref="R310" ca="1" si="568">IF(R304&lt;&gt;"", SUM(R304:R309), "")</f>
        <v/>
      </c>
      <c r="S310" s="99" t="str">
        <f t="shared" ref="S310" ca="1" si="569">IF(S304&lt;&gt;"", SUM(S304:S309), "")</f>
        <v/>
      </c>
      <c r="T310" s="99" t="str">
        <f t="shared" ref="T310" ca="1" si="570">IF(T304&lt;&gt;"", SUM(T304:T309), "")</f>
        <v/>
      </c>
      <c r="U310" s="100">
        <f ca="1">SUM(O304:T309)</f>
        <v>1123</v>
      </c>
    </row>
    <row r="311" spans="3:41" x14ac:dyDescent="0.25">
      <c r="E311" s="101"/>
      <c r="H311" s="101"/>
    </row>
    <row r="312" spans="3:41" ht="23.25" x14ac:dyDescent="0.25">
      <c r="D312" s="411">
        <f>D302+TIME(0,15,0)</f>
        <v>0.55208333333333359</v>
      </c>
      <c r="E312" s="411"/>
      <c r="F312" s="411"/>
      <c r="G312" s="411"/>
    </row>
    <row r="313" spans="3:41" ht="18" customHeight="1" x14ac:dyDescent="0.25">
      <c r="E313" s="229" t="str">
        <f t="shared" ref="E313:J313" si="571">E303</f>
        <v>A</v>
      </c>
      <c r="F313" s="230" t="str">
        <f t="shared" si="571"/>
        <v>B</v>
      </c>
      <c r="G313" s="231" t="str">
        <f t="shared" si="571"/>
        <v>C</v>
      </c>
      <c r="H313" s="232" t="str">
        <f t="shared" si="571"/>
        <v/>
      </c>
      <c r="I313" s="233" t="str">
        <f t="shared" si="571"/>
        <v/>
      </c>
      <c r="J313" s="190" t="str">
        <f t="shared" si="571"/>
        <v/>
      </c>
      <c r="K313" s="88"/>
    </row>
    <row r="314" spans="3:41" ht="18" customHeight="1" x14ac:dyDescent="0.25">
      <c r="C314" s="160"/>
      <c r="D314" s="234" t="str">
        <f>D304</f>
        <v>A</v>
      </c>
      <c r="E314" s="90">
        <f t="shared" ref="E314:E319" ca="1" si="572">IF(INDIRECT("'15MIN'!C"&amp;$AO314)&lt;&gt;"", INDIRECT("'15MIN'!L"&amp;$AO314), "")</f>
        <v>2</v>
      </c>
      <c r="F314" s="91">
        <f t="shared" ref="F314:F319" ca="1" si="573">IF(INDIRECT("'15MIN'!O"&amp;$AO314)&lt;&gt;"", INDIRECT("'15MIN'!X"&amp;$AO314), "")</f>
        <v>40</v>
      </c>
      <c r="G314" s="91">
        <f t="shared" ref="G314:G319" ca="1" si="574">IF(INDIRECT("'15MIN'!AA"&amp;$AO314)&lt;&gt;"", INDIRECT("'15MIN'!AJ"&amp;$AO314), "")</f>
        <v>58</v>
      </c>
      <c r="H314" s="91" t="str">
        <f t="shared" ref="H314:H319" ca="1" si="575">IF(INDIRECT("'15MIN'!AM"&amp;$AO314)&lt;&gt;"", INDIRECT("'15MIN'!AV"&amp;$AO314), "")</f>
        <v/>
      </c>
      <c r="I314" s="92" t="str">
        <f t="shared" ref="I314:I319" ca="1" si="576">IF(INDIRECT("'15MIN'!AY"&amp;$AO314)&lt;&gt;"", INDIRECT("'15MIN'!BH"&amp;$AO314), "")</f>
        <v/>
      </c>
      <c r="J314" s="92" t="str">
        <f ca="1">IF(INDIRECT("'15MIN'!BK"&amp;$AO314)&lt;&gt;"", INDIRECT("'15MIN'!BT"&amp;$AO314), "")</f>
        <v/>
      </c>
      <c r="K314" s="93">
        <f ca="1">IF(E314&lt;&gt;"", SUM(E314:J314), "")</f>
        <v>100</v>
      </c>
      <c r="AO314">
        <f t="shared" ref="AO314:AO319" si="577">AO304+1</f>
        <v>44</v>
      </c>
    </row>
    <row r="315" spans="3:41" ht="18" customHeight="1" x14ac:dyDescent="0.25">
      <c r="C315" s="160"/>
      <c r="D315" s="235" t="str">
        <f t="shared" ref="D315:D319" si="578">D305</f>
        <v>B</v>
      </c>
      <c r="E315" s="91">
        <f t="shared" ca="1" si="572"/>
        <v>49</v>
      </c>
      <c r="F315" s="90">
        <f t="shared" ca="1" si="573"/>
        <v>0</v>
      </c>
      <c r="G315" s="91">
        <f t="shared" ca="1" si="574"/>
        <v>32</v>
      </c>
      <c r="H315" s="91" t="str">
        <f t="shared" ca="1" si="575"/>
        <v/>
      </c>
      <c r="I315" s="92" t="str">
        <f t="shared" ca="1" si="576"/>
        <v/>
      </c>
      <c r="J315" s="92" t="str">
        <f t="shared" ref="J315:J319" ca="1" si="579">IF(INDIRECT("'15MIN'!BK"&amp;$AO315)&lt;&gt;"", INDIRECT("'15MIN'!BT"&amp;$AO315), "")</f>
        <v/>
      </c>
      <c r="K315" s="93">
        <f t="shared" ref="K315:K319" ca="1" si="580">IF(E315&lt;&gt;"", SUM(E315:J315), "")</f>
        <v>81</v>
      </c>
      <c r="AO315">
        <f t="shared" si="577"/>
        <v>106</v>
      </c>
    </row>
    <row r="316" spans="3:41" ht="18" customHeight="1" x14ac:dyDescent="0.25">
      <c r="C316" s="160"/>
      <c r="D316" s="236" t="str">
        <f t="shared" si="578"/>
        <v>C</v>
      </c>
      <c r="E316" s="91">
        <f t="shared" ca="1" si="572"/>
        <v>62</v>
      </c>
      <c r="F316" s="91">
        <f t="shared" ca="1" si="573"/>
        <v>32</v>
      </c>
      <c r="G316" s="90">
        <f t="shared" ca="1" si="574"/>
        <v>0</v>
      </c>
      <c r="H316" s="91" t="str">
        <f t="shared" ca="1" si="575"/>
        <v/>
      </c>
      <c r="I316" s="92" t="str">
        <f t="shared" ca="1" si="576"/>
        <v/>
      </c>
      <c r="J316" s="92" t="str">
        <f t="shared" ca="1" si="579"/>
        <v/>
      </c>
      <c r="K316" s="93">
        <f t="shared" ca="1" si="580"/>
        <v>94</v>
      </c>
      <c r="AO316">
        <f t="shared" si="577"/>
        <v>168</v>
      </c>
    </row>
    <row r="317" spans="3:41" ht="18" customHeight="1" x14ac:dyDescent="0.25">
      <c r="C317" s="160"/>
      <c r="D317" s="237" t="str">
        <f t="shared" si="578"/>
        <v/>
      </c>
      <c r="E317" s="91" t="str">
        <f t="shared" ca="1" si="572"/>
        <v/>
      </c>
      <c r="F317" s="91" t="str">
        <f t="shared" ca="1" si="573"/>
        <v/>
      </c>
      <c r="G317" s="91" t="str">
        <f t="shared" ca="1" si="574"/>
        <v/>
      </c>
      <c r="H317" s="90" t="str">
        <f t="shared" ca="1" si="575"/>
        <v/>
      </c>
      <c r="I317" s="92" t="str">
        <f t="shared" ca="1" si="576"/>
        <v/>
      </c>
      <c r="J317" s="92" t="str">
        <f t="shared" ca="1" si="579"/>
        <v/>
      </c>
      <c r="K317" s="93" t="str">
        <f t="shared" ca="1" si="580"/>
        <v/>
      </c>
      <c r="AO317">
        <f t="shared" si="577"/>
        <v>230</v>
      </c>
    </row>
    <row r="318" spans="3:41" ht="18" customHeight="1" x14ac:dyDescent="0.25">
      <c r="C318" s="160"/>
      <c r="D318" s="238" t="str">
        <f t="shared" si="578"/>
        <v/>
      </c>
      <c r="E318" s="91" t="str">
        <f t="shared" ca="1" si="572"/>
        <v/>
      </c>
      <c r="F318" s="91" t="str">
        <f t="shared" ca="1" si="573"/>
        <v/>
      </c>
      <c r="G318" s="91" t="str">
        <f t="shared" ca="1" si="574"/>
        <v/>
      </c>
      <c r="H318" s="91" t="str">
        <f t="shared" ca="1" si="575"/>
        <v/>
      </c>
      <c r="I318" s="96" t="str">
        <f t="shared" ca="1" si="576"/>
        <v/>
      </c>
      <c r="J318" s="92" t="str">
        <f t="shared" ca="1" si="579"/>
        <v/>
      </c>
      <c r="K318" s="93" t="str">
        <f t="shared" ca="1" si="580"/>
        <v/>
      </c>
      <c r="AO318">
        <f t="shared" si="577"/>
        <v>292</v>
      </c>
    </row>
    <row r="319" spans="3:41" ht="18" customHeight="1" x14ac:dyDescent="0.25">
      <c r="C319" s="104"/>
      <c r="D319" s="239" t="str">
        <f t="shared" si="578"/>
        <v/>
      </c>
      <c r="E319" s="91" t="str">
        <f t="shared" ca="1" si="572"/>
        <v/>
      </c>
      <c r="F319" s="91" t="str">
        <f t="shared" ca="1" si="573"/>
        <v/>
      </c>
      <c r="G319" s="92" t="str">
        <f t="shared" ca="1" si="574"/>
        <v/>
      </c>
      <c r="H319" s="92" t="str">
        <f t="shared" ca="1" si="575"/>
        <v/>
      </c>
      <c r="I319" s="91" t="str">
        <f t="shared" ca="1" si="576"/>
        <v/>
      </c>
      <c r="J319" s="96" t="str">
        <f t="shared" ca="1" si="579"/>
        <v/>
      </c>
      <c r="K319" s="93" t="str">
        <f t="shared" ca="1" si="580"/>
        <v/>
      </c>
      <c r="AO319">
        <f t="shared" si="577"/>
        <v>354</v>
      </c>
    </row>
    <row r="320" spans="3:41" ht="18" customHeight="1" x14ac:dyDescent="0.25">
      <c r="C320" s="97"/>
      <c r="D320" s="98"/>
      <c r="E320" s="99">
        <f ca="1">IF(E314&lt;&gt;"", SUM(E314:E319), "")</f>
        <v>113</v>
      </c>
      <c r="F320" s="99">
        <f t="shared" ref="F320:J320" ca="1" si="581">IF(F314&lt;&gt;"", SUM(F314:F319), "")</f>
        <v>72</v>
      </c>
      <c r="G320" s="99">
        <f t="shared" ca="1" si="581"/>
        <v>90</v>
      </c>
      <c r="H320" s="99" t="str">
        <f t="shared" ca="1" si="581"/>
        <v/>
      </c>
      <c r="I320" s="99" t="str">
        <f t="shared" ca="1" si="581"/>
        <v/>
      </c>
      <c r="J320" s="99" t="str">
        <f t="shared" ca="1" si="581"/>
        <v/>
      </c>
      <c r="K320" s="100">
        <f ca="1">SUM(E314:J319)</f>
        <v>275</v>
      </c>
    </row>
    <row r="322" spans="3:41" ht="23.25" x14ac:dyDescent="0.25">
      <c r="D322" s="411">
        <f>D312+TIME(0,15,0)</f>
        <v>0.56250000000000022</v>
      </c>
      <c r="E322" s="411"/>
      <c r="F322" s="411"/>
      <c r="G322" s="411"/>
      <c r="N322" s="412" t="str">
        <f>TEXT(D322, "hh:mm")&amp;" to "&amp;TEXT(D322+TIME(1, 0, 0), "hh:mm")</f>
        <v>13:30 to 14:30</v>
      </c>
      <c r="O322" s="412"/>
      <c r="P322" s="412"/>
      <c r="Q322" s="412"/>
    </row>
    <row r="323" spans="3:41" ht="18" customHeight="1" x14ac:dyDescent="0.25">
      <c r="E323" s="229" t="str">
        <f t="shared" ref="E323:J323" si="582">E313</f>
        <v>A</v>
      </c>
      <c r="F323" s="230" t="str">
        <f t="shared" si="582"/>
        <v>B</v>
      </c>
      <c r="G323" s="231" t="str">
        <f t="shared" si="582"/>
        <v>C</v>
      </c>
      <c r="H323" s="232" t="str">
        <f t="shared" si="582"/>
        <v/>
      </c>
      <c r="I323" s="233" t="str">
        <f t="shared" si="582"/>
        <v/>
      </c>
      <c r="J323" s="190" t="str">
        <f t="shared" si="582"/>
        <v/>
      </c>
      <c r="K323" s="88"/>
      <c r="O323" s="229" t="str">
        <f t="shared" ref="O323" si="583">E323</f>
        <v>A</v>
      </c>
      <c r="P323" s="230" t="str">
        <f t="shared" ref="P323" si="584">F323</f>
        <v>B</v>
      </c>
      <c r="Q323" s="231" t="str">
        <f t="shared" ref="Q323" si="585">G323</f>
        <v>C</v>
      </c>
      <c r="R323" s="232" t="str">
        <f t="shared" ref="R323" si="586">H323</f>
        <v/>
      </c>
      <c r="S323" s="233" t="str">
        <f t="shared" ref="S323" si="587">I323</f>
        <v/>
      </c>
      <c r="T323" s="190" t="str">
        <f t="shared" ref="T323" si="588">J323</f>
        <v/>
      </c>
      <c r="U323" s="88"/>
    </row>
    <row r="324" spans="3:41" ht="18" customHeight="1" x14ac:dyDescent="0.25">
      <c r="C324" s="160"/>
      <c r="D324" s="234" t="str">
        <f>D314</f>
        <v>A</v>
      </c>
      <c r="E324" s="90">
        <f t="shared" ref="E324:E329" ca="1" si="589">IF(INDIRECT("'15MIN'!C"&amp;$AO324)&lt;&gt;"", INDIRECT("'15MIN'!L"&amp;$AO324), "")</f>
        <v>1</v>
      </c>
      <c r="F324" s="91">
        <f t="shared" ref="F324:F329" ca="1" si="590">IF(INDIRECT("'15MIN'!O"&amp;$AO324)&lt;&gt;"", INDIRECT("'15MIN'!X"&amp;$AO324), "")</f>
        <v>49</v>
      </c>
      <c r="G324" s="91">
        <f t="shared" ref="G324:G329" ca="1" si="591">IF(INDIRECT("'15MIN'!AA"&amp;$AO324)&lt;&gt;"", INDIRECT("'15MIN'!AJ"&amp;$AO324), "")</f>
        <v>87</v>
      </c>
      <c r="H324" s="91" t="str">
        <f t="shared" ref="H324:H329" ca="1" si="592">IF(INDIRECT("'15MIN'!AM"&amp;$AO324)&lt;&gt;"", INDIRECT("'15MIN'!AV"&amp;$AO324), "")</f>
        <v/>
      </c>
      <c r="I324" s="92" t="str">
        <f t="shared" ref="I324:I329" ca="1" si="593">IF(INDIRECT("'15MIN'!AY"&amp;$AO324)&lt;&gt;"", INDIRECT("'15MIN'!BH"&amp;$AO324), "")</f>
        <v/>
      </c>
      <c r="J324" s="92" t="str">
        <f ca="1">IF(INDIRECT("'15MIN'!BK"&amp;$AO324)&lt;&gt;"", INDIRECT("'15MIN'!BT"&amp;$AO324), "")</f>
        <v/>
      </c>
      <c r="K324" s="93">
        <f ca="1">IF(E324&lt;&gt;"", SUM(E324:J324), "")</f>
        <v>137</v>
      </c>
      <c r="N324" s="234" t="str">
        <f t="shared" ref="N324:N329" si="594">D324</f>
        <v>A</v>
      </c>
      <c r="O324" s="175">
        <f ca="1">IF(E324&lt;&gt;"", SUM(E324,E334,E344,E354), "")</f>
        <v>2</v>
      </c>
      <c r="P324" s="176">
        <f t="shared" ref="P324:P329" ca="1" si="595">IF(F324&lt;&gt;"", SUM(F324,F334,F344,F354), "")</f>
        <v>197</v>
      </c>
      <c r="Q324" s="176">
        <f t="shared" ref="Q324:Q329" ca="1" si="596">IF(G324&lt;&gt;"", SUM(G324,G334,G344,G354), "")</f>
        <v>275</v>
      </c>
      <c r="R324" s="176" t="str">
        <f t="shared" ref="R324:R329" ca="1" si="597">IF(H324&lt;&gt;"", SUM(H324,H334,H344,H354), "")</f>
        <v/>
      </c>
      <c r="S324" s="176" t="str">
        <f t="shared" ref="S324:S329" ca="1" si="598">IF(I324&lt;&gt;"", SUM(I324,I334,I344,I354), "")</f>
        <v/>
      </c>
      <c r="T324" s="176" t="str">
        <f ca="1">IF(J324&lt;&gt;"", SUM(J324,J334,J344,J354), "")</f>
        <v/>
      </c>
      <c r="U324" s="173">
        <f ca="1">IF(O324&lt;&gt;"", SUM(O324:T324), "")</f>
        <v>474</v>
      </c>
      <c r="AO324">
        <f t="shared" ref="AO324:AO329" si="599">AO314+1</f>
        <v>45</v>
      </c>
    </row>
    <row r="325" spans="3:41" ht="18" customHeight="1" x14ac:dyDescent="0.25">
      <c r="C325" s="160"/>
      <c r="D325" s="235" t="str">
        <f t="shared" ref="D325:D329" si="600">D315</f>
        <v>B</v>
      </c>
      <c r="E325" s="91">
        <f t="shared" ca="1" si="589"/>
        <v>55</v>
      </c>
      <c r="F325" s="90">
        <f t="shared" ca="1" si="590"/>
        <v>0</v>
      </c>
      <c r="G325" s="91">
        <f t="shared" ca="1" si="591"/>
        <v>30</v>
      </c>
      <c r="H325" s="91" t="str">
        <f t="shared" ca="1" si="592"/>
        <v/>
      </c>
      <c r="I325" s="92" t="str">
        <f t="shared" ca="1" si="593"/>
        <v/>
      </c>
      <c r="J325" s="92" t="str">
        <f t="shared" ref="J325:J329" ca="1" si="601">IF(INDIRECT("'15MIN'!BK"&amp;$AO325)&lt;&gt;"", INDIRECT("'15MIN'!BT"&amp;$AO325), "")</f>
        <v/>
      </c>
      <c r="K325" s="93">
        <f t="shared" ref="K325:K329" ca="1" si="602">IF(E325&lt;&gt;"", SUM(E325:J325), "")</f>
        <v>85</v>
      </c>
      <c r="N325" s="235" t="str">
        <f t="shared" si="594"/>
        <v>B</v>
      </c>
      <c r="O325" s="176">
        <f t="shared" ref="O325:O329" ca="1" si="603">IF(E325&lt;&gt;"", SUM(E325,E335,E345,E355), "")</f>
        <v>211</v>
      </c>
      <c r="P325" s="175">
        <f t="shared" ca="1" si="595"/>
        <v>0</v>
      </c>
      <c r="Q325" s="176">
        <f t="shared" ca="1" si="596"/>
        <v>118</v>
      </c>
      <c r="R325" s="176" t="str">
        <f t="shared" ca="1" si="597"/>
        <v/>
      </c>
      <c r="S325" s="176" t="str">
        <f t="shared" ca="1" si="598"/>
        <v/>
      </c>
      <c r="T325" s="176" t="str">
        <f t="shared" ref="T325:T329" ca="1" si="604">IF(J325&lt;&gt;"", SUM(J325,J335,J345,J355), "")</f>
        <v/>
      </c>
      <c r="U325" s="173">
        <f t="shared" ref="U325:U329" ca="1" si="605">IF(O325&lt;&gt;"", SUM(O325:T325), "")</f>
        <v>329</v>
      </c>
      <c r="AO325">
        <f t="shared" si="599"/>
        <v>107</v>
      </c>
    </row>
    <row r="326" spans="3:41" ht="18" customHeight="1" x14ac:dyDescent="0.25">
      <c r="C326" s="160"/>
      <c r="D326" s="236" t="str">
        <f t="shared" si="600"/>
        <v>C</v>
      </c>
      <c r="E326" s="91">
        <f t="shared" ca="1" si="589"/>
        <v>57</v>
      </c>
      <c r="F326" s="91">
        <f t="shared" ca="1" si="590"/>
        <v>20</v>
      </c>
      <c r="G326" s="90">
        <f t="shared" ca="1" si="591"/>
        <v>0</v>
      </c>
      <c r="H326" s="91" t="str">
        <f t="shared" ca="1" si="592"/>
        <v/>
      </c>
      <c r="I326" s="92" t="str">
        <f t="shared" ca="1" si="593"/>
        <v/>
      </c>
      <c r="J326" s="92" t="str">
        <f t="shared" ca="1" si="601"/>
        <v/>
      </c>
      <c r="K326" s="93">
        <f t="shared" ca="1" si="602"/>
        <v>77</v>
      </c>
      <c r="N326" s="236" t="str">
        <f t="shared" si="594"/>
        <v>C</v>
      </c>
      <c r="O326" s="176">
        <f t="shared" ca="1" si="603"/>
        <v>250</v>
      </c>
      <c r="P326" s="176">
        <f t="shared" ca="1" si="595"/>
        <v>122</v>
      </c>
      <c r="Q326" s="175">
        <f t="shared" ca="1" si="596"/>
        <v>0</v>
      </c>
      <c r="R326" s="176" t="str">
        <f t="shared" ca="1" si="597"/>
        <v/>
      </c>
      <c r="S326" s="176" t="str">
        <f t="shared" ca="1" si="598"/>
        <v/>
      </c>
      <c r="T326" s="176" t="str">
        <f t="shared" ca="1" si="604"/>
        <v/>
      </c>
      <c r="U326" s="173">
        <f t="shared" ca="1" si="605"/>
        <v>372</v>
      </c>
      <c r="AO326">
        <f t="shared" si="599"/>
        <v>169</v>
      </c>
    </row>
    <row r="327" spans="3:41" ht="18" customHeight="1" x14ac:dyDescent="0.25">
      <c r="C327" s="160"/>
      <c r="D327" s="237" t="str">
        <f t="shared" si="600"/>
        <v/>
      </c>
      <c r="E327" s="91" t="str">
        <f t="shared" ca="1" si="589"/>
        <v/>
      </c>
      <c r="F327" s="91" t="str">
        <f t="shared" ca="1" si="590"/>
        <v/>
      </c>
      <c r="G327" s="91" t="str">
        <f t="shared" ca="1" si="591"/>
        <v/>
      </c>
      <c r="H327" s="90" t="str">
        <f t="shared" ca="1" si="592"/>
        <v/>
      </c>
      <c r="I327" s="92" t="str">
        <f t="shared" ca="1" si="593"/>
        <v/>
      </c>
      <c r="J327" s="92" t="str">
        <f t="shared" ca="1" si="601"/>
        <v/>
      </c>
      <c r="K327" s="93" t="str">
        <f t="shared" ca="1" si="602"/>
        <v/>
      </c>
      <c r="N327" s="237" t="str">
        <f t="shared" si="594"/>
        <v/>
      </c>
      <c r="O327" s="176" t="str">
        <f t="shared" ca="1" si="603"/>
        <v/>
      </c>
      <c r="P327" s="176" t="str">
        <f t="shared" ca="1" si="595"/>
        <v/>
      </c>
      <c r="Q327" s="176" t="str">
        <f t="shared" ca="1" si="596"/>
        <v/>
      </c>
      <c r="R327" s="175" t="str">
        <f t="shared" ca="1" si="597"/>
        <v/>
      </c>
      <c r="S327" s="176" t="str">
        <f t="shared" ca="1" si="598"/>
        <v/>
      </c>
      <c r="T327" s="176" t="str">
        <f t="shared" ca="1" si="604"/>
        <v/>
      </c>
      <c r="U327" s="173" t="str">
        <f t="shared" ca="1" si="605"/>
        <v/>
      </c>
      <c r="AO327">
        <f t="shared" si="599"/>
        <v>231</v>
      </c>
    </row>
    <row r="328" spans="3:41" ht="18" customHeight="1" x14ac:dyDescent="0.25">
      <c r="C328" s="160"/>
      <c r="D328" s="238" t="str">
        <f t="shared" si="600"/>
        <v/>
      </c>
      <c r="E328" s="91" t="str">
        <f t="shared" ca="1" si="589"/>
        <v/>
      </c>
      <c r="F328" s="91" t="str">
        <f t="shared" ca="1" si="590"/>
        <v/>
      </c>
      <c r="G328" s="91" t="str">
        <f t="shared" ca="1" si="591"/>
        <v/>
      </c>
      <c r="H328" s="91" t="str">
        <f t="shared" ca="1" si="592"/>
        <v/>
      </c>
      <c r="I328" s="96" t="str">
        <f t="shared" ca="1" si="593"/>
        <v/>
      </c>
      <c r="J328" s="92" t="str">
        <f t="shared" ca="1" si="601"/>
        <v/>
      </c>
      <c r="K328" s="93" t="str">
        <f t="shared" ca="1" si="602"/>
        <v/>
      </c>
      <c r="N328" s="238" t="str">
        <f t="shared" si="594"/>
        <v/>
      </c>
      <c r="O328" s="176" t="str">
        <f t="shared" ca="1" si="603"/>
        <v/>
      </c>
      <c r="P328" s="176" t="str">
        <f t="shared" ca="1" si="595"/>
        <v/>
      </c>
      <c r="Q328" s="176" t="str">
        <f t="shared" ca="1" si="596"/>
        <v/>
      </c>
      <c r="R328" s="176" t="str">
        <f t="shared" ca="1" si="597"/>
        <v/>
      </c>
      <c r="S328" s="175" t="str">
        <f t="shared" ca="1" si="598"/>
        <v/>
      </c>
      <c r="T328" s="176" t="str">
        <f t="shared" ca="1" si="604"/>
        <v/>
      </c>
      <c r="U328" s="173" t="str">
        <f t="shared" ca="1" si="605"/>
        <v/>
      </c>
      <c r="AO328">
        <f t="shared" si="599"/>
        <v>293</v>
      </c>
    </row>
    <row r="329" spans="3:41" ht="18" customHeight="1" x14ac:dyDescent="0.25">
      <c r="C329" s="104"/>
      <c r="D329" s="239" t="str">
        <f t="shared" si="600"/>
        <v/>
      </c>
      <c r="E329" s="91" t="str">
        <f t="shared" ca="1" si="589"/>
        <v/>
      </c>
      <c r="F329" s="91" t="str">
        <f t="shared" ca="1" si="590"/>
        <v/>
      </c>
      <c r="G329" s="92" t="str">
        <f t="shared" ca="1" si="591"/>
        <v/>
      </c>
      <c r="H329" s="92" t="str">
        <f t="shared" ca="1" si="592"/>
        <v/>
      </c>
      <c r="I329" s="91" t="str">
        <f t="shared" ca="1" si="593"/>
        <v/>
      </c>
      <c r="J329" s="96" t="str">
        <f t="shared" ca="1" si="601"/>
        <v/>
      </c>
      <c r="K329" s="93" t="str">
        <f t="shared" ca="1" si="602"/>
        <v/>
      </c>
      <c r="N329" s="239" t="str">
        <f t="shared" si="594"/>
        <v/>
      </c>
      <c r="O329" s="176" t="str">
        <f t="shared" ca="1" si="603"/>
        <v/>
      </c>
      <c r="P329" s="176" t="str">
        <f t="shared" ca="1" si="595"/>
        <v/>
      </c>
      <c r="Q329" s="176" t="str">
        <f t="shared" ca="1" si="596"/>
        <v/>
      </c>
      <c r="R329" s="176" t="str">
        <f t="shared" ca="1" si="597"/>
        <v/>
      </c>
      <c r="S329" s="176" t="str">
        <f t="shared" ca="1" si="598"/>
        <v/>
      </c>
      <c r="T329" s="175" t="str">
        <f t="shared" ca="1" si="604"/>
        <v/>
      </c>
      <c r="U329" s="173" t="str">
        <f t="shared" ca="1" si="605"/>
        <v/>
      </c>
      <c r="AO329">
        <f t="shared" si="599"/>
        <v>355</v>
      </c>
    </row>
    <row r="330" spans="3:41" ht="18" customHeight="1" x14ac:dyDescent="0.25">
      <c r="C330" s="97"/>
      <c r="D330" s="98"/>
      <c r="E330" s="99">
        <f ca="1">IF(E324&lt;&gt;"", SUM(E324:E329), "")</f>
        <v>113</v>
      </c>
      <c r="F330" s="99">
        <f t="shared" ref="F330:J330" ca="1" si="606">IF(F324&lt;&gt;"", SUM(F324:F329), "")</f>
        <v>69</v>
      </c>
      <c r="G330" s="99">
        <f t="shared" ca="1" si="606"/>
        <v>117</v>
      </c>
      <c r="H330" s="99" t="str">
        <f t="shared" ca="1" si="606"/>
        <v/>
      </c>
      <c r="I330" s="99" t="str">
        <f t="shared" ca="1" si="606"/>
        <v/>
      </c>
      <c r="J330" s="99" t="str">
        <f t="shared" ca="1" si="606"/>
        <v/>
      </c>
      <c r="K330" s="100">
        <f ca="1">SUM(E324:J329)</f>
        <v>299</v>
      </c>
      <c r="N330" s="89"/>
      <c r="O330" s="174">
        <f ca="1">IF(O324&lt;&gt;"", SUM(O324:O329), "")</f>
        <v>463</v>
      </c>
      <c r="P330" s="174">
        <f t="shared" ref="P330" ca="1" si="607">IF(P324&lt;&gt;"", SUM(P324:P329), "")</f>
        <v>319</v>
      </c>
      <c r="Q330" s="174">
        <f t="shared" ref="Q330" ca="1" si="608">IF(Q324&lt;&gt;"", SUM(Q324:Q329), "")</f>
        <v>393</v>
      </c>
      <c r="R330" s="174" t="str">
        <f t="shared" ref="R330" ca="1" si="609">IF(R324&lt;&gt;"", SUM(R324:R329), "")</f>
        <v/>
      </c>
      <c r="S330" s="174" t="str">
        <f t="shared" ref="S330" ca="1" si="610">IF(S324&lt;&gt;"", SUM(S324:S329), "")</f>
        <v/>
      </c>
      <c r="T330" s="174" t="str">
        <f t="shared" ref="T330" ca="1" si="611">IF(T324&lt;&gt;"", SUM(T324:T329), "")</f>
        <v/>
      </c>
      <c r="U330" s="172">
        <f ca="1">SUM(O324:T329)</f>
        <v>1175</v>
      </c>
    </row>
    <row r="332" spans="3:41" ht="23.25" x14ac:dyDescent="0.25">
      <c r="D332" s="411">
        <f>D322+TIME(0,15,0)</f>
        <v>0.57291666666666685</v>
      </c>
      <c r="E332" s="411"/>
      <c r="F332" s="411"/>
      <c r="G332" s="411"/>
    </row>
    <row r="333" spans="3:41" ht="18" customHeight="1" x14ac:dyDescent="0.25">
      <c r="E333" s="229" t="str">
        <f t="shared" ref="E333:J333" si="612">E323</f>
        <v>A</v>
      </c>
      <c r="F333" s="230" t="str">
        <f t="shared" si="612"/>
        <v>B</v>
      </c>
      <c r="G333" s="231" t="str">
        <f t="shared" si="612"/>
        <v>C</v>
      </c>
      <c r="H333" s="229" t="str">
        <f t="shared" si="612"/>
        <v/>
      </c>
      <c r="I333" s="230" t="str">
        <f t="shared" si="612"/>
        <v/>
      </c>
      <c r="J333" s="231" t="str">
        <f t="shared" si="612"/>
        <v/>
      </c>
      <c r="K333" s="88"/>
    </row>
    <row r="334" spans="3:41" ht="18" customHeight="1" x14ac:dyDescent="0.25">
      <c r="C334" s="160"/>
      <c r="D334" s="234" t="str">
        <f>D324</f>
        <v>A</v>
      </c>
      <c r="E334" s="90">
        <f t="shared" ref="E334:E339" ca="1" si="613">IF(INDIRECT("'15MIN'!C"&amp;$AO334)&lt;&gt;"", INDIRECT("'15MIN'!L"&amp;$AO334), "")</f>
        <v>1</v>
      </c>
      <c r="F334" s="91">
        <f t="shared" ref="F334:F339" ca="1" si="614">IF(INDIRECT("'15MIN'!O"&amp;$AO334)&lt;&gt;"", INDIRECT("'15MIN'!X"&amp;$AO334), "")</f>
        <v>41</v>
      </c>
      <c r="G334" s="91">
        <f t="shared" ref="G334:G339" ca="1" si="615">IF(INDIRECT("'15MIN'!AA"&amp;$AO334)&lt;&gt;"", INDIRECT("'15MIN'!AJ"&amp;$AO334), "")</f>
        <v>53</v>
      </c>
      <c r="H334" s="91" t="str">
        <f t="shared" ref="H334:H339" ca="1" si="616">IF(INDIRECT("'15MIN'!AM"&amp;$AO334)&lt;&gt;"", INDIRECT("'15MIN'!AV"&amp;$AO334), "")</f>
        <v/>
      </c>
      <c r="I334" s="92" t="str">
        <f t="shared" ref="I334:I339" ca="1" si="617">IF(INDIRECT("'15MIN'!AY"&amp;$AO334)&lt;&gt;"", INDIRECT("'15MIN'!BH"&amp;$AO334), "")</f>
        <v/>
      </c>
      <c r="J334" s="92" t="str">
        <f ca="1">IF(INDIRECT("'15MIN'!BK"&amp;$AO334)&lt;&gt;"", INDIRECT("'15MIN'!BT"&amp;$AO334), "")</f>
        <v/>
      </c>
      <c r="K334" s="93">
        <f ca="1">IF(E334&lt;&gt;"", SUM(E334:J334), "")</f>
        <v>95</v>
      </c>
      <c r="AO334">
        <f t="shared" ref="AO334:AO339" si="618">AO324+1</f>
        <v>46</v>
      </c>
    </row>
    <row r="335" spans="3:41" ht="18" customHeight="1" x14ac:dyDescent="0.25">
      <c r="C335" s="160"/>
      <c r="D335" s="235" t="str">
        <f t="shared" ref="D335:D339" si="619">D325</f>
        <v>B</v>
      </c>
      <c r="E335" s="91">
        <f t="shared" ca="1" si="613"/>
        <v>53</v>
      </c>
      <c r="F335" s="90">
        <f t="shared" ca="1" si="614"/>
        <v>0</v>
      </c>
      <c r="G335" s="91">
        <f t="shared" ca="1" si="615"/>
        <v>27</v>
      </c>
      <c r="H335" s="91" t="str">
        <f t="shared" ca="1" si="616"/>
        <v/>
      </c>
      <c r="I335" s="92" t="str">
        <f t="shared" ca="1" si="617"/>
        <v/>
      </c>
      <c r="J335" s="92" t="str">
        <f t="shared" ref="J335:J339" ca="1" si="620">IF(INDIRECT("'15MIN'!BK"&amp;$AO335)&lt;&gt;"", INDIRECT("'15MIN'!BT"&amp;$AO335), "")</f>
        <v/>
      </c>
      <c r="K335" s="93">
        <f t="shared" ref="K335:K339" ca="1" si="621">IF(E335&lt;&gt;"", SUM(E335:J335), "")</f>
        <v>80</v>
      </c>
      <c r="AO335">
        <f t="shared" si="618"/>
        <v>108</v>
      </c>
    </row>
    <row r="336" spans="3:41" ht="18" customHeight="1" x14ac:dyDescent="0.25">
      <c r="C336" s="160"/>
      <c r="D336" s="236" t="str">
        <f t="shared" si="619"/>
        <v>C</v>
      </c>
      <c r="E336" s="91">
        <f t="shared" ca="1" si="613"/>
        <v>68</v>
      </c>
      <c r="F336" s="91">
        <f t="shared" ca="1" si="614"/>
        <v>34</v>
      </c>
      <c r="G336" s="90">
        <f t="shared" ca="1" si="615"/>
        <v>0</v>
      </c>
      <c r="H336" s="91" t="str">
        <f t="shared" ca="1" si="616"/>
        <v/>
      </c>
      <c r="I336" s="92" t="str">
        <f t="shared" ca="1" si="617"/>
        <v/>
      </c>
      <c r="J336" s="92" t="str">
        <f t="shared" ca="1" si="620"/>
        <v/>
      </c>
      <c r="K336" s="93">
        <f t="shared" ca="1" si="621"/>
        <v>102</v>
      </c>
      <c r="AO336">
        <f t="shared" si="618"/>
        <v>170</v>
      </c>
    </row>
    <row r="337" spans="3:41" ht="18" customHeight="1" x14ac:dyDescent="0.25">
      <c r="C337" s="160"/>
      <c r="D337" s="237" t="str">
        <f t="shared" si="619"/>
        <v/>
      </c>
      <c r="E337" s="91" t="str">
        <f t="shared" ca="1" si="613"/>
        <v/>
      </c>
      <c r="F337" s="91" t="str">
        <f t="shared" ca="1" si="614"/>
        <v/>
      </c>
      <c r="G337" s="91" t="str">
        <f t="shared" ca="1" si="615"/>
        <v/>
      </c>
      <c r="H337" s="90" t="str">
        <f t="shared" ca="1" si="616"/>
        <v/>
      </c>
      <c r="I337" s="92" t="str">
        <f t="shared" ca="1" si="617"/>
        <v/>
      </c>
      <c r="J337" s="92" t="str">
        <f t="shared" ca="1" si="620"/>
        <v/>
      </c>
      <c r="K337" s="93" t="str">
        <f t="shared" ca="1" si="621"/>
        <v/>
      </c>
      <c r="AO337">
        <f t="shared" si="618"/>
        <v>232</v>
      </c>
    </row>
    <row r="338" spans="3:41" ht="18" customHeight="1" x14ac:dyDescent="0.25">
      <c r="C338" s="160"/>
      <c r="D338" s="238" t="str">
        <f t="shared" si="619"/>
        <v/>
      </c>
      <c r="E338" s="91" t="str">
        <f t="shared" ca="1" si="613"/>
        <v/>
      </c>
      <c r="F338" s="91" t="str">
        <f t="shared" ca="1" si="614"/>
        <v/>
      </c>
      <c r="G338" s="91" t="str">
        <f t="shared" ca="1" si="615"/>
        <v/>
      </c>
      <c r="H338" s="91" t="str">
        <f t="shared" ca="1" si="616"/>
        <v/>
      </c>
      <c r="I338" s="96" t="str">
        <f t="shared" ca="1" si="617"/>
        <v/>
      </c>
      <c r="J338" s="92" t="str">
        <f t="shared" ca="1" si="620"/>
        <v/>
      </c>
      <c r="K338" s="93" t="str">
        <f t="shared" ca="1" si="621"/>
        <v/>
      </c>
      <c r="AO338">
        <f t="shared" si="618"/>
        <v>294</v>
      </c>
    </row>
    <row r="339" spans="3:41" ht="18" customHeight="1" x14ac:dyDescent="0.25">
      <c r="C339" s="104"/>
      <c r="D339" s="239" t="str">
        <f t="shared" si="619"/>
        <v/>
      </c>
      <c r="E339" s="91" t="str">
        <f t="shared" ca="1" si="613"/>
        <v/>
      </c>
      <c r="F339" s="91" t="str">
        <f t="shared" ca="1" si="614"/>
        <v/>
      </c>
      <c r="G339" s="92" t="str">
        <f t="shared" ca="1" si="615"/>
        <v/>
      </c>
      <c r="H339" s="92" t="str">
        <f t="shared" ca="1" si="616"/>
        <v/>
      </c>
      <c r="I339" s="91" t="str">
        <f t="shared" ca="1" si="617"/>
        <v/>
      </c>
      <c r="J339" s="96" t="str">
        <f t="shared" ca="1" si="620"/>
        <v/>
      </c>
      <c r="K339" s="93" t="str">
        <f t="shared" ca="1" si="621"/>
        <v/>
      </c>
      <c r="AO339">
        <f t="shared" si="618"/>
        <v>356</v>
      </c>
    </row>
    <row r="340" spans="3:41" ht="18" customHeight="1" x14ac:dyDescent="0.25">
      <c r="C340" s="97"/>
      <c r="D340" s="98"/>
      <c r="E340" s="99">
        <f ca="1">IF(E334&lt;&gt;"", SUM(E334:E339), "")</f>
        <v>122</v>
      </c>
      <c r="F340" s="99">
        <f t="shared" ref="F340:J340" ca="1" si="622">IF(F334&lt;&gt;"", SUM(F334:F339), "")</f>
        <v>75</v>
      </c>
      <c r="G340" s="99">
        <f t="shared" ca="1" si="622"/>
        <v>80</v>
      </c>
      <c r="H340" s="99" t="str">
        <f t="shared" ca="1" si="622"/>
        <v/>
      </c>
      <c r="I340" s="99" t="str">
        <f t="shared" ca="1" si="622"/>
        <v/>
      </c>
      <c r="J340" s="99" t="str">
        <f t="shared" ca="1" si="622"/>
        <v/>
      </c>
      <c r="K340" s="100">
        <f ca="1">SUM(E334:J339)</f>
        <v>277</v>
      </c>
    </row>
    <row r="341" spans="3:41" ht="45" customHeight="1" x14ac:dyDescent="0.25"/>
    <row r="342" spans="3:41" ht="23.25" x14ac:dyDescent="0.25">
      <c r="D342" s="403">
        <f>D332+TIME(0,15,0)</f>
        <v>0.58333333333333348</v>
      </c>
      <c r="E342" s="403"/>
      <c r="F342" s="403"/>
      <c r="G342" s="403"/>
      <c r="H342" s="33"/>
      <c r="I342" s="33"/>
      <c r="J342" s="33"/>
      <c r="K342" s="33"/>
      <c r="N342" s="112" t="str">
        <f>TEXT(D342, "hh:mm")&amp;" to "&amp;TEXT(D342+TIME(1, 0, 0), "hh:mm")</f>
        <v>14:00 to 15:00</v>
      </c>
      <c r="O342" s="112"/>
      <c r="P342" s="112"/>
      <c r="Q342" s="112"/>
      <c r="R342" s="33"/>
      <c r="S342" s="33"/>
      <c r="T342" s="33"/>
      <c r="U342" s="33"/>
    </row>
    <row r="343" spans="3:41" ht="18" customHeight="1" x14ac:dyDescent="0.25">
      <c r="E343" s="229" t="str">
        <f>IF(config!$C$14&lt;&gt;"", "A", "")</f>
        <v>A</v>
      </c>
      <c r="F343" s="230" t="str">
        <f>IF(config!$C$15&lt;&gt;"", "B", "")</f>
        <v>B</v>
      </c>
      <c r="G343" s="231" t="str">
        <f>IF(config!$C$16&lt;&gt;"", "C", "")</f>
        <v>C</v>
      </c>
      <c r="H343" s="232" t="str">
        <f>IF(config!$C$17&lt;&gt;"", "D", "")</f>
        <v/>
      </c>
      <c r="I343" s="233" t="str">
        <f>IF(config!$C$18&lt;&gt;"", "E", "")</f>
        <v/>
      </c>
      <c r="J343" s="190" t="str">
        <f>IF(config!$C$19&lt;&gt;"", "F", "")</f>
        <v/>
      </c>
      <c r="K343" s="88"/>
      <c r="O343" s="229" t="str">
        <f t="shared" ref="O343" si="623">E343</f>
        <v>A</v>
      </c>
      <c r="P343" s="230" t="str">
        <f t="shared" ref="P343" si="624">F343</f>
        <v>B</v>
      </c>
      <c r="Q343" s="231" t="str">
        <f t="shared" ref="Q343" si="625">G343</f>
        <v>C</v>
      </c>
      <c r="R343" s="232" t="str">
        <f t="shared" ref="R343" si="626">H343</f>
        <v/>
      </c>
      <c r="S343" s="233" t="str">
        <f t="shared" ref="S343" si="627">I343</f>
        <v/>
      </c>
      <c r="T343" s="190" t="str">
        <f t="shared" ref="T343" si="628">J343</f>
        <v/>
      </c>
      <c r="U343" s="88"/>
    </row>
    <row r="344" spans="3:41" ht="18" customHeight="1" x14ac:dyDescent="0.25">
      <c r="C344" s="160"/>
      <c r="D344" s="234" t="str">
        <f>IF(config!$C$14&lt;&gt;"", "A", "")</f>
        <v>A</v>
      </c>
      <c r="E344" s="90">
        <f t="shared" ref="E344:E349" ca="1" si="629">IF(INDIRECT("'15MIN'!C"&amp;$AO344)&lt;&gt;"", INDIRECT("'15MIN'!L"&amp;$AO344), "")</f>
        <v>0</v>
      </c>
      <c r="F344" s="91">
        <f t="shared" ref="F344:F349" ca="1" si="630">IF(INDIRECT("'15MIN'!O"&amp;$AO344)&lt;&gt;"", INDIRECT("'15MIN'!X"&amp;$AO344), "")</f>
        <v>62</v>
      </c>
      <c r="G344" s="91">
        <f t="shared" ref="G344:G349" ca="1" si="631">IF(INDIRECT("'15MIN'!AA"&amp;$AO344)&lt;&gt;"", INDIRECT("'15MIN'!AJ"&amp;$AO344), "")</f>
        <v>70</v>
      </c>
      <c r="H344" s="91" t="str">
        <f t="shared" ref="H344:H349" ca="1" si="632">IF(INDIRECT("'15MIN'!AM"&amp;$AO344)&lt;&gt;"", INDIRECT("'15MIN'!AV"&amp;$AO344), "")</f>
        <v/>
      </c>
      <c r="I344" s="92" t="str">
        <f t="shared" ref="I344:I349" ca="1" si="633">IF(INDIRECT("'15MIN'!AY"&amp;$AO344)&lt;&gt;"", INDIRECT("'15MIN'!BH"&amp;$AO344), "")</f>
        <v/>
      </c>
      <c r="J344" s="92" t="str">
        <f ca="1">IF(INDIRECT("'15MIN'!BK"&amp;$AO344)&lt;&gt;"", INDIRECT("'15MIN'!BT"&amp;$AO344), "")</f>
        <v/>
      </c>
      <c r="K344" s="93">
        <f ca="1">IF(E344&lt;&gt;"", SUM(E344:J344), "")</f>
        <v>132</v>
      </c>
      <c r="M344" s="410"/>
      <c r="N344" s="234" t="str">
        <f t="shared" ref="N344:N349" si="634">D344</f>
        <v>A</v>
      </c>
      <c r="O344" s="94">
        <f t="shared" ref="O344:O349" ca="1" si="635">IF(E344&lt;&gt;"", SUM(E344,E354,E364,E374), "")</f>
        <v>5</v>
      </c>
      <c r="P344" s="95">
        <f t="shared" ref="P344:P349" ca="1" si="636">IF(F344&lt;&gt;"", SUM(F344,F354,F364,F374), "")</f>
        <v>208</v>
      </c>
      <c r="Q344" s="95">
        <f t="shared" ref="Q344:Q349" ca="1" si="637">IF(G344&lt;&gt;"", SUM(G344,G354,G364,G374), "")</f>
        <v>299</v>
      </c>
      <c r="R344" s="95" t="str">
        <f t="shared" ref="R344:R349" ca="1" si="638">IF(H344&lt;&gt;"", SUM(H344,H354,H364,H374), "")</f>
        <v/>
      </c>
      <c r="S344" s="95" t="str">
        <f t="shared" ref="S344:S349" ca="1" si="639">IF(I344&lt;&gt;"", SUM(I344,I354,I364,I374), "")</f>
        <v/>
      </c>
      <c r="T344" s="95" t="str">
        <f ca="1">IF(J344&lt;&gt;"", SUM(J344,J354,J364,J374), "")</f>
        <v/>
      </c>
      <c r="U344" s="93">
        <f ca="1">IF(O344&lt;&gt;"", SUM(O344:T344), "")</f>
        <v>512</v>
      </c>
      <c r="AO344">
        <f t="shared" ref="AO344:AO349" si="640">AO334+1</f>
        <v>47</v>
      </c>
    </row>
    <row r="345" spans="3:41" ht="18" customHeight="1" x14ac:dyDescent="0.25">
      <c r="C345" s="160"/>
      <c r="D345" s="235" t="str">
        <f>IF(config!$C$15&lt;&gt;"", "B", "")</f>
        <v>B</v>
      </c>
      <c r="E345" s="91">
        <f t="shared" ca="1" si="629"/>
        <v>52</v>
      </c>
      <c r="F345" s="90">
        <f t="shared" ca="1" si="630"/>
        <v>0</v>
      </c>
      <c r="G345" s="91">
        <f t="shared" ca="1" si="631"/>
        <v>20</v>
      </c>
      <c r="H345" s="91" t="str">
        <f t="shared" ca="1" si="632"/>
        <v/>
      </c>
      <c r="I345" s="92" t="str">
        <f t="shared" ca="1" si="633"/>
        <v/>
      </c>
      <c r="J345" s="92" t="str">
        <f t="shared" ref="J345:J349" ca="1" si="641">IF(INDIRECT("'15MIN'!BK"&amp;$AO345)&lt;&gt;"", INDIRECT("'15MIN'!BT"&amp;$AO345), "")</f>
        <v/>
      </c>
      <c r="K345" s="93">
        <f t="shared" ref="K345:K349" ca="1" si="642">IF(E345&lt;&gt;"", SUM(E345:J345), "")</f>
        <v>72</v>
      </c>
      <c r="M345" s="410"/>
      <c r="N345" s="235" t="str">
        <f t="shared" si="634"/>
        <v>B</v>
      </c>
      <c r="O345" s="95">
        <f t="shared" ca="1" si="635"/>
        <v>194</v>
      </c>
      <c r="P345" s="94">
        <f t="shared" ca="1" si="636"/>
        <v>0</v>
      </c>
      <c r="Q345" s="95">
        <f t="shared" ca="1" si="637"/>
        <v>160</v>
      </c>
      <c r="R345" s="95" t="str">
        <f t="shared" ca="1" si="638"/>
        <v/>
      </c>
      <c r="S345" s="95" t="str">
        <f t="shared" ca="1" si="639"/>
        <v/>
      </c>
      <c r="T345" s="95" t="str">
        <f t="shared" ref="T345:T349" ca="1" si="643">IF(J345&lt;&gt;"", SUM(J345,J355,J365,J375), "")</f>
        <v/>
      </c>
      <c r="U345" s="93">
        <f t="shared" ref="U345:U349" ca="1" si="644">IF(O345&lt;&gt;"", SUM(O345:T345), "")</f>
        <v>354</v>
      </c>
      <c r="AO345">
        <f t="shared" si="640"/>
        <v>109</v>
      </c>
    </row>
    <row r="346" spans="3:41" ht="18" customHeight="1" x14ac:dyDescent="0.25">
      <c r="C346" s="160"/>
      <c r="D346" s="236" t="str">
        <f>IF(config!$C$16&lt;&gt;"", "C", "")</f>
        <v>C</v>
      </c>
      <c r="E346" s="91">
        <f t="shared" ca="1" si="629"/>
        <v>50</v>
      </c>
      <c r="F346" s="91">
        <f t="shared" ca="1" si="630"/>
        <v>35</v>
      </c>
      <c r="G346" s="90">
        <f t="shared" ca="1" si="631"/>
        <v>0</v>
      </c>
      <c r="H346" s="91" t="str">
        <f t="shared" ca="1" si="632"/>
        <v/>
      </c>
      <c r="I346" s="92" t="str">
        <f t="shared" ca="1" si="633"/>
        <v/>
      </c>
      <c r="J346" s="92" t="str">
        <f t="shared" ca="1" si="641"/>
        <v/>
      </c>
      <c r="K346" s="93">
        <f t="shared" ca="1" si="642"/>
        <v>85</v>
      </c>
      <c r="M346" s="410"/>
      <c r="N346" s="236" t="str">
        <f t="shared" si="634"/>
        <v>C</v>
      </c>
      <c r="O346" s="95">
        <f t="shared" ca="1" si="635"/>
        <v>259</v>
      </c>
      <c r="P346" s="95">
        <f t="shared" ca="1" si="636"/>
        <v>146</v>
      </c>
      <c r="Q346" s="94">
        <f t="shared" ca="1" si="637"/>
        <v>0</v>
      </c>
      <c r="R346" s="95" t="str">
        <f t="shared" ca="1" si="638"/>
        <v/>
      </c>
      <c r="S346" s="95" t="str">
        <f t="shared" ca="1" si="639"/>
        <v/>
      </c>
      <c r="T346" s="95" t="str">
        <f t="shared" ca="1" si="643"/>
        <v/>
      </c>
      <c r="U346" s="93">
        <f t="shared" ca="1" si="644"/>
        <v>405</v>
      </c>
      <c r="AO346">
        <f t="shared" si="640"/>
        <v>171</v>
      </c>
    </row>
    <row r="347" spans="3:41" ht="18" customHeight="1" x14ac:dyDescent="0.25">
      <c r="C347" s="160"/>
      <c r="D347" s="237" t="str">
        <f>IF(config!$C$17&lt;&gt;"", "D", "")</f>
        <v/>
      </c>
      <c r="E347" s="91" t="str">
        <f t="shared" ca="1" si="629"/>
        <v/>
      </c>
      <c r="F347" s="91" t="str">
        <f t="shared" ca="1" si="630"/>
        <v/>
      </c>
      <c r="G347" s="91" t="str">
        <f t="shared" ca="1" si="631"/>
        <v/>
      </c>
      <c r="H347" s="90" t="str">
        <f t="shared" ca="1" si="632"/>
        <v/>
      </c>
      <c r="I347" s="92" t="str">
        <f t="shared" ca="1" si="633"/>
        <v/>
      </c>
      <c r="J347" s="92" t="str">
        <f t="shared" ca="1" si="641"/>
        <v/>
      </c>
      <c r="K347" s="93" t="str">
        <f t="shared" ca="1" si="642"/>
        <v/>
      </c>
      <c r="M347" s="410"/>
      <c r="N347" s="237" t="str">
        <f t="shared" si="634"/>
        <v/>
      </c>
      <c r="O347" s="95" t="str">
        <f t="shared" ca="1" si="635"/>
        <v/>
      </c>
      <c r="P347" s="95" t="str">
        <f t="shared" ca="1" si="636"/>
        <v/>
      </c>
      <c r="Q347" s="95" t="str">
        <f t="shared" ca="1" si="637"/>
        <v/>
      </c>
      <c r="R347" s="94" t="str">
        <f t="shared" ca="1" si="638"/>
        <v/>
      </c>
      <c r="S347" s="95" t="str">
        <f t="shared" ca="1" si="639"/>
        <v/>
      </c>
      <c r="T347" s="95" t="str">
        <f t="shared" ca="1" si="643"/>
        <v/>
      </c>
      <c r="U347" s="93" t="str">
        <f t="shared" ca="1" si="644"/>
        <v/>
      </c>
      <c r="AO347">
        <f t="shared" si="640"/>
        <v>233</v>
      </c>
    </row>
    <row r="348" spans="3:41" ht="18" customHeight="1" x14ac:dyDescent="0.25">
      <c r="C348" s="160"/>
      <c r="D348" s="238" t="str">
        <f>IF(config!$C$18&lt;&gt;"", "E", "")</f>
        <v/>
      </c>
      <c r="E348" s="91" t="str">
        <f t="shared" ca="1" si="629"/>
        <v/>
      </c>
      <c r="F348" s="91" t="str">
        <f t="shared" ca="1" si="630"/>
        <v/>
      </c>
      <c r="G348" s="91" t="str">
        <f t="shared" ca="1" si="631"/>
        <v/>
      </c>
      <c r="H348" s="91" t="str">
        <f t="shared" ca="1" si="632"/>
        <v/>
      </c>
      <c r="I348" s="96" t="str">
        <f t="shared" ca="1" si="633"/>
        <v/>
      </c>
      <c r="J348" s="92" t="str">
        <f t="shared" ca="1" si="641"/>
        <v/>
      </c>
      <c r="K348" s="93" t="str">
        <f t="shared" ca="1" si="642"/>
        <v/>
      </c>
      <c r="M348" s="410"/>
      <c r="N348" s="238" t="str">
        <f t="shared" si="634"/>
        <v/>
      </c>
      <c r="O348" s="95" t="str">
        <f t="shared" ca="1" si="635"/>
        <v/>
      </c>
      <c r="P348" s="95" t="str">
        <f t="shared" ca="1" si="636"/>
        <v/>
      </c>
      <c r="Q348" s="95" t="str">
        <f t="shared" ca="1" si="637"/>
        <v/>
      </c>
      <c r="R348" s="95" t="str">
        <f t="shared" ca="1" si="638"/>
        <v/>
      </c>
      <c r="S348" s="94" t="str">
        <f t="shared" ca="1" si="639"/>
        <v/>
      </c>
      <c r="T348" s="95" t="str">
        <f t="shared" ca="1" si="643"/>
        <v/>
      </c>
      <c r="U348" s="93" t="str">
        <f t="shared" ca="1" si="644"/>
        <v/>
      </c>
      <c r="AO348">
        <f t="shared" si="640"/>
        <v>295</v>
      </c>
    </row>
    <row r="349" spans="3:41" ht="18" customHeight="1" x14ac:dyDescent="0.25">
      <c r="C349" s="104"/>
      <c r="D349" s="239" t="str">
        <f>IF(config!$C$19&lt;&gt;"", "F", "")</f>
        <v/>
      </c>
      <c r="E349" s="91" t="str">
        <f t="shared" ca="1" si="629"/>
        <v/>
      </c>
      <c r="F349" s="91" t="str">
        <f t="shared" ca="1" si="630"/>
        <v/>
      </c>
      <c r="G349" s="92" t="str">
        <f t="shared" ca="1" si="631"/>
        <v/>
      </c>
      <c r="H349" s="92" t="str">
        <f t="shared" ca="1" si="632"/>
        <v/>
      </c>
      <c r="I349" s="91" t="str">
        <f t="shared" ca="1" si="633"/>
        <v/>
      </c>
      <c r="J349" s="96" t="str">
        <f t="shared" ca="1" si="641"/>
        <v/>
      </c>
      <c r="K349" s="93" t="str">
        <f t="shared" ca="1" si="642"/>
        <v/>
      </c>
      <c r="M349" s="104"/>
      <c r="N349" s="239" t="str">
        <f t="shared" si="634"/>
        <v/>
      </c>
      <c r="O349" s="95" t="str">
        <f t="shared" ca="1" si="635"/>
        <v/>
      </c>
      <c r="P349" s="95" t="str">
        <f t="shared" ca="1" si="636"/>
        <v/>
      </c>
      <c r="Q349" s="95" t="str">
        <f t="shared" ca="1" si="637"/>
        <v/>
      </c>
      <c r="R349" s="95" t="str">
        <f t="shared" ca="1" si="638"/>
        <v/>
      </c>
      <c r="S349" s="95" t="str">
        <f t="shared" ca="1" si="639"/>
        <v/>
      </c>
      <c r="T349" s="94" t="str">
        <f t="shared" ca="1" si="643"/>
        <v/>
      </c>
      <c r="U349" s="93" t="str">
        <f t="shared" ca="1" si="644"/>
        <v/>
      </c>
      <c r="AO349">
        <f t="shared" si="640"/>
        <v>357</v>
      </c>
    </row>
    <row r="350" spans="3:41" ht="18" customHeight="1" x14ac:dyDescent="0.25">
      <c r="C350" s="97"/>
      <c r="D350" s="98"/>
      <c r="E350" s="99">
        <f ca="1">IF(E344&lt;&gt;"", SUM(E344:E349), "")</f>
        <v>102</v>
      </c>
      <c r="F350" s="99">
        <f t="shared" ref="F350:J350" ca="1" si="645">IF(F344&lt;&gt;"", SUM(F344:F349), "")</f>
        <v>97</v>
      </c>
      <c r="G350" s="99">
        <f t="shared" ca="1" si="645"/>
        <v>90</v>
      </c>
      <c r="H350" s="99" t="str">
        <f t="shared" ca="1" si="645"/>
        <v/>
      </c>
      <c r="I350" s="99" t="str">
        <f t="shared" ca="1" si="645"/>
        <v/>
      </c>
      <c r="J350" s="99" t="str">
        <f t="shared" ca="1" si="645"/>
        <v/>
      </c>
      <c r="K350" s="100">
        <f ca="1">SUM(E344:J349)</f>
        <v>289</v>
      </c>
      <c r="M350" s="97"/>
      <c r="N350" s="89"/>
      <c r="O350" s="99">
        <f ca="1">IF(O344&lt;&gt;"", SUM(O344:O349), "")</f>
        <v>458</v>
      </c>
      <c r="P350" s="99">
        <f t="shared" ref="P350" ca="1" si="646">IF(P344&lt;&gt;"", SUM(P344:P349), "")</f>
        <v>354</v>
      </c>
      <c r="Q350" s="99">
        <f t="shared" ref="Q350" ca="1" si="647">IF(Q344&lt;&gt;"", SUM(Q344:Q349), "")</f>
        <v>459</v>
      </c>
      <c r="R350" s="99" t="str">
        <f t="shared" ref="R350" ca="1" si="648">IF(R344&lt;&gt;"", SUM(R344:R349), "")</f>
        <v/>
      </c>
      <c r="S350" s="99" t="str">
        <f t="shared" ref="S350" ca="1" si="649">IF(S344&lt;&gt;"", SUM(S344:S349), "")</f>
        <v/>
      </c>
      <c r="T350" s="99" t="str">
        <f t="shared" ref="T350" ca="1" si="650">IF(T344&lt;&gt;"", SUM(T344:T349), "")</f>
        <v/>
      </c>
      <c r="U350" s="100">
        <f ca="1">SUM(O344:T349)</f>
        <v>1271</v>
      </c>
    </row>
    <row r="351" spans="3:41" x14ac:dyDescent="0.25">
      <c r="E351" s="101"/>
      <c r="H351" s="101"/>
    </row>
    <row r="352" spans="3:41" ht="23.25" x14ac:dyDescent="0.25">
      <c r="D352" s="411">
        <f>D342+TIME(0,15,0)</f>
        <v>0.59375000000000011</v>
      </c>
      <c r="E352" s="411"/>
      <c r="F352" s="411"/>
      <c r="G352" s="411"/>
    </row>
    <row r="353" spans="3:41" ht="18" customHeight="1" x14ac:dyDescent="0.25">
      <c r="E353" s="229" t="str">
        <f t="shared" ref="E353:J353" si="651">E343</f>
        <v>A</v>
      </c>
      <c r="F353" s="230" t="str">
        <f t="shared" si="651"/>
        <v>B</v>
      </c>
      <c r="G353" s="231" t="str">
        <f t="shared" si="651"/>
        <v>C</v>
      </c>
      <c r="H353" s="232" t="str">
        <f t="shared" si="651"/>
        <v/>
      </c>
      <c r="I353" s="233" t="str">
        <f t="shared" si="651"/>
        <v/>
      </c>
      <c r="J353" s="190" t="str">
        <f t="shared" si="651"/>
        <v/>
      </c>
      <c r="K353" s="88"/>
    </row>
    <row r="354" spans="3:41" ht="18" customHeight="1" x14ac:dyDescent="0.25">
      <c r="C354" s="160"/>
      <c r="D354" s="234" t="str">
        <f>D344</f>
        <v>A</v>
      </c>
      <c r="E354" s="90">
        <f t="shared" ref="E354:E359" ca="1" si="652">IF(INDIRECT("'15MIN'!C"&amp;$AO354)&lt;&gt;"", INDIRECT("'15MIN'!L"&amp;$AO354), "")</f>
        <v>0</v>
      </c>
      <c r="F354" s="91">
        <f t="shared" ref="F354:F359" ca="1" si="653">IF(INDIRECT("'15MIN'!O"&amp;$AO354)&lt;&gt;"", INDIRECT("'15MIN'!X"&amp;$AO354), "")</f>
        <v>45</v>
      </c>
      <c r="G354" s="91">
        <f t="shared" ref="G354:G359" ca="1" si="654">IF(INDIRECT("'15MIN'!AA"&amp;$AO354)&lt;&gt;"", INDIRECT("'15MIN'!AJ"&amp;$AO354), "")</f>
        <v>65</v>
      </c>
      <c r="H354" s="91" t="str">
        <f t="shared" ref="H354:H359" ca="1" si="655">IF(INDIRECT("'15MIN'!AM"&amp;$AO354)&lt;&gt;"", INDIRECT("'15MIN'!AV"&amp;$AO354), "")</f>
        <v/>
      </c>
      <c r="I354" s="92" t="str">
        <f t="shared" ref="I354:I359" ca="1" si="656">IF(INDIRECT("'15MIN'!AY"&amp;$AO354)&lt;&gt;"", INDIRECT("'15MIN'!BH"&amp;$AO354), "")</f>
        <v/>
      </c>
      <c r="J354" s="92" t="str">
        <f ca="1">IF(INDIRECT("'15MIN'!BK"&amp;$AO354)&lt;&gt;"", INDIRECT("'15MIN'!BT"&amp;$AO354), "")</f>
        <v/>
      </c>
      <c r="K354" s="93">
        <f ca="1">IF(E354&lt;&gt;"", SUM(E354:J354), "")</f>
        <v>110</v>
      </c>
      <c r="AO354">
        <f t="shared" ref="AO354:AO359" si="657">AO344+1</f>
        <v>48</v>
      </c>
    </row>
    <row r="355" spans="3:41" ht="18" customHeight="1" x14ac:dyDescent="0.25">
      <c r="C355" s="160"/>
      <c r="D355" s="235" t="str">
        <f t="shared" ref="D355:D359" si="658">D345</f>
        <v>B</v>
      </c>
      <c r="E355" s="91">
        <f t="shared" ca="1" si="652"/>
        <v>51</v>
      </c>
      <c r="F355" s="90">
        <f t="shared" ca="1" si="653"/>
        <v>0</v>
      </c>
      <c r="G355" s="91">
        <f t="shared" ca="1" si="654"/>
        <v>41</v>
      </c>
      <c r="H355" s="91" t="str">
        <f t="shared" ca="1" si="655"/>
        <v/>
      </c>
      <c r="I355" s="92" t="str">
        <f t="shared" ca="1" si="656"/>
        <v/>
      </c>
      <c r="J355" s="92" t="str">
        <f t="shared" ref="J355:J359" ca="1" si="659">IF(INDIRECT("'15MIN'!BK"&amp;$AO355)&lt;&gt;"", INDIRECT("'15MIN'!BT"&amp;$AO355), "")</f>
        <v/>
      </c>
      <c r="K355" s="93">
        <f t="shared" ref="K355:K359" ca="1" si="660">IF(E355&lt;&gt;"", SUM(E355:J355), "")</f>
        <v>92</v>
      </c>
      <c r="AO355">
        <f t="shared" si="657"/>
        <v>110</v>
      </c>
    </row>
    <row r="356" spans="3:41" ht="18" customHeight="1" x14ac:dyDescent="0.25">
      <c r="C356" s="160"/>
      <c r="D356" s="236" t="str">
        <f t="shared" si="658"/>
        <v>C</v>
      </c>
      <c r="E356" s="91">
        <f t="shared" ca="1" si="652"/>
        <v>75</v>
      </c>
      <c r="F356" s="91">
        <f t="shared" ca="1" si="653"/>
        <v>33</v>
      </c>
      <c r="G356" s="90">
        <f t="shared" ca="1" si="654"/>
        <v>0</v>
      </c>
      <c r="H356" s="91" t="str">
        <f t="shared" ca="1" si="655"/>
        <v/>
      </c>
      <c r="I356" s="92" t="str">
        <f t="shared" ca="1" si="656"/>
        <v/>
      </c>
      <c r="J356" s="92" t="str">
        <f t="shared" ca="1" si="659"/>
        <v/>
      </c>
      <c r="K356" s="93">
        <f t="shared" ca="1" si="660"/>
        <v>108</v>
      </c>
      <c r="AO356">
        <f t="shared" si="657"/>
        <v>172</v>
      </c>
    </row>
    <row r="357" spans="3:41" ht="18" customHeight="1" x14ac:dyDescent="0.25">
      <c r="C357" s="160"/>
      <c r="D357" s="237" t="str">
        <f t="shared" si="658"/>
        <v/>
      </c>
      <c r="E357" s="91" t="str">
        <f t="shared" ca="1" si="652"/>
        <v/>
      </c>
      <c r="F357" s="91" t="str">
        <f t="shared" ca="1" si="653"/>
        <v/>
      </c>
      <c r="G357" s="91" t="str">
        <f t="shared" ca="1" si="654"/>
        <v/>
      </c>
      <c r="H357" s="90" t="str">
        <f t="shared" ca="1" si="655"/>
        <v/>
      </c>
      <c r="I357" s="92" t="str">
        <f t="shared" ca="1" si="656"/>
        <v/>
      </c>
      <c r="J357" s="92" t="str">
        <f t="shared" ca="1" si="659"/>
        <v/>
      </c>
      <c r="K357" s="93" t="str">
        <f t="shared" ca="1" si="660"/>
        <v/>
      </c>
      <c r="AO357">
        <f t="shared" si="657"/>
        <v>234</v>
      </c>
    </row>
    <row r="358" spans="3:41" ht="18" customHeight="1" x14ac:dyDescent="0.25">
      <c r="C358" s="160"/>
      <c r="D358" s="238" t="str">
        <f t="shared" si="658"/>
        <v/>
      </c>
      <c r="E358" s="91" t="str">
        <f t="shared" ca="1" si="652"/>
        <v/>
      </c>
      <c r="F358" s="91" t="str">
        <f t="shared" ca="1" si="653"/>
        <v/>
      </c>
      <c r="G358" s="91" t="str">
        <f t="shared" ca="1" si="654"/>
        <v/>
      </c>
      <c r="H358" s="91" t="str">
        <f t="shared" ca="1" si="655"/>
        <v/>
      </c>
      <c r="I358" s="96" t="str">
        <f t="shared" ca="1" si="656"/>
        <v/>
      </c>
      <c r="J358" s="92" t="str">
        <f t="shared" ca="1" si="659"/>
        <v/>
      </c>
      <c r="K358" s="93" t="str">
        <f t="shared" ca="1" si="660"/>
        <v/>
      </c>
      <c r="AO358">
        <f t="shared" si="657"/>
        <v>296</v>
      </c>
    </row>
    <row r="359" spans="3:41" ht="18" customHeight="1" x14ac:dyDescent="0.25">
      <c r="C359" s="104"/>
      <c r="D359" s="239" t="str">
        <f t="shared" si="658"/>
        <v/>
      </c>
      <c r="E359" s="91" t="str">
        <f t="shared" ca="1" si="652"/>
        <v/>
      </c>
      <c r="F359" s="91" t="str">
        <f t="shared" ca="1" si="653"/>
        <v/>
      </c>
      <c r="G359" s="92" t="str">
        <f t="shared" ca="1" si="654"/>
        <v/>
      </c>
      <c r="H359" s="92" t="str">
        <f t="shared" ca="1" si="655"/>
        <v/>
      </c>
      <c r="I359" s="91" t="str">
        <f t="shared" ca="1" si="656"/>
        <v/>
      </c>
      <c r="J359" s="96" t="str">
        <f t="shared" ca="1" si="659"/>
        <v/>
      </c>
      <c r="K359" s="93" t="str">
        <f t="shared" ca="1" si="660"/>
        <v/>
      </c>
      <c r="AO359">
        <f t="shared" si="657"/>
        <v>358</v>
      </c>
    </row>
    <row r="360" spans="3:41" ht="18" customHeight="1" x14ac:dyDescent="0.25">
      <c r="C360" s="97"/>
      <c r="D360" s="98"/>
      <c r="E360" s="99">
        <f ca="1">IF(E354&lt;&gt;"", SUM(E354:E359), "")</f>
        <v>126</v>
      </c>
      <c r="F360" s="99">
        <f t="shared" ref="F360:J360" ca="1" si="661">IF(F354&lt;&gt;"", SUM(F354:F359), "")</f>
        <v>78</v>
      </c>
      <c r="G360" s="99">
        <f t="shared" ca="1" si="661"/>
        <v>106</v>
      </c>
      <c r="H360" s="99" t="str">
        <f t="shared" ca="1" si="661"/>
        <v/>
      </c>
      <c r="I360" s="99" t="str">
        <f t="shared" ca="1" si="661"/>
        <v/>
      </c>
      <c r="J360" s="99" t="str">
        <f t="shared" ca="1" si="661"/>
        <v/>
      </c>
      <c r="K360" s="100">
        <f ca="1">SUM(E354:J359)</f>
        <v>310</v>
      </c>
    </row>
    <row r="362" spans="3:41" ht="23.25" x14ac:dyDescent="0.25">
      <c r="D362" s="411">
        <f>D352+TIME(0,15,0)</f>
        <v>0.60416666666666674</v>
      </c>
      <c r="E362" s="411"/>
      <c r="F362" s="411"/>
      <c r="G362" s="411"/>
      <c r="N362" s="412" t="str">
        <f>TEXT(D362, "hh:mm")&amp;" to "&amp;TEXT(D362+TIME(1, 0, 0), "hh:mm")</f>
        <v>14:30 to 15:30</v>
      </c>
      <c r="O362" s="412"/>
      <c r="P362" s="412"/>
      <c r="Q362" s="412"/>
    </row>
    <row r="363" spans="3:41" ht="18" customHeight="1" x14ac:dyDescent="0.25">
      <c r="E363" s="229" t="str">
        <f t="shared" ref="E363:J363" si="662">E353</f>
        <v>A</v>
      </c>
      <c r="F363" s="230" t="str">
        <f t="shared" si="662"/>
        <v>B</v>
      </c>
      <c r="G363" s="231" t="str">
        <f t="shared" si="662"/>
        <v>C</v>
      </c>
      <c r="H363" s="232" t="str">
        <f t="shared" si="662"/>
        <v/>
      </c>
      <c r="I363" s="233" t="str">
        <f t="shared" si="662"/>
        <v/>
      </c>
      <c r="J363" s="190" t="str">
        <f t="shared" si="662"/>
        <v/>
      </c>
      <c r="K363" s="88"/>
      <c r="O363" s="229" t="str">
        <f t="shared" ref="O363" si="663">E363</f>
        <v>A</v>
      </c>
      <c r="P363" s="230" t="str">
        <f t="shared" ref="P363" si="664">F363</f>
        <v>B</v>
      </c>
      <c r="Q363" s="231" t="str">
        <f t="shared" ref="Q363" si="665">G363</f>
        <v>C</v>
      </c>
      <c r="R363" s="232" t="str">
        <f t="shared" ref="R363" si="666">H363</f>
        <v/>
      </c>
      <c r="S363" s="233" t="str">
        <f t="shared" ref="S363" si="667">I363</f>
        <v/>
      </c>
      <c r="T363" s="190" t="str">
        <f t="shared" ref="T363" si="668">J363</f>
        <v/>
      </c>
      <c r="U363" s="88"/>
    </row>
    <row r="364" spans="3:41" ht="18" customHeight="1" x14ac:dyDescent="0.25">
      <c r="C364" s="160"/>
      <c r="D364" s="234" t="str">
        <f>D354</f>
        <v>A</v>
      </c>
      <c r="E364" s="90">
        <f t="shared" ref="E364:E369" ca="1" si="669">IF(INDIRECT("'15MIN'!C"&amp;$AO364)&lt;&gt;"", INDIRECT("'15MIN'!L"&amp;$AO364), "")</f>
        <v>4</v>
      </c>
      <c r="F364" s="91">
        <f t="shared" ref="F364:F369" ca="1" si="670">IF(INDIRECT("'15MIN'!O"&amp;$AO364)&lt;&gt;"", INDIRECT("'15MIN'!X"&amp;$AO364), "")</f>
        <v>56</v>
      </c>
      <c r="G364" s="91">
        <f t="shared" ref="G364:G369" ca="1" si="671">IF(INDIRECT("'15MIN'!AA"&amp;$AO364)&lt;&gt;"", INDIRECT("'15MIN'!AJ"&amp;$AO364), "")</f>
        <v>75</v>
      </c>
      <c r="H364" s="91" t="str">
        <f t="shared" ref="H364:H369" ca="1" si="672">IF(INDIRECT("'15MIN'!AM"&amp;$AO364)&lt;&gt;"", INDIRECT("'15MIN'!AV"&amp;$AO364), "")</f>
        <v/>
      </c>
      <c r="I364" s="92" t="str">
        <f t="shared" ref="I364:I369" ca="1" si="673">IF(INDIRECT("'15MIN'!AY"&amp;$AO364)&lt;&gt;"", INDIRECT("'15MIN'!BH"&amp;$AO364), "")</f>
        <v/>
      </c>
      <c r="J364" s="92" t="str">
        <f ca="1">IF(INDIRECT("'15MIN'!BK"&amp;$AO364)&lt;&gt;"", INDIRECT("'15MIN'!BT"&amp;$AO364), "")</f>
        <v/>
      </c>
      <c r="K364" s="93">
        <f ca="1">IF(E364&lt;&gt;"", SUM(E364:J364), "")</f>
        <v>135</v>
      </c>
      <c r="N364" s="234" t="str">
        <f t="shared" ref="N364:N369" si="674">D364</f>
        <v>A</v>
      </c>
      <c r="O364" s="175">
        <f ca="1">IF(E364&lt;&gt;"", SUM(E364,E374,E384,E394), "")</f>
        <v>7</v>
      </c>
      <c r="P364" s="176">
        <f t="shared" ref="P364:P369" ca="1" si="675">IF(F364&lt;&gt;"", SUM(F364,F374,F384,F394), "")</f>
        <v>217</v>
      </c>
      <c r="Q364" s="176">
        <f t="shared" ref="Q364:Q369" ca="1" si="676">IF(G364&lt;&gt;"", SUM(G364,G374,G384,G394), "")</f>
        <v>353</v>
      </c>
      <c r="R364" s="176" t="str">
        <f t="shared" ref="R364:R369" ca="1" si="677">IF(H364&lt;&gt;"", SUM(H364,H374,H384,H394), "")</f>
        <v/>
      </c>
      <c r="S364" s="176" t="str">
        <f t="shared" ref="S364:S369" ca="1" si="678">IF(I364&lt;&gt;"", SUM(I364,I374,I384,I394), "")</f>
        <v/>
      </c>
      <c r="T364" s="176" t="str">
        <f ca="1">IF(J364&lt;&gt;"", SUM(J364,J374,J384,J394), "")</f>
        <v/>
      </c>
      <c r="U364" s="173">
        <f ca="1">IF(O364&lt;&gt;"", SUM(O364:T364), "")</f>
        <v>577</v>
      </c>
      <c r="AO364">
        <f t="shared" ref="AO364:AO369" si="679">AO354+1</f>
        <v>49</v>
      </c>
    </row>
    <row r="365" spans="3:41" ht="18" customHeight="1" x14ac:dyDescent="0.25">
      <c r="C365" s="160"/>
      <c r="D365" s="235" t="str">
        <f t="shared" ref="D365:D369" si="680">D355</f>
        <v>B</v>
      </c>
      <c r="E365" s="91">
        <f t="shared" ca="1" si="669"/>
        <v>46</v>
      </c>
      <c r="F365" s="90">
        <f t="shared" ca="1" si="670"/>
        <v>0</v>
      </c>
      <c r="G365" s="91">
        <f t="shared" ca="1" si="671"/>
        <v>51</v>
      </c>
      <c r="H365" s="91" t="str">
        <f t="shared" ca="1" si="672"/>
        <v/>
      </c>
      <c r="I365" s="92" t="str">
        <f t="shared" ca="1" si="673"/>
        <v/>
      </c>
      <c r="J365" s="92" t="str">
        <f t="shared" ref="J365:J369" ca="1" si="681">IF(INDIRECT("'15MIN'!BK"&amp;$AO365)&lt;&gt;"", INDIRECT("'15MIN'!BT"&amp;$AO365), "")</f>
        <v/>
      </c>
      <c r="K365" s="93">
        <f t="shared" ref="K365:K369" ca="1" si="682">IF(E365&lt;&gt;"", SUM(E365:J365), "")</f>
        <v>97</v>
      </c>
      <c r="N365" s="235" t="str">
        <f t="shared" si="674"/>
        <v>B</v>
      </c>
      <c r="O365" s="176">
        <f t="shared" ref="O365:O369" ca="1" si="683">IF(E365&lt;&gt;"", SUM(E365,E375,E385,E395), "")</f>
        <v>193</v>
      </c>
      <c r="P365" s="175">
        <f t="shared" ca="1" si="675"/>
        <v>0</v>
      </c>
      <c r="Q365" s="176">
        <f t="shared" ca="1" si="676"/>
        <v>170</v>
      </c>
      <c r="R365" s="176" t="str">
        <f t="shared" ca="1" si="677"/>
        <v/>
      </c>
      <c r="S365" s="176" t="str">
        <f t="shared" ca="1" si="678"/>
        <v/>
      </c>
      <c r="T365" s="176" t="str">
        <f t="shared" ref="T365:T369" ca="1" si="684">IF(J365&lt;&gt;"", SUM(J365,J375,J385,J395), "")</f>
        <v/>
      </c>
      <c r="U365" s="173">
        <f t="shared" ref="U365:U369" ca="1" si="685">IF(O365&lt;&gt;"", SUM(O365:T365), "")</f>
        <v>363</v>
      </c>
      <c r="AO365">
        <f t="shared" si="679"/>
        <v>111</v>
      </c>
    </row>
    <row r="366" spans="3:41" ht="18" customHeight="1" x14ac:dyDescent="0.25">
      <c r="C366" s="160"/>
      <c r="D366" s="236" t="str">
        <f t="shared" si="680"/>
        <v>C</v>
      </c>
      <c r="E366" s="91">
        <f t="shared" ca="1" si="669"/>
        <v>67</v>
      </c>
      <c r="F366" s="91">
        <f t="shared" ca="1" si="670"/>
        <v>34</v>
      </c>
      <c r="G366" s="90">
        <f t="shared" ca="1" si="671"/>
        <v>0</v>
      </c>
      <c r="H366" s="91" t="str">
        <f t="shared" ca="1" si="672"/>
        <v/>
      </c>
      <c r="I366" s="92" t="str">
        <f t="shared" ca="1" si="673"/>
        <v/>
      </c>
      <c r="J366" s="92" t="str">
        <f t="shared" ca="1" si="681"/>
        <v/>
      </c>
      <c r="K366" s="93">
        <f t="shared" ca="1" si="682"/>
        <v>101</v>
      </c>
      <c r="N366" s="236" t="str">
        <f t="shared" si="674"/>
        <v>C</v>
      </c>
      <c r="O366" s="176">
        <f t="shared" ca="1" si="683"/>
        <v>290</v>
      </c>
      <c r="P366" s="176">
        <f t="shared" ca="1" si="675"/>
        <v>209</v>
      </c>
      <c r="Q366" s="175">
        <f t="shared" ca="1" si="676"/>
        <v>0</v>
      </c>
      <c r="R366" s="176" t="str">
        <f t="shared" ca="1" si="677"/>
        <v/>
      </c>
      <c r="S366" s="176" t="str">
        <f t="shared" ca="1" si="678"/>
        <v/>
      </c>
      <c r="T366" s="176" t="str">
        <f t="shared" ca="1" si="684"/>
        <v/>
      </c>
      <c r="U366" s="173">
        <f t="shared" ca="1" si="685"/>
        <v>499</v>
      </c>
      <c r="AO366">
        <f t="shared" si="679"/>
        <v>173</v>
      </c>
    </row>
    <row r="367" spans="3:41" ht="18" customHeight="1" x14ac:dyDescent="0.25">
      <c r="C367" s="160"/>
      <c r="D367" s="237" t="str">
        <f t="shared" si="680"/>
        <v/>
      </c>
      <c r="E367" s="91" t="str">
        <f t="shared" ca="1" si="669"/>
        <v/>
      </c>
      <c r="F367" s="91" t="str">
        <f t="shared" ca="1" si="670"/>
        <v/>
      </c>
      <c r="G367" s="91" t="str">
        <f t="shared" ca="1" si="671"/>
        <v/>
      </c>
      <c r="H367" s="90" t="str">
        <f t="shared" ca="1" si="672"/>
        <v/>
      </c>
      <c r="I367" s="92" t="str">
        <f t="shared" ca="1" si="673"/>
        <v/>
      </c>
      <c r="J367" s="92" t="str">
        <f t="shared" ca="1" si="681"/>
        <v/>
      </c>
      <c r="K367" s="93" t="str">
        <f t="shared" ca="1" si="682"/>
        <v/>
      </c>
      <c r="N367" s="237" t="str">
        <f t="shared" si="674"/>
        <v/>
      </c>
      <c r="O367" s="176" t="str">
        <f t="shared" ca="1" si="683"/>
        <v/>
      </c>
      <c r="P367" s="176" t="str">
        <f t="shared" ca="1" si="675"/>
        <v/>
      </c>
      <c r="Q367" s="176" t="str">
        <f t="shared" ca="1" si="676"/>
        <v/>
      </c>
      <c r="R367" s="175" t="str">
        <f t="shared" ca="1" si="677"/>
        <v/>
      </c>
      <c r="S367" s="176" t="str">
        <f t="shared" ca="1" si="678"/>
        <v/>
      </c>
      <c r="T367" s="176" t="str">
        <f t="shared" ca="1" si="684"/>
        <v/>
      </c>
      <c r="U367" s="173" t="str">
        <f t="shared" ca="1" si="685"/>
        <v/>
      </c>
      <c r="AO367">
        <f t="shared" si="679"/>
        <v>235</v>
      </c>
    </row>
    <row r="368" spans="3:41" ht="18" customHeight="1" x14ac:dyDescent="0.25">
      <c r="C368" s="160"/>
      <c r="D368" s="238" t="str">
        <f t="shared" si="680"/>
        <v/>
      </c>
      <c r="E368" s="91" t="str">
        <f t="shared" ca="1" si="669"/>
        <v/>
      </c>
      <c r="F368" s="91" t="str">
        <f t="shared" ca="1" si="670"/>
        <v/>
      </c>
      <c r="G368" s="91" t="str">
        <f t="shared" ca="1" si="671"/>
        <v/>
      </c>
      <c r="H368" s="91" t="str">
        <f t="shared" ca="1" si="672"/>
        <v/>
      </c>
      <c r="I368" s="96" t="str">
        <f t="shared" ca="1" si="673"/>
        <v/>
      </c>
      <c r="J368" s="92" t="str">
        <f t="shared" ca="1" si="681"/>
        <v/>
      </c>
      <c r="K368" s="93" t="str">
        <f t="shared" ca="1" si="682"/>
        <v/>
      </c>
      <c r="N368" s="238" t="str">
        <f t="shared" si="674"/>
        <v/>
      </c>
      <c r="O368" s="176" t="str">
        <f t="shared" ca="1" si="683"/>
        <v/>
      </c>
      <c r="P368" s="176" t="str">
        <f t="shared" ca="1" si="675"/>
        <v/>
      </c>
      <c r="Q368" s="176" t="str">
        <f t="shared" ca="1" si="676"/>
        <v/>
      </c>
      <c r="R368" s="176" t="str">
        <f t="shared" ca="1" si="677"/>
        <v/>
      </c>
      <c r="S368" s="175" t="str">
        <f t="shared" ca="1" si="678"/>
        <v/>
      </c>
      <c r="T368" s="176" t="str">
        <f t="shared" ca="1" si="684"/>
        <v/>
      </c>
      <c r="U368" s="173" t="str">
        <f t="shared" ca="1" si="685"/>
        <v/>
      </c>
      <c r="AO368">
        <f t="shared" si="679"/>
        <v>297</v>
      </c>
    </row>
    <row r="369" spans="3:41" ht="18" customHeight="1" x14ac:dyDescent="0.25">
      <c r="C369" s="104"/>
      <c r="D369" s="239" t="str">
        <f t="shared" si="680"/>
        <v/>
      </c>
      <c r="E369" s="91" t="str">
        <f t="shared" ca="1" si="669"/>
        <v/>
      </c>
      <c r="F369" s="91" t="str">
        <f t="shared" ca="1" si="670"/>
        <v/>
      </c>
      <c r="G369" s="92" t="str">
        <f t="shared" ca="1" si="671"/>
        <v/>
      </c>
      <c r="H369" s="92" t="str">
        <f t="shared" ca="1" si="672"/>
        <v/>
      </c>
      <c r="I369" s="91" t="str">
        <f t="shared" ca="1" si="673"/>
        <v/>
      </c>
      <c r="J369" s="96" t="str">
        <f t="shared" ca="1" si="681"/>
        <v/>
      </c>
      <c r="K369" s="93" t="str">
        <f t="shared" ca="1" si="682"/>
        <v/>
      </c>
      <c r="N369" s="239" t="str">
        <f t="shared" si="674"/>
        <v/>
      </c>
      <c r="O369" s="176" t="str">
        <f t="shared" ca="1" si="683"/>
        <v/>
      </c>
      <c r="P369" s="176" t="str">
        <f t="shared" ca="1" si="675"/>
        <v/>
      </c>
      <c r="Q369" s="176" t="str">
        <f t="shared" ca="1" si="676"/>
        <v/>
      </c>
      <c r="R369" s="176" t="str">
        <f t="shared" ca="1" si="677"/>
        <v/>
      </c>
      <c r="S369" s="176" t="str">
        <f t="shared" ca="1" si="678"/>
        <v/>
      </c>
      <c r="T369" s="175" t="str">
        <f t="shared" ca="1" si="684"/>
        <v/>
      </c>
      <c r="U369" s="173" t="str">
        <f t="shared" ca="1" si="685"/>
        <v/>
      </c>
      <c r="AO369">
        <f t="shared" si="679"/>
        <v>359</v>
      </c>
    </row>
    <row r="370" spans="3:41" ht="18" customHeight="1" x14ac:dyDescent="0.25">
      <c r="C370" s="97"/>
      <c r="D370" s="98"/>
      <c r="E370" s="99">
        <f ca="1">IF(E364&lt;&gt;"", SUM(E364:E369), "")</f>
        <v>117</v>
      </c>
      <c r="F370" s="99">
        <f t="shared" ref="F370:J370" ca="1" si="686">IF(F364&lt;&gt;"", SUM(F364:F369), "")</f>
        <v>90</v>
      </c>
      <c r="G370" s="99">
        <f t="shared" ca="1" si="686"/>
        <v>126</v>
      </c>
      <c r="H370" s="99" t="str">
        <f t="shared" ca="1" si="686"/>
        <v/>
      </c>
      <c r="I370" s="99" t="str">
        <f t="shared" ca="1" si="686"/>
        <v/>
      </c>
      <c r="J370" s="99" t="str">
        <f t="shared" ca="1" si="686"/>
        <v/>
      </c>
      <c r="K370" s="100">
        <f ca="1">SUM(E364:J369)</f>
        <v>333</v>
      </c>
      <c r="N370" s="89"/>
      <c r="O370" s="174">
        <f ca="1">IF(O364&lt;&gt;"", SUM(O364:O369), "")</f>
        <v>490</v>
      </c>
      <c r="P370" s="174">
        <f t="shared" ref="P370" ca="1" si="687">IF(P364&lt;&gt;"", SUM(P364:P369), "")</f>
        <v>426</v>
      </c>
      <c r="Q370" s="174">
        <f t="shared" ref="Q370" ca="1" si="688">IF(Q364&lt;&gt;"", SUM(Q364:Q369), "")</f>
        <v>523</v>
      </c>
      <c r="R370" s="174" t="str">
        <f t="shared" ref="R370" ca="1" si="689">IF(R364&lt;&gt;"", SUM(R364:R369), "")</f>
        <v/>
      </c>
      <c r="S370" s="174" t="str">
        <f t="shared" ref="S370" ca="1" si="690">IF(S364&lt;&gt;"", SUM(S364:S369), "")</f>
        <v/>
      </c>
      <c r="T370" s="174" t="str">
        <f t="shared" ref="T370" ca="1" si="691">IF(T364&lt;&gt;"", SUM(T364:T369), "")</f>
        <v/>
      </c>
      <c r="U370" s="172">
        <f ca="1">SUM(O364:T369)</f>
        <v>1439</v>
      </c>
    </row>
    <row r="372" spans="3:41" ht="23.25" x14ac:dyDescent="0.25">
      <c r="D372" s="411">
        <f>D362+TIME(0,15,0)</f>
        <v>0.61458333333333337</v>
      </c>
      <c r="E372" s="411"/>
      <c r="F372" s="411"/>
      <c r="G372" s="411"/>
    </row>
    <row r="373" spans="3:41" ht="18" customHeight="1" x14ac:dyDescent="0.25">
      <c r="E373" s="229" t="str">
        <f t="shared" ref="E373:J373" si="692">E363</f>
        <v>A</v>
      </c>
      <c r="F373" s="230" t="str">
        <f t="shared" si="692"/>
        <v>B</v>
      </c>
      <c r="G373" s="231" t="str">
        <f t="shared" si="692"/>
        <v>C</v>
      </c>
      <c r="H373" s="229" t="str">
        <f t="shared" si="692"/>
        <v/>
      </c>
      <c r="I373" s="230" t="str">
        <f t="shared" si="692"/>
        <v/>
      </c>
      <c r="J373" s="231" t="str">
        <f t="shared" si="692"/>
        <v/>
      </c>
      <c r="K373" s="88"/>
    </row>
    <row r="374" spans="3:41" ht="18" customHeight="1" x14ac:dyDescent="0.25">
      <c r="C374" s="160"/>
      <c r="D374" s="234" t="str">
        <f>D364</f>
        <v>A</v>
      </c>
      <c r="E374" s="90">
        <f t="shared" ref="E374:E379" ca="1" si="693">IF(INDIRECT("'15MIN'!C"&amp;$AO374)&lt;&gt;"", INDIRECT("'15MIN'!L"&amp;$AO374), "")</f>
        <v>1</v>
      </c>
      <c r="F374" s="91">
        <f t="shared" ref="F374:F379" ca="1" si="694">IF(INDIRECT("'15MIN'!O"&amp;$AO374)&lt;&gt;"", INDIRECT("'15MIN'!X"&amp;$AO374), "")</f>
        <v>45</v>
      </c>
      <c r="G374" s="91">
        <f t="shared" ref="G374:G379" ca="1" si="695">IF(INDIRECT("'15MIN'!AA"&amp;$AO374)&lt;&gt;"", INDIRECT("'15MIN'!AJ"&amp;$AO374), "")</f>
        <v>89</v>
      </c>
      <c r="H374" s="91" t="str">
        <f t="shared" ref="H374:H379" ca="1" si="696">IF(INDIRECT("'15MIN'!AM"&amp;$AO374)&lt;&gt;"", INDIRECT("'15MIN'!AV"&amp;$AO374), "")</f>
        <v/>
      </c>
      <c r="I374" s="92" t="str">
        <f t="shared" ref="I374:I379" ca="1" si="697">IF(INDIRECT("'15MIN'!AY"&amp;$AO374)&lt;&gt;"", INDIRECT("'15MIN'!BH"&amp;$AO374), "")</f>
        <v/>
      </c>
      <c r="J374" s="92" t="str">
        <f ca="1">IF(INDIRECT("'15MIN'!BK"&amp;$AO374)&lt;&gt;"", INDIRECT("'15MIN'!BT"&amp;$AO374), "")</f>
        <v/>
      </c>
      <c r="K374" s="93">
        <f ca="1">IF(E374&lt;&gt;"", SUM(E374:J374), "")</f>
        <v>135</v>
      </c>
      <c r="AO374">
        <f t="shared" ref="AO374:AO379" si="698">AO364+1</f>
        <v>50</v>
      </c>
    </row>
    <row r="375" spans="3:41" ht="18" customHeight="1" x14ac:dyDescent="0.25">
      <c r="C375" s="160"/>
      <c r="D375" s="235" t="str">
        <f t="shared" ref="D375:D379" si="699">D365</f>
        <v>B</v>
      </c>
      <c r="E375" s="91">
        <f t="shared" ca="1" si="693"/>
        <v>45</v>
      </c>
      <c r="F375" s="90">
        <f t="shared" ca="1" si="694"/>
        <v>0</v>
      </c>
      <c r="G375" s="91">
        <f t="shared" ca="1" si="695"/>
        <v>48</v>
      </c>
      <c r="H375" s="91" t="str">
        <f t="shared" ca="1" si="696"/>
        <v/>
      </c>
      <c r="I375" s="92" t="str">
        <f t="shared" ca="1" si="697"/>
        <v/>
      </c>
      <c r="J375" s="92" t="str">
        <f t="shared" ref="J375:J379" ca="1" si="700">IF(INDIRECT("'15MIN'!BK"&amp;$AO375)&lt;&gt;"", INDIRECT("'15MIN'!BT"&amp;$AO375), "")</f>
        <v/>
      </c>
      <c r="K375" s="93">
        <f t="shared" ref="K375:K379" ca="1" si="701">IF(E375&lt;&gt;"", SUM(E375:J375), "")</f>
        <v>93</v>
      </c>
      <c r="AO375">
        <f t="shared" si="698"/>
        <v>112</v>
      </c>
    </row>
    <row r="376" spans="3:41" ht="18" customHeight="1" x14ac:dyDescent="0.25">
      <c r="C376" s="160"/>
      <c r="D376" s="236" t="str">
        <f t="shared" si="699"/>
        <v>C</v>
      </c>
      <c r="E376" s="91">
        <f t="shared" ca="1" si="693"/>
        <v>67</v>
      </c>
      <c r="F376" s="91">
        <f t="shared" ca="1" si="694"/>
        <v>44</v>
      </c>
      <c r="G376" s="90">
        <f t="shared" ca="1" si="695"/>
        <v>0</v>
      </c>
      <c r="H376" s="91" t="str">
        <f t="shared" ca="1" si="696"/>
        <v/>
      </c>
      <c r="I376" s="92" t="str">
        <f t="shared" ca="1" si="697"/>
        <v/>
      </c>
      <c r="J376" s="92" t="str">
        <f t="shared" ca="1" si="700"/>
        <v/>
      </c>
      <c r="K376" s="93">
        <f t="shared" ca="1" si="701"/>
        <v>111</v>
      </c>
      <c r="AO376">
        <f t="shared" si="698"/>
        <v>174</v>
      </c>
    </row>
    <row r="377" spans="3:41" ht="18" customHeight="1" x14ac:dyDescent="0.25">
      <c r="C377" s="160"/>
      <c r="D377" s="237" t="str">
        <f t="shared" si="699"/>
        <v/>
      </c>
      <c r="E377" s="91" t="str">
        <f t="shared" ca="1" si="693"/>
        <v/>
      </c>
      <c r="F377" s="91" t="str">
        <f t="shared" ca="1" si="694"/>
        <v/>
      </c>
      <c r="G377" s="91" t="str">
        <f t="shared" ca="1" si="695"/>
        <v/>
      </c>
      <c r="H377" s="90" t="str">
        <f t="shared" ca="1" si="696"/>
        <v/>
      </c>
      <c r="I377" s="92" t="str">
        <f t="shared" ca="1" si="697"/>
        <v/>
      </c>
      <c r="J377" s="92" t="str">
        <f t="shared" ca="1" si="700"/>
        <v/>
      </c>
      <c r="K377" s="93" t="str">
        <f t="shared" ca="1" si="701"/>
        <v/>
      </c>
      <c r="AO377">
        <f t="shared" si="698"/>
        <v>236</v>
      </c>
    </row>
    <row r="378" spans="3:41" ht="18" customHeight="1" x14ac:dyDescent="0.25">
      <c r="C378" s="160"/>
      <c r="D378" s="238" t="str">
        <f t="shared" si="699"/>
        <v/>
      </c>
      <c r="E378" s="91" t="str">
        <f t="shared" ca="1" si="693"/>
        <v/>
      </c>
      <c r="F378" s="91" t="str">
        <f t="shared" ca="1" si="694"/>
        <v/>
      </c>
      <c r="G378" s="91" t="str">
        <f t="shared" ca="1" si="695"/>
        <v/>
      </c>
      <c r="H378" s="91" t="str">
        <f t="shared" ca="1" si="696"/>
        <v/>
      </c>
      <c r="I378" s="96" t="str">
        <f t="shared" ca="1" si="697"/>
        <v/>
      </c>
      <c r="J378" s="92" t="str">
        <f t="shared" ca="1" si="700"/>
        <v/>
      </c>
      <c r="K378" s="93" t="str">
        <f t="shared" ca="1" si="701"/>
        <v/>
      </c>
      <c r="AO378">
        <f t="shared" si="698"/>
        <v>298</v>
      </c>
    </row>
    <row r="379" spans="3:41" ht="18" customHeight="1" x14ac:dyDescent="0.25">
      <c r="C379" s="104"/>
      <c r="D379" s="239" t="str">
        <f t="shared" si="699"/>
        <v/>
      </c>
      <c r="E379" s="91" t="str">
        <f t="shared" ca="1" si="693"/>
        <v/>
      </c>
      <c r="F379" s="91" t="str">
        <f t="shared" ca="1" si="694"/>
        <v/>
      </c>
      <c r="G379" s="92" t="str">
        <f t="shared" ca="1" si="695"/>
        <v/>
      </c>
      <c r="H379" s="92" t="str">
        <f t="shared" ca="1" si="696"/>
        <v/>
      </c>
      <c r="I379" s="91" t="str">
        <f t="shared" ca="1" si="697"/>
        <v/>
      </c>
      <c r="J379" s="96" t="str">
        <f t="shared" ca="1" si="700"/>
        <v/>
      </c>
      <c r="K379" s="93" t="str">
        <f t="shared" ca="1" si="701"/>
        <v/>
      </c>
      <c r="AO379">
        <f t="shared" si="698"/>
        <v>360</v>
      </c>
    </row>
    <row r="380" spans="3:41" ht="18" customHeight="1" x14ac:dyDescent="0.25">
      <c r="C380" s="97"/>
      <c r="D380" s="98"/>
      <c r="E380" s="99">
        <f ca="1">IF(E374&lt;&gt;"", SUM(E374:E379), "")</f>
        <v>113</v>
      </c>
      <c r="F380" s="99">
        <f t="shared" ref="F380:J380" ca="1" si="702">IF(F374&lt;&gt;"", SUM(F374:F379), "")</f>
        <v>89</v>
      </c>
      <c r="G380" s="99">
        <f t="shared" ca="1" si="702"/>
        <v>137</v>
      </c>
      <c r="H380" s="99" t="str">
        <f t="shared" ca="1" si="702"/>
        <v/>
      </c>
      <c r="I380" s="99" t="str">
        <f t="shared" ca="1" si="702"/>
        <v/>
      </c>
      <c r="J380" s="99" t="str">
        <f t="shared" ca="1" si="702"/>
        <v/>
      </c>
      <c r="K380" s="100">
        <f ca="1">SUM(E374:J379)</f>
        <v>339</v>
      </c>
    </row>
    <row r="381" spans="3:41" ht="45" customHeight="1" x14ac:dyDescent="0.25"/>
    <row r="382" spans="3:41" ht="23.25" x14ac:dyDescent="0.25">
      <c r="D382" s="403">
        <f>D372+TIME(0,15,0)</f>
        <v>0.625</v>
      </c>
      <c r="E382" s="403"/>
      <c r="F382" s="403"/>
      <c r="G382" s="403"/>
      <c r="H382" s="33"/>
      <c r="I382" s="33"/>
      <c r="J382" s="33"/>
      <c r="K382" s="33"/>
      <c r="N382" s="112" t="str">
        <f>TEXT(D382, "hh:mm")&amp;" to "&amp;TEXT(D382+TIME(1, 0, 0), "hh:mm")</f>
        <v>15:00 to 16:00</v>
      </c>
      <c r="O382" s="112"/>
      <c r="P382" s="112"/>
      <c r="Q382" s="112"/>
      <c r="R382" s="33"/>
      <c r="S382" s="33"/>
      <c r="T382" s="33"/>
      <c r="U382" s="33"/>
    </row>
    <row r="383" spans="3:41" ht="18" customHeight="1" x14ac:dyDescent="0.25">
      <c r="E383" s="229" t="str">
        <f>IF(config!$C$14&lt;&gt;"", "A", "")</f>
        <v>A</v>
      </c>
      <c r="F383" s="230" t="str">
        <f>IF(config!$C$15&lt;&gt;"", "B", "")</f>
        <v>B</v>
      </c>
      <c r="G383" s="231" t="str">
        <f>IF(config!$C$16&lt;&gt;"", "C", "")</f>
        <v>C</v>
      </c>
      <c r="H383" s="232" t="str">
        <f>IF(config!$C$17&lt;&gt;"", "D", "")</f>
        <v/>
      </c>
      <c r="I383" s="233" t="str">
        <f>IF(config!$C$18&lt;&gt;"", "E", "")</f>
        <v/>
      </c>
      <c r="J383" s="190" t="str">
        <f>IF(config!$C$19&lt;&gt;"", "F", "")</f>
        <v/>
      </c>
      <c r="K383" s="88"/>
      <c r="O383" s="229" t="str">
        <f t="shared" ref="O383" si="703">E383</f>
        <v>A</v>
      </c>
      <c r="P383" s="230" t="str">
        <f t="shared" ref="P383" si="704">F383</f>
        <v>B</v>
      </c>
      <c r="Q383" s="231" t="str">
        <f t="shared" ref="Q383" si="705">G383</f>
        <v>C</v>
      </c>
      <c r="R383" s="232" t="str">
        <f t="shared" ref="R383" si="706">H383</f>
        <v/>
      </c>
      <c r="S383" s="233" t="str">
        <f t="shared" ref="S383" si="707">I383</f>
        <v/>
      </c>
      <c r="T383" s="190" t="str">
        <f t="shared" ref="T383" si="708">J383</f>
        <v/>
      </c>
      <c r="U383" s="88"/>
    </row>
    <row r="384" spans="3:41" ht="18" customHeight="1" x14ac:dyDescent="0.25">
      <c r="C384" s="160"/>
      <c r="D384" s="234" t="str">
        <f>IF(config!$C$14&lt;&gt;"", "A", "")</f>
        <v>A</v>
      </c>
      <c r="E384" s="90">
        <f t="shared" ref="E384:E389" ca="1" si="709">IF(INDIRECT("'15MIN'!C"&amp;$AO384)&lt;&gt;"", INDIRECT("'15MIN'!L"&amp;$AO384), "")</f>
        <v>1</v>
      </c>
      <c r="F384" s="91">
        <f t="shared" ref="F384:F389" ca="1" si="710">IF(INDIRECT("'15MIN'!O"&amp;$AO384)&lt;&gt;"", INDIRECT("'15MIN'!X"&amp;$AO384), "")</f>
        <v>59</v>
      </c>
      <c r="G384" s="91">
        <f t="shared" ref="G384:G389" ca="1" si="711">IF(INDIRECT("'15MIN'!AA"&amp;$AO384)&lt;&gt;"", INDIRECT("'15MIN'!AJ"&amp;$AO384), "")</f>
        <v>99</v>
      </c>
      <c r="H384" s="91" t="str">
        <f t="shared" ref="H384:H389" ca="1" si="712">IF(INDIRECT("'15MIN'!AM"&amp;$AO384)&lt;&gt;"", INDIRECT("'15MIN'!AV"&amp;$AO384), "")</f>
        <v/>
      </c>
      <c r="I384" s="92" t="str">
        <f t="shared" ref="I384:I389" ca="1" si="713">IF(INDIRECT("'15MIN'!AY"&amp;$AO384)&lt;&gt;"", INDIRECT("'15MIN'!BH"&amp;$AO384), "")</f>
        <v/>
      </c>
      <c r="J384" s="92" t="str">
        <f ca="1">IF(INDIRECT("'15MIN'!BK"&amp;$AO384)&lt;&gt;"", INDIRECT("'15MIN'!BT"&amp;$AO384), "")</f>
        <v/>
      </c>
      <c r="K384" s="93">
        <f ca="1">IF(E384&lt;&gt;"", SUM(E384:J384), "")</f>
        <v>159</v>
      </c>
      <c r="M384" s="410"/>
      <c r="N384" s="234" t="str">
        <f t="shared" ref="N384:N389" si="714">D384</f>
        <v>A</v>
      </c>
      <c r="O384" s="94">
        <f t="shared" ref="O384:O389" ca="1" si="715">IF(E384&lt;&gt;"", SUM(E384,E394,E404,E414), "")</f>
        <v>2</v>
      </c>
      <c r="P384" s="95">
        <f t="shared" ref="P384:P389" ca="1" si="716">IF(F384&lt;&gt;"", SUM(F384,F394,F404,F414), "")</f>
        <v>250</v>
      </c>
      <c r="Q384" s="95">
        <f t="shared" ref="Q384:Q389" ca="1" si="717">IF(G384&lt;&gt;"", SUM(G384,G394,G404,G414), "")</f>
        <v>391</v>
      </c>
      <c r="R384" s="95" t="str">
        <f t="shared" ref="R384:R389" ca="1" si="718">IF(H384&lt;&gt;"", SUM(H384,H394,H404,H414), "")</f>
        <v/>
      </c>
      <c r="S384" s="95" t="str">
        <f t="shared" ref="S384:S389" ca="1" si="719">IF(I384&lt;&gt;"", SUM(I384,I394,I404,I414), "")</f>
        <v/>
      </c>
      <c r="T384" s="95" t="str">
        <f ca="1">IF(J384&lt;&gt;"", SUM(J384,J394,J404,J414), "")</f>
        <v/>
      </c>
      <c r="U384" s="93">
        <f ca="1">IF(O384&lt;&gt;"", SUM(O384:T384), "")</f>
        <v>643</v>
      </c>
      <c r="AO384">
        <f t="shared" ref="AO384:AO389" si="720">AO374+1</f>
        <v>51</v>
      </c>
    </row>
    <row r="385" spans="3:41" ht="18" customHeight="1" x14ac:dyDescent="0.25">
      <c r="C385" s="160"/>
      <c r="D385" s="235" t="str">
        <f>IF(config!$C$15&lt;&gt;"", "B", "")</f>
        <v>B</v>
      </c>
      <c r="E385" s="91">
        <f t="shared" ca="1" si="709"/>
        <v>46</v>
      </c>
      <c r="F385" s="90">
        <f t="shared" ca="1" si="710"/>
        <v>0</v>
      </c>
      <c r="G385" s="91">
        <f t="shared" ca="1" si="711"/>
        <v>33</v>
      </c>
      <c r="H385" s="91" t="str">
        <f t="shared" ca="1" si="712"/>
        <v/>
      </c>
      <c r="I385" s="92" t="str">
        <f t="shared" ca="1" si="713"/>
        <v/>
      </c>
      <c r="J385" s="92" t="str">
        <f t="shared" ref="J385:J389" ca="1" si="721">IF(INDIRECT("'15MIN'!BK"&amp;$AO385)&lt;&gt;"", INDIRECT("'15MIN'!BT"&amp;$AO385), "")</f>
        <v/>
      </c>
      <c r="K385" s="93">
        <f t="shared" ref="K385:K389" ca="1" si="722">IF(E385&lt;&gt;"", SUM(E385:J385), "")</f>
        <v>79</v>
      </c>
      <c r="M385" s="410"/>
      <c r="N385" s="235" t="str">
        <f t="shared" si="714"/>
        <v>B</v>
      </c>
      <c r="O385" s="95">
        <f t="shared" ca="1" si="715"/>
        <v>223</v>
      </c>
      <c r="P385" s="94">
        <f t="shared" ca="1" si="716"/>
        <v>0</v>
      </c>
      <c r="Q385" s="95">
        <f t="shared" ca="1" si="717"/>
        <v>144</v>
      </c>
      <c r="R385" s="95" t="str">
        <f t="shared" ca="1" si="718"/>
        <v/>
      </c>
      <c r="S385" s="95" t="str">
        <f t="shared" ca="1" si="719"/>
        <v/>
      </c>
      <c r="T385" s="95" t="str">
        <f t="shared" ref="T385:T389" ca="1" si="723">IF(J385&lt;&gt;"", SUM(J385,J395,J405,J415), "")</f>
        <v/>
      </c>
      <c r="U385" s="93">
        <f t="shared" ref="U385:U389" ca="1" si="724">IF(O385&lt;&gt;"", SUM(O385:T385), "")</f>
        <v>367</v>
      </c>
      <c r="AO385">
        <f t="shared" si="720"/>
        <v>113</v>
      </c>
    </row>
    <row r="386" spans="3:41" ht="18" customHeight="1" x14ac:dyDescent="0.25">
      <c r="C386" s="160"/>
      <c r="D386" s="236" t="str">
        <f>IF(config!$C$16&lt;&gt;"", "C", "")</f>
        <v>C</v>
      </c>
      <c r="E386" s="91">
        <f t="shared" ca="1" si="709"/>
        <v>74</v>
      </c>
      <c r="F386" s="91">
        <f t="shared" ca="1" si="710"/>
        <v>65</v>
      </c>
      <c r="G386" s="90">
        <f t="shared" ca="1" si="711"/>
        <v>0</v>
      </c>
      <c r="H386" s="91" t="str">
        <f t="shared" ca="1" si="712"/>
        <v/>
      </c>
      <c r="I386" s="92" t="str">
        <f t="shared" ca="1" si="713"/>
        <v/>
      </c>
      <c r="J386" s="92" t="str">
        <f t="shared" ca="1" si="721"/>
        <v/>
      </c>
      <c r="K386" s="93">
        <f t="shared" ca="1" si="722"/>
        <v>139</v>
      </c>
      <c r="M386" s="410"/>
      <c r="N386" s="236" t="str">
        <f t="shared" si="714"/>
        <v>C</v>
      </c>
      <c r="O386" s="95">
        <f t="shared" ca="1" si="715"/>
        <v>313</v>
      </c>
      <c r="P386" s="95">
        <f t="shared" ca="1" si="716"/>
        <v>234</v>
      </c>
      <c r="Q386" s="94">
        <f t="shared" ca="1" si="717"/>
        <v>1</v>
      </c>
      <c r="R386" s="95" t="str">
        <f t="shared" ca="1" si="718"/>
        <v/>
      </c>
      <c r="S386" s="95" t="str">
        <f t="shared" ca="1" si="719"/>
        <v/>
      </c>
      <c r="T386" s="95" t="str">
        <f t="shared" ca="1" si="723"/>
        <v/>
      </c>
      <c r="U386" s="93">
        <f t="shared" ca="1" si="724"/>
        <v>548</v>
      </c>
      <c r="AO386">
        <f t="shared" si="720"/>
        <v>175</v>
      </c>
    </row>
    <row r="387" spans="3:41" ht="18" customHeight="1" x14ac:dyDescent="0.25">
      <c r="C387" s="160"/>
      <c r="D387" s="237" t="str">
        <f>IF(config!$C$17&lt;&gt;"", "D", "")</f>
        <v/>
      </c>
      <c r="E387" s="91" t="str">
        <f t="shared" ca="1" si="709"/>
        <v/>
      </c>
      <c r="F387" s="91" t="str">
        <f t="shared" ca="1" si="710"/>
        <v/>
      </c>
      <c r="G387" s="91" t="str">
        <f t="shared" ca="1" si="711"/>
        <v/>
      </c>
      <c r="H387" s="90" t="str">
        <f t="shared" ca="1" si="712"/>
        <v/>
      </c>
      <c r="I387" s="92" t="str">
        <f t="shared" ca="1" si="713"/>
        <v/>
      </c>
      <c r="J387" s="92" t="str">
        <f t="shared" ca="1" si="721"/>
        <v/>
      </c>
      <c r="K387" s="93" t="str">
        <f t="shared" ca="1" si="722"/>
        <v/>
      </c>
      <c r="M387" s="410"/>
      <c r="N387" s="237" t="str">
        <f t="shared" si="714"/>
        <v/>
      </c>
      <c r="O387" s="95" t="str">
        <f t="shared" ca="1" si="715"/>
        <v/>
      </c>
      <c r="P387" s="95" t="str">
        <f t="shared" ca="1" si="716"/>
        <v/>
      </c>
      <c r="Q387" s="95" t="str">
        <f t="shared" ca="1" si="717"/>
        <v/>
      </c>
      <c r="R387" s="94" t="str">
        <f t="shared" ca="1" si="718"/>
        <v/>
      </c>
      <c r="S387" s="95" t="str">
        <f t="shared" ca="1" si="719"/>
        <v/>
      </c>
      <c r="T387" s="95" t="str">
        <f t="shared" ca="1" si="723"/>
        <v/>
      </c>
      <c r="U387" s="93" t="str">
        <f t="shared" ca="1" si="724"/>
        <v/>
      </c>
      <c r="AO387">
        <f t="shared" si="720"/>
        <v>237</v>
      </c>
    </row>
    <row r="388" spans="3:41" ht="18" customHeight="1" x14ac:dyDescent="0.25">
      <c r="C388" s="160"/>
      <c r="D388" s="238" t="str">
        <f>IF(config!$C$18&lt;&gt;"", "E", "")</f>
        <v/>
      </c>
      <c r="E388" s="91" t="str">
        <f t="shared" ca="1" si="709"/>
        <v/>
      </c>
      <c r="F388" s="91" t="str">
        <f t="shared" ca="1" si="710"/>
        <v/>
      </c>
      <c r="G388" s="91" t="str">
        <f t="shared" ca="1" si="711"/>
        <v/>
      </c>
      <c r="H388" s="91" t="str">
        <f t="shared" ca="1" si="712"/>
        <v/>
      </c>
      <c r="I388" s="96" t="str">
        <f t="shared" ca="1" si="713"/>
        <v/>
      </c>
      <c r="J388" s="92" t="str">
        <f t="shared" ca="1" si="721"/>
        <v/>
      </c>
      <c r="K388" s="93" t="str">
        <f t="shared" ca="1" si="722"/>
        <v/>
      </c>
      <c r="M388" s="410"/>
      <c r="N388" s="238" t="str">
        <f t="shared" si="714"/>
        <v/>
      </c>
      <c r="O388" s="95" t="str">
        <f t="shared" ca="1" si="715"/>
        <v/>
      </c>
      <c r="P388" s="95" t="str">
        <f t="shared" ca="1" si="716"/>
        <v/>
      </c>
      <c r="Q388" s="95" t="str">
        <f t="shared" ca="1" si="717"/>
        <v/>
      </c>
      <c r="R388" s="95" t="str">
        <f t="shared" ca="1" si="718"/>
        <v/>
      </c>
      <c r="S388" s="94" t="str">
        <f t="shared" ca="1" si="719"/>
        <v/>
      </c>
      <c r="T388" s="95" t="str">
        <f t="shared" ca="1" si="723"/>
        <v/>
      </c>
      <c r="U388" s="93" t="str">
        <f t="shared" ca="1" si="724"/>
        <v/>
      </c>
      <c r="AO388">
        <f t="shared" si="720"/>
        <v>299</v>
      </c>
    </row>
    <row r="389" spans="3:41" ht="18" customHeight="1" x14ac:dyDescent="0.25">
      <c r="C389" s="104"/>
      <c r="D389" s="239" t="str">
        <f>IF(config!$C$19&lt;&gt;"", "F", "")</f>
        <v/>
      </c>
      <c r="E389" s="91" t="str">
        <f t="shared" ca="1" si="709"/>
        <v/>
      </c>
      <c r="F389" s="91" t="str">
        <f t="shared" ca="1" si="710"/>
        <v/>
      </c>
      <c r="G389" s="92" t="str">
        <f t="shared" ca="1" si="711"/>
        <v/>
      </c>
      <c r="H389" s="92" t="str">
        <f t="shared" ca="1" si="712"/>
        <v/>
      </c>
      <c r="I389" s="91" t="str">
        <f t="shared" ca="1" si="713"/>
        <v/>
      </c>
      <c r="J389" s="96" t="str">
        <f t="shared" ca="1" si="721"/>
        <v/>
      </c>
      <c r="K389" s="93" t="str">
        <f t="shared" ca="1" si="722"/>
        <v/>
      </c>
      <c r="M389" s="104"/>
      <c r="N389" s="239" t="str">
        <f t="shared" si="714"/>
        <v/>
      </c>
      <c r="O389" s="95" t="str">
        <f t="shared" ca="1" si="715"/>
        <v/>
      </c>
      <c r="P389" s="95" t="str">
        <f t="shared" ca="1" si="716"/>
        <v/>
      </c>
      <c r="Q389" s="95" t="str">
        <f t="shared" ca="1" si="717"/>
        <v/>
      </c>
      <c r="R389" s="95" t="str">
        <f t="shared" ca="1" si="718"/>
        <v/>
      </c>
      <c r="S389" s="95" t="str">
        <f t="shared" ca="1" si="719"/>
        <v/>
      </c>
      <c r="T389" s="94" t="str">
        <f t="shared" ca="1" si="723"/>
        <v/>
      </c>
      <c r="U389" s="93" t="str">
        <f t="shared" ca="1" si="724"/>
        <v/>
      </c>
      <c r="AO389">
        <f t="shared" si="720"/>
        <v>361</v>
      </c>
    </row>
    <row r="390" spans="3:41" ht="18" customHeight="1" x14ac:dyDescent="0.25">
      <c r="C390" s="97"/>
      <c r="D390" s="98"/>
      <c r="E390" s="99">
        <f ca="1">IF(E384&lt;&gt;"", SUM(E384:E389), "")</f>
        <v>121</v>
      </c>
      <c r="F390" s="99">
        <f t="shared" ref="F390:J390" ca="1" si="725">IF(F384&lt;&gt;"", SUM(F384:F389), "")</f>
        <v>124</v>
      </c>
      <c r="G390" s="99">
        <f t="shared" ca="1" si="725"/>
        <v>132</v>
      </c>
      <c r="H390" s="99" t="str">
        <f t="shared" ca="1" si="725"/>
        <v/>
      </c>
      <c r="I390" s="99" t="str">
        <f t="shared" ca="1" si="725"/>
        <v/>
      </c>
      <c r="J390" s="99" t="str">
        <f t="shared" ca="1" si="725"/>
        <v/>
      </c>
      <c r="K390" s="100">
        <f ca="1">SUM(E384:J389)</f>
        <v>377</v>
      </c>
      <c r="M390" s="97"/>
      <c r="N390" s="89"/>
      <c r="O390" s="99">
        <f ca="1">IF(O384&lt;&gt;"", SUM(O384:O389), "")</f>
        <v>538</v>
      </c>
      <c r="P390" s="99">
        <f t="shared" ref="P390" ca="1" si="726">IF(P384&lt;&gt;"", SUM(P384:P389), "")</f>
        <v>484</v>
      </c>
      <c r="Q390" s="99">
        <f t="shared" ref="Q390" ca="1" si="727">IF(Q384&lt;&gt;"", SUM(Q384:Q389), "")</f>
        <v>536</v>
      </c>
      <c r="R390" s="99" t="str">
        <f t="shared" ref="R390" ca="1" si="728">IF(R384&lt;&gt;"", SUM(R384:R389), "")</f>
        <v/>
      </c>
      <c r="S390" s="99" t="str">
        <f t="shared" ref="S390" ca="1" si="729">IF(S384&lt;&gt;"", SUM(S384:S389), "")</f>
        <v/>
      </c>
      <c r="T390" s="99" t="str">
        <f t="shared" ref="T390" ca="1" si="730">IF(T384&lt;&gt;"", SUM(T384:T389), "")</f>
        <v/>
      </c>
      <c r="U390" s="100">
        <f ca="1">SUM(O384:T389)</f>
        <v>1558</v>
      </c>
    </row>
    <row r="391" spans="3:41" x14ac:dyDescent="0.25">
      <c r="E391" s="101"/>
      <c r="H391" s="101"/>
    </row>
    <row r="392" spans="3:41" ht="23.25" x14ac:dyDescent="0.25">
      <c r="D392" s="411">
        <f>D382+TIME(0,15,0)</f>
        <v>0.63541666666666663</v>
      </c>
      <c r="E392" s="411"/>
      <c r="F392" s="411"/>
      <c r="G392" s="411"/>
    </row>
    <row r="393" spans="3:41" ht="18" customHeight="1" x14ac:dyDescent="0.25">
      <c r="E393" s="229" t="str">
        <f t="shared" ref="E393:J393" si="731">E383</f>
        <v>A</v>
      </c>
      <c r="F393" s="230" t="str">
        <f t="shared" si="731"/>
        <v>B</v>
      </c>
      <c r="G393" s="231" t="str">
        <f t="shared" si="731"/>
        <v>C</v>
      </c>
      <c r="H393" s="232" t="str">
        <f t="shared" si="731"/>
        <v/>
      </c>
      <c r="I393" s="233" t="str">
        <f t="shared" si="731"/>
        <v/>
      </c>
      <c r="J393" s="190" t="str">
        <f t="shared" si="731"/>
        <v/>
      </c>
      <c r="K393" s="88"/>
    </row>
    <row r="394" spans="3:41" ht="18" customHeight="1" x14ac:dyDescent="0.25">
      <c r="C394" s="160"/>
      <c r="D394" s="234" t="str">
        <f>D384</f>
        <v>A</v>
      </c>
      <c r="E394" s="90">
        <f t="shared" ref="E394:E399" ca="1" si="732">IF(INDIRECT("'15MIN'!C"&amp;$AO394)&lt;&gt;"", INDIRECT("'15MIN'!L"&amp;$AO394), "")</f>
        <v>1</v>
      </c>
      <c r="F394" s="91">
        <f t="shared" ref="F394:F399" ca="1" si="733">IF(INDIRECT("'15MIN'!O"&amp;$AO394)&lt;&gt;"", INDIRECT("'15MIN'!X"&amp;$AO394), "")</f>
        <v>57</v>
      </c>
      <c r="G394" s="91">
        <f t="shared" ref="G394:G399" ca="1" si="734">IF(INDIRECT("'15MIN'!AA"&amp;$AO394)&lt;&gt;"", INDIRECT("'15MIN'!AJ"&amp;$AO394), "")</f>
        <v>90</v>
      </c>
      <c r="H394" s="91" t="str">
        <f t="shared" ref="H394:H399" ca="1" si="735">IF(INDIRECT("'15MIN'!AM"&amp;$AO394)&lt;&gt;"", INDIRECT("'15MIN'!AV"&amp;$AO394), "")</f>
        <v/>
      </c>
      <c r="I394" s="92" t="str">
        <f t="shared" ref="I394:I399" ca="1" si="736">IF(INDIRECT("'15MIN'!AY"&amp;$AO394)&lt;&gt;"", INDIRECT("'15MIN'!BH"&amp;$AO394), "")</f>
        <v/>
      </c>
      <c r="J394" s="92" t="str">
        <f ca="1">IF(INDIRECT("'15MIN'!BK"&amp;$AO394)&lt;&gt;"", INDIRECT("'15MIN'!BT"&amp;$AO394), "")</f>
        <v/>
      </c>
      <c r="K394" s="93">
        <f ca="1">IF(E394&lt;&gt;"", SUM(E394:J394), "")</f>
        <v>148</v>
      </c>
      <c r="AO394">
        <f t="shared" ref="AO394:AO399" si="737">AO384+1</f>
        <v>52</v>
      </c>
    </row>
    <row r="395" spans="3:41" ht="18" customHeight="1" x14ac:dyDescent="0.25">
      <c r="C395" s="160"/>
      <c r="D395" s="235" t="str">
        <f t="shared" ref="D395:D399" si="738">D385</f>
        <v>B</v>
      </c>
      <c r="E395" s="91">
        <f t="shared" ca="1" si="732"/>
        <v>56</v>
      </c>
      <c r="F395" s="90">
        <f t="shared" ca="1" si="733"/>
        <v>0</v>
      </c>
      <c r="G395" s="91">
        <f t="shared" ca="1" si="734"/>
        <v>38</v>
      </c>
      <c r="H395" s="91" t="str">
        <f t="shared" ca="1" si="735"/>
        <v/>
      </c>
      <c r="I395" s="92" t="str">
        <f t="shared" ca="1" si="736"/>
        <v/>
      </c>
      <c r="J395" s="92" t="str">
        <f t="shared" ref="J395:J399" ca="1" si="739">IF(INDIRECT("'15MIN'!BK"&amp;$AO395)&lt;&gt;"", INDIRECT("'15MIN'!BT"&amp;$AO395), "")</f>
        <v/>
      </c>
      <c r="K395" s="93">
        <f t="shared" ref="K395:K399" ca="1" si="740">IF(E395&lt;&gt;"", SUM(E395:J395), "")</f>
        <v>94</v>
      </c>
      <c r="AO395">
        <f t="shared" si="737"/>
        <v>114</v>
      </c>
    </row>
    <row r="396" spans="3:41" ht="18" customHeight="1" x14ac:dyDescent="0.25">
      <c r="C396" s="160"/>
      <c r="D396" s="236" t="str">
        <f t="shared" si="738"/>
        <v>C</v>
      </c>
      <c r="E396" s="91">
        <f t="shared" ca="1" si="732"/>
        <v>82</v>
      </c>
      <c r="F396" s="91">
        <f t="shared" ca="1" si="733"/>
        <v>66</v>
      </c>
      <c r="G396" s="90">
        <f t="shared" ca="1" si="734"/>
        <v>0</v>
      </c>
      <c r="H396" s="91" t="str">
        <f t="shared" ca="1" si="735"/>
        <v/>
      </c>
      <c r="I396" s="92" t="str">
        <f t="shared" ca="1" si="736"/>
        <v/>
      </c>
      <c r="J396" s="92" t="str">
        <f t="shared" ca="1" si="739"/>
        <v/>
      </c>
      <c r="K396" s="93">
        <f t="shared" ca="1" si="740"/>
        <v>148</v>
      </c>
      <c r="AO396">
        <f t="shared" si="737"/>
        <v>176</v>
      </c>
    </row>
    <row r="397" spans="3:41" ht="18" customHeight="1" x14ac:dyDescent="0.25">
      <c r="C397" s="160"/>
      <c r="D397" s="237" t="str">
        <f t="shared" si="738"/>
        <v/>
      </c>
      <c r="E397" s="91" t="str">
        <f t="shared" ca="1" si="732"/>
        <v/>
      </c>
      <c r="F397" s="91" t="str">
        <f t="shared" ca="1" si="733"/>
        <v/>
      </c>
      <c r="G397" s="91" t="str">
        <f t="shared" ca="1" si="734"/>
        <v/>
      </c>
      <c r="H397" s="90" t="str">
        <f t="shared" ca="1" si="735"/>
        <v/>
      </c>
      <c r="I397" s="92" t="str">
        <f t="shared" ca="1" si="736"/>
        <v/>
      </c>
      <c r="J397" s="92" t="str">
        <f t="shared" ca="1" si="739"/>
        <v/>
      </c>
      <c r="K397" s="93" t="str">
        <f t="shared" ca="1" si="740"/>
        <v/>
      </c>
      <c r="AO397">
        <f t="shared" si="737"/>
        <v>238</v>
      </c>
    </row>
    <row r="398" spans="3:41" ht="18" customHeight="1" x14ac:dyDescent="0.25">
      <c r="C398" s="160"/>
      <c r="D398" s="238" t="str">
        <f t="shared" si="738"/>
        <v/>
      </c>
      <c r="E398" s="91" t="str">
        <f t="shared" ca="1" si="732"/>
        <v/>
      </c>
      <c r="F398" s="91" t="str">
        <f t="shared" ca="1" si="733"/>
        <v/>
      </c>
      <c r="G398" s="91" t="str">
        <f t="shared" ca="1" si="734"/>
        <v/>
      </c>
      <c r="H398" s="91" t="str">
        <f t="shared" ca="1" si="735"/>
        <v/>
      </c>
      <c r="I398" s="96" t="str">
        <f t="shared" ca="1" si="736"/>
        <v/>
      </c>
      <c r="J398" s="92" t="str">
        <f t="shared" ca="1" si="739"/>
        <v/>
      </c>
      <c r="K398" s="93" t="str">
        <f t="shared" ca="1" si="740"/>
        <v/>
      </c>
      <c r="AO398">
        <f t="shared" si="737"/>
        <v>300</v>
      </c>
    </row>
    <row r="399" spans="3:41" ht="18" customHeight="1" x14ac:dyDescent="0.25">
      <c r="C399" s="104"/>
      <c r="D399" s="239" t="str">
        <f t="shared" si="738"/>
        <v/>
      </c>
      <c r="E399" s="91" t="str">
        <f t="shared" ca="1" si="732"/>
        <v/>
      </c>
      <c r="F399" s="91" t="str">
        <f t="shared" ca="1" si="733"/>
        <v/>
      </c>
      <c r="G399" s="92" t="str">
        <f t="shared" ca="1" si="734"/>
        <v/>
      </c>
      <c r="H399" s="92" t="str">
        <f t="shared" ca="1" si="735"/>
        <v/>
      </c>
      <c r="I399" s="91" t="str">
        <f t="shared" ca="1" si="736"/>
        <v/>
      </c>
      <c r="J399" s="96" t="str">
        <f t="shared" ca="1" si="739"/>
        <v/>
      </c>
      <c r="K399" s="93" t="str">
        <f t="shared" ca="1" si="740"/>
        <v/>
      </c>
      <c r="AO399">
        <f t="shared" si="737"/>
        <v>362</v>
      </c>
    </row>
    <row r="400" spans="3:41" ht="18" customHeight="1" x14ac:dyDescent="0.25">
      <c r="C400" s="97"/>
      <c r="D400" s="98"/>
      <c r="E400" s="99">
        <f ca="1">IF(E394&lt;&gt;"", SUM(E394:E399), "")</f>
        <v>139</v>
      </c>
      <c r="F400" s="99">
        <f t="shared" ref="F400:J400" ca="1" si="741">IF(F394&lt;&gt;"", SUM(F394:F399), "")</f>
        <v>123</v>
      </c>
      <c r="G400" s="99">
        <f t="shared" ca="1" si="741"/>
        <v>128</v>
      </c>
      <c r="H400" s="99" t="str">
        <f t="shared" ca="1" si="741"/>
        <v/>
      </c>
      <c r="I400" s="99" t="str">
        <f t="shared" ca="1" si="741"/>
        <v/>
      </c>
      <c r="J400" s="99" t="str">
        <f t="shared" ca="1" si="741"/>
        <v/>
      </c>
      <c r="K400" s="100">
        <f ca="1">SUM(E394:J399)</f>
        <v>390</v>
      </c>
    </row>
    <row r="402" spans="3:41" ht="23.25" x14ac:dyDescent="0.25">
      <c r="D402" s="411">
        <f>D392+TIME(0,15,0)</f>
        <v>0.64583333333333326</v>
      </c>
      <c r="E402" s="411"/>
      <c r="F402" s="411"/>
      <c r="G402" s="411"/>
      <c r="N402" s="412" t="str">
        <f>TEXT(D402, "hh:mm")&amp;" to "&amp;TEXT(D402+TIME(1, 0, 0), "hh:mm")</f>
        <v>15:30 to 16:30</v>
      </c>
      <c r="O402" s="412"/>
      <c r="P402" s="412"/>
      <c r="Q402" s="412"/>
    </row>
    <row r="403" spans="3:41" ht="18" customHeight="1" x14ac:dyDescent="0.25">
      <c r="E403" s="229" t="str">
        <f t="shared" ref="E403:J403" si="742">E393</f>
        <v>A</v>
      </c>
      <c r="F403" s="230" t="str">
        <f t="shared" si="742"/>
        <v>B</v>
      </c>
      <c r="G403" s="231" t="str">
        <f t="shared" si="742"/>
        <v>C</v>
      </c>
      <c r="H403" s="232" t="str">
        <f t="shared" si="742"/>
        <v/>
      </c>
      <c r="I403" s="233" t="str">
        <f t="shared" si="742"/>
        <v/>
      </c>
      <c r="J403" s="190" t="str">
        <f t="shared" si="742"/>
        <v/>
      </c>
      <c r="K403" s="88"/>
      <c r="O403" s="229" t="str">
        <f t="shared" ref="O403" si="743">E403</f>
        <v>A</v>
      </c>
      <c r="P403" s="230" t="str">
        <f t="shared" ref="P403" si="744">F403</f>
        <v>B</v>
      </c>
      <c r="Q403" s="231" t="str">
        <f t="shared" ref="Q403" si="745">G403</f>
        <v>C</v>
      </c>
      <c r="R403" s="232" t="str">
        <f t="shared" ref="R403" si="746">H403</f>
        <v/>
      </c>
      <c r="S403" s="233" t="str">
        <f t="shared" ref="S403" si="747">I403</f>
        <v/>
      </c>
      <c r="T403" s="190" t="str">
        <f t="shared" ref="T403" si="748">J403</f>
        <v/>
      </c>
      <c r="U403" s="88"/>
    </row>
    <row r="404" spans="3:41" ht="18" customHeight="1" x14ac:dyDescent="0.25">
      <c r="C404" s="160"/>
      <c r="D404" s="234" t="str">
        <f>D394</f>
        <v>A</v>
      </c>
      <c r="E404" s="90">
        <f t="shared" ref="E404:E409" ca="1" si="749">IF(INDIRECT("'15MIN'!C"&amp;$AO404)&lt;&gt;"", INDIRECT("'15MIN'!L"&amp;$AO404), "")</f>
        <v>0</v>
      </c>
      <c r="F404" s="91">
        <f t="shared" ref="F404:F409" ca="1" si="750">IF(INDIRECT("'15MIN'!O"&amp;$AO404)&lt;&gt;"", INDIRECT("'15MIN'!X"&amp;$AO404), "")</f>
        <v>61</v>
      </c>
      <c r="G404" s="91">
        <f t="shared" ref="G404:G409" ca="1" si="751">IF(INDIRECT("'15MIN'!AA"&amp;$AO404)&lt;&gt;"", INDIRECT("'15MIN'!AJ"&amp;$AO404), "")</f>
        <v>99</v>
      </c>
      <c r="H404" s="91" t="str">
        <f t="shared" ref="H404:H409" ca="1" si="752">IF(INDIRECT("'15MIN'!AM"&amp;$AO404)&lt;&gt;"", INDIRECT("'15MIN'!AV"&amp;$AO404), "")</f>
        <v/>
      </c>
      <c r="I404" s="92" t="str">
        <f t="shared" ref="I404:I409" ca="1" si="753">IF(INDIRECT("'15MIN'!AY"&amp;$AO404)&lt;&gt;"", INDIRECT("'15MIN'!BH"&amp;$AO404), "")</f>
        <v/>
      </c>
      <c r="J404" s="92" t="str">
        <f ca="1">IF(INDIRECT("'15MIN'!BK"&amp;$AO404)&lt;&gt;"", INDIRECT("'15MIN'!BT"&amp;$AO404), "")</f>
        <v/>
      </c>
      <c r="K404" s="93">
        <f ca="1">IF(E404&lt;&gt;"", SUM(E404:J404), "")</f>
        <v>160</v>
      </c>
      <c r="N404" s="234" t="str">
        <f t="shared" ref="N404:N409" si="754">D404</f>
        <v>A</v>
      </c>
      <c r="O404" s="175">
        <f ca="1">IF(E404&lt;&gt;"", SUM(E404,E414,E424,E434), "")</f>
        <v>1</v>
      </c>
      <c r="P404" s="176">
        <f t="shared" ref="P404:P409" ca="1" si="755">IF(F404&lt;&gt;"", SUM(F404,F414,F424,F434), "")</f>
        <v>273</v>
      </c>
      <c r="Q404" s="176">
        <f t="shared" ref="Q404:Q409" ca="1" si="756">IF(G404&lt;&gt;"", SUM(G404,G414,G424,G434), "")</f>
        <v>394</v>
      </c>
      <c r="R404" s="176" t="str">
        <f t="shared" ref="R404:R409" ca="1" si="757">IF(H404&lt;&gt;"", SUM(H404,H414,H424,H434), "")</f>
        <v/>
      </c>
      <c r="S404" s="176" t="str">
        <f t="shared" ref="S404:S409" ca="1" si="758">IF(I404&lt;&gt;"", SUM(I404,I414,I424,I434), "")</f>
        <v/>
      </c>
      <c r="T404" s="176" t="str">
        <f ca="1">IF(J404&lt;&gt;"", SUM(J404,J414,J424,J434), "")</f>
        <v/>
      </c>
      <c r="U404" s="173">
        <f ca="1">IF(O404&lt;&gt;"", SUM(O404:T404), "")</f>
        <v>668</v>
      </c>
      <c r="AO404">
        <f t="shared" ref="AO404:AO409" si="759">AO394+1</f>
        <v>53</v>
      </c>
    </row>
    <row r="405" spans="3:41" ht="18" customHeight="1" x14ac:dyDescent="0.25">
      <c r="C405" s="160"/>
      <c r="D405" s="235" t="str">
        <f t="shared" ref="D405:D409" si="760">D395</f>
        <v>B</v>
      </c>
      <c r="E405" s="91">
        <f t="shared" ca="1" si="749"/>
        <v>68</v>
      </c>
      <c r="F405" s="90">
        <f t="shared" ca="1" si="750"/>
        <v>0</v>
      </c>
      <c r="G405" s="91">
        <f t="shared" ca="1" si="751"/>
        <v>44</v>
      </c>
      <c r="H405" s="91" t="str">
        <f t="shared" ca="1" si="752"/>
        <v/>
      </c>
      <c r="I405" s="92" t="str">
        <f t="shared" ca="1" si="753"/>
        <v/>
      </c>
      <c r="J405" s="92" t="str">
        <f t="shared" ref="J405:J409" ca="1" si="761">IF(INDIRECT("'15MIN'!BK"&amp;$AO405)&lt;&gt;"", INDIRECT("'15MIN'!BT"&amp;$AO405), "")</f>
        <v/>
      </c>
      <c r="K405" s="93">
        <f t="shared" ref="K405:K409" ca="1" si="762">IF(E405&lt;&gt;"", SUM(E405:J405), "")</f>
        <v>112</v>
      </c>
      <c r="N405" s="235" t="str">
        <f t="shared" si="754"/>
        <v>B</v>
      </c>
      <c r="O405" s="176">
        <f t="shared" ref="O405:O409" ca="1" si="763">IF(E405&lt;&gt;"", SUM(E405,E415,E425,E435), "")</f>
        <v>242</v>
      </c>
      <c r="P405" s="175">
        <f t="shared" ca="1" si="755"/>
        <v>0</v>
      </c>
      <c r="Q405" s="176">
        <f t="shared" ca="1" si="756"/>
        <v>177</v>
      </c>
      <c r="R405" s="176" t="str">
        <f t="shared" ca="1" si="757"/>
        <v/>
      </c>
      <c r="S405" s="176" t="str">
        <f t="shared" ca="1" si="758"/>
        <v/>
      </c>
      <c r="T405" s="176" t="str">
        <f t="shared" ref="T405:T409" ca="1" si="764">IF(J405&lt;&gt;"", SUM(J405,J415,J425,J435), "")</f>
        <v/>
      </c>
      <c r="U405" s="173">
        <f t="shared" ref="U405:U409" ca="1" si="765">IF(O405&lt;&gt;"", SUM(O405:T405), "")</f>
        <v>419</v>
      </c>
      <c r="AO405">
        <f t="shared" si="759"/>
        <v>115</v>
      </c>
    </row>
    <row r="406" spans="3:41" ht="18" customHeight="1" x14ac:dyDescent="0.25">
      <c r="C406" s="160"/>
      <c r="D406" s="236" t="str">
        <f t="shared" si="760"/>
        <v>C</v>
      </c>
      <c r="E406" s="91">
        <f t="shared" ca="1" si="749"/>
        <v>88</v>
      </c>
      <c r="F406" s="91">
        <f t="shared" ca="1" si="750"/>
        <v>57</v>
      </c>
      <c r="G406" s="90">
        <f t="shared" ca="1" si="751"/>
        <v>0</v>
      </c>
      <c r="H406" s="91" t="str">
        <f t="shared" ca="1" si="752"/>
        <v/>
      </c>
      <c r="I406" s="92" t="str">
        <f t="shared" ca="1" si="753"/>
        <v/>
      </c>
      <c r="J406" s="92" t="str">
        <f t="shared" ca="1" si="761"/>
        <v/>
      </c>
      <c r="K406" s="93">
        <f t="shared" ca="1" si="762"/>
        <v>145</v>
      </c>
      <c r="N406" s="236" t="str">
        <f t="shared" si="754"/>
        <v>C</v>
      </c>
      <c r="O406" s="176">
        <f t="shared" ca="1" si="763"/>
        <v>324</v>
      </c>
      <c r="P406" s="176">
        <f t="shared" ca="1" si="755"/>
        <v>201</v>
      </c>
      <c r="Q406" s="175">
        <f t="shared" ca="1" si="756"/>
        <v>1</v>
      </c>
      <c r="R406" s="176" t="str">
        <f t="shared" ca="1" si="757"/>
        <v/>
      </c>
      <c r="S406" s="176" t="str">
        <f t="shared" ca="1" si="758"/>
        <v/>
      </c>
      <c r="T406" s="176" t="str">
        <f t="shared" ca="1" si="764"/>
        <v/>
      </c>
      <c r="U406" s="173">
        <f t="shared" ca="1" si="765"/>
        <v>526</v>
      </c>
      <c r="AO406">
        <f t="shared" si="759"/>
        <v>177</v>
      </c>
    </row>
    <row r="407" spans="3:41" ht="18" customHeight="1" x14ac:dyDescent="0.25">
      <c r="C407" s="160"/>
      <c r="D407" s="237" t="str">
        <f t="shared" si="760"/>
        <v/>
      </c>
      <c r="E407" s="91" t="str">
        <f t="shared" ca="1" si="749"/>
        <v/>
      </c>
      <c r="F407" s="91" t="str">
        <f t="shared" ca="1" si="750"/>
        <v/>
      </c>
      <c r="G407" s="91" t="str">
        <f t="shared" ca="1" si="751"/>
        <v/>
      </c>
      <c r="H407" s="90" t="str">
        <f t="shared" ca="1" si="752"/>
        <v/>
      </c>
      <c r="I407" s="92" t="str">
        <f t="shared" ca="1" si="753"/>
        <v/>
      </c>
      <c r="J407" s="92" t="str">
        <f t="shared" ca="1" si="761"/>
        <v/>
      </c>
      <c r="K407" s="93" t="str">
        <f t="shared" ca="1" si="762"/>
        <v/>
      </c>
      <c r="N407" s="237" t="str">
        <f t="shared" si="754"/>
        <v/>
      </c>
      <c r="O407" s="176" t="str">
        <f t="shared" ca="1" si="763"/>
        <v/>
      </c>
      <c r="P407" s="176" t="str">
        <f t="shared" ca="1" si="755"/>
        <v/>
      </c>
      <c r="Q407" s="176" t="str">
        <f t="shared" ca="1" si="756"/>
        <v/>
      </c>
      <c r="R407" s="175" t="str">
        <f t="shared" ca="1" si="757"/>
        <v/>
      </c>
      <c r="S407" s="176" t="str">
        <f t="shared" ca="1" si="758"/>
        <v/>
      </c>
      <c r="T407" s="176" t="str">
        <f t="shared" ca="1" si="764"/>
        <v/>
      </c>
      <c r="U407" s="173" t="str">
        <f t="shared" ca="1" si="765"/>
        <v/>
      </c>
      <c r="AO407">
        <f t="shared" si="759"/>
        <v>239</v>
      </c>
    </row>
    <row r="408" spans="3:41" ht="18" customHeight="1" x14ac:dyDescent="0.25">
      <c r="C408" s="160"/>
      <c r="D408" s="238" t="str">
        <f t="shared" si="760"/>
        <v/>
      </c>
      <c r="E408" s="91" t="str">
        <f t="shared" ca="1" si="749"/>
        <v/>
      </c>
      <c r="F408" s="91" t="str">
        <f t="shared" ca="1" si="750"/>
        <v/>
      </c>
      <c r="G408" s="91" t="str">
        <f t="shared" ca="1" si="751"/>
        <v/>
      </c>
      <c r="H408" s="91" t="str">
        <f t="shared" ca="1" si="752"/>
        <v/>
      </c>
      <c r="I408" s="96" t="str">
        <f t="shared" ca="1" si="753"/>
        <v/>
      </c>
      <c r="J408" s="92" t="str">
        <f t="shared" ca="1" si="761"/>
        <v/>
      </c>
      <c r="K408" s="93" t="str">
        <f t="shared" ca="1" si="762"/>
        <v/>
      </c>
      <c r="N408" s="238" t="str">
        <f t="shared" si="754"/>
        <v/>
      </c>
      <c r="O408" s="176" t="str">
        <f t="shared" ca="1" si="763"/>
        <v/>
      </c>
      <c r="P408" s="176" t="str">
        <f t="shared" ca="1" si="755"/>
        <v/>
      </c>
      <c r="Q408" s="176" t="str">
        <f t="shared" ca="1" si="756"/>
        <v/>
      </c>
      <c r="R408" s="176" t="str">
        <f t="shared" ca="1" si="757"/>
        <v/>
      </c>
      <c r="S408" s="175" t="str">
        <f t="shared" ca="1" si="758"/>
        <v/>
      </c>
      <c r="T408" s="176" t="str">
        <f t="shared" ca="1" si="764"/>
        <v/>
      </c>
      <c r="U408" s="173" t="str">
        <f t="shared" ca="1" si="765"/>
        <v/>
      </c>
      <c r="AO408">
        <f t="shared" si="759"/>
        <v>301</v>
      </c>
    </row>
    <row r="409" spans="3:41" ht="18" customHeight="1" x14ac:dyDescent="0.25">
      <c r="C409" s="104"/>
      <c r="D409" s="239" t="str">
        <f t="shared" si="760"/>
        <v/>
      </c>
      <c r="E409" s="91" t="str">
        <f t="shared" ca="1" si="749"/>
        <v/>
      </c>
      <c r="F409" s="91" t="str">
        <f t="shared" ca="1" si="750"/>
        <v/>
      </c>
      <c r="G409" s="92" t="str">
        <f t="shared" ca="1" si="751"/>
        <v/>
      </c>
      <c r="H409" s="92" t="str">
        <f t="shared" ca="1" si="752"/>
        <v/>
      </c>
      <c r="I409" s="91" t="str">
        <f t="shared" ca="1" si="753"/>
        <v/>
      </c>
      <c r="J409" s="96" t="str">
        <f t="shared" ca="1" si="761"/>
        <v/>
      </c>
      <c r="K409" s="93" t="str">
        <f t="shared" ca="1" si="762"/>
        <v/>
      </c>
      <c r="N409" s="239" t="str">
        <f t="shared" si="754"/>
        <v/>
      </c>
      <c r="O409" s="176" t="str">
        <f t="shared" ca="1" si="763"/>
        <v/>
      </c>
      <c r="P409" s="176" t="str">
        <f t="shared" ca="1" si="755"/>
        <v/>
      </c>
      <c r="Q409" s="176" t="str">
        <f t="shared" ca="1" si="756"/>
        <v/>
      </c>
      <c r="R409" s="176" t="str">
        <f t="shared" ca="1" si="757"/>
        <v/>
      </c>
      <c r="S409" s="176" t="str">
        <f t="shared" ca="1" si="758"/>
        <v/>
      </c>
      <c r="T409" s="175" t="str">
        <f t="shared" ca="1" si="764"/>
        <v/>
      </c>
      <c r="U409" s="173" t="str">
        <f t="shared" ca="1" si="765"/>
        <v/>
      </c>
      <c r="AO409">
        <f t="shared" si="759"/>
        <v>363</v>
      </c>
    </row>
    <row r="410" spans="3:41" ht="18" customHeight="1" x14ac:dyDescent="0.25">
      <c r="C410" s="97"/>
      <c r="D410" s="98"/>
      <c r="E410" s="99">
        <f ca="1">IF(E404&lt;&gt;"", SUM(E404:E409), "")</f>
        <v>156</v>
      </c>
      <c r="F410" s="99">
        <f t="shared" ref="F410:J410" ca="1" si="766">IF(F404&lt;&gt;"", SUM(F404:F409), "")</f>
        <v>118</v>
      </c>
      <c r="G410" s="99">
        <f t="shared" ca="1" si="766"/>
        <v>143</v>
      </c>
      <c r="H410" s="99" t="str">
        <f t="shared" ca="1" si="766"/>
        <v/>
      </c>
      <c r="I410" s="99" t="str">
        <f t="shared" ca="1" si="766"/>
        <v/>
      </c>
      <c r="J410" s="99" t="str">
        <f t="shared" ca="1" si="766"/>
        <v/>
      </c>
      <c r="K410" s="100">
        <f ca="1">SUM(E404:J409)</f>
        <v>417</v>
      </c>
      <c r="N410" s="89"/>
      <c r="O410" s="174">
        <f ca="1">IF(O404&lt;&gt;"", SUM(O404:O409), "")</f>
        <v>567</v>
      </c>
      <c r="P410" s="174">
        <f t="shared" ref="P410" ca="1" si="767">IF(P404&lt;&gt;"", SUM(P404:P409), "")</f>
        <v>474</v>
      </c>
      <c r="Q410" s="174">
        <f t="shared" ref="Q410" ca="1" si="768">IF(Q404&lt;&gt;"", SUM(Q404:Q409), "")</f>
        <v>572</v>
      </c>
      <c r="R410" s="174" t="str">
        <f t="shared" ref="R410" ca="1" si="769">IF(R404&lt;&gt;"", SUM(R404:R409), "")</f>
        <v/>
      </c>
      <c r="S410" s="174" t="str">
        <f t="shared" ref="S410" ca="1" si="770">IF(S404&lt;&gt;"", SUM(S404:S409), "")</f>
        <v/>
      </c>
      <c r="T410" s="174" t="str">
        <f t="shared" ref="T410" ca="1" si="771">IF(T404&lt;&gt;"", SUM(T404:T409), "")</f>
        <v/>
      </c>
      <c r="U410" s="172">
        <f ca="1">SUM(O404:T409)</f>
        <v>1613</v>
      </c>
    </row>
    <row r="412" spans="3:41" ht="23.25" x14ac:dyDescent="0.25">
      <c r="D412" s="411">
        <f>D402+TIME(0,15,0)</f>
        <v>0.65624999999999989</v>
      </c>
      <c r="E412" s="411"/>
      <c r="F412" s="411"/>
      <c r="G412" s="411"/>
    </row>
    <row r="413" spans="3:41" ht="18" customHeight="1" x14ac:dyDescent="0.25">
      <c r="E413" s="229" t="str">
        <f t="shared" ref="E413:J413" si="772">E403</f>
        <v>A</v>
      </c>
      <c r="F413" s="230" t="str">
        <f t="shared" si="772"/>
        <v>B</v>
      </c>
      <c r="G413" s="231" t="str">
        <f t="shared" si="772"/>
        <v>C</v>
      </c>
      <c r="H413" s="229" t="str">
        <f t="shared" si="772"/>
        <v/>
      </c>
      <c r="I413" s="230" t="str">
        <f t="shared" si="772"/>
        <v/>
      </c>
      <c r="J413" s="231" t="str">
        <f t="shared" si="772"/>
        <v/>
      </c>
      <c r="K413" s="88"/>
    </row>
    <row r="414" spans="3:41" ht="18" customHeight="1" x14ac:dyDescent="0.25">
      <c r="C414" s="160"/>
      <c r="D414" s="234" t="str">
        <f>D404</f>
        <v>A</v>
      </c>
      <c r="E414" s="90">
        <f t="shared" ref="E414:E419" ca="1" si="773">IF(INDIRECT("'15MIN'!C"&amp;$AO414)&lt;&gt;"", INDIRECT("'15MIN'!L"&amp;$AO414), "")</f>
        <v>0</v>
      </c>
      <c r="F414" s="91">
        <f t="shared" ref="F414:F419" ca="1" si="774">IF(INDIRECT("'15MIN'!O"&amp;$AO414)&lt;&gt;"", INDIRECT("'15MIN'!X"&amp;$AO414), "")</f>
        <v>73</v>
      </c>
      <c r="G414" s="91">
        <f t="shared" ref="G414:G419" ca="1" si="775">IF(INDIRECT("'15MIN'!AA"&amp;$AO414)&lt;&gt;"", INDIRECT("'15MIN'!AJ"&amp;$AO414), "")</f>
        <v>103</v>
      </c>
      <c r="H414" s="91" t="str">
        <f t="shared" ref="H414:H419" ca="1" si="776">IF(INDIRECT("'15MIN'!AM"&amp;$AO414)&lt;&gt;"", INDIRECT("'15MIN'!AV"&amp;$AO414), "")</f>
        <v/>
      </c>
      <c r="I414" s="92" t="str">
        <f t="shared" ref="I414:I419" ca="1" si="777">IF(INDIRECT("'15MIN'!AY"&amp;$AO414)&lt;&gt;"", INDIRECT("'15MIN'!BH"&amp;$AO414), "")</f>
        <v/>
      </c>
      <c r="J414" s="92" t="str">
        <f ca="1">IF(INDIRECT("'15MIN'!BK"&amp;$AO414)&lt;&gt;"", INDIRECT("'15MIN'!BT"&amp;$AO414), "")</f>
        <v/>
      </c>
      <c r="K414" s="93">
        <f ca="1">IF(E414&lt;&gt;"", SUM(E414:J414), "")</f>
        <v>176</v>
      </c>
      <c r="AO414">
        <f t="shared" ref="AO414:AO419" si="778">AO404+1</f>
        <v>54</v>
      </c>
    </row>
    <row r="415" spans="3:41" ht="18" customHeight="1" x14ac:dyDescent="0.25">
      <c r="C415" s="160"/>
      <c r="D415" s="235" t="str">
        <f t="shared" ref="D415:D419" si="779">D405</f>
        <v>B</v>
      </c>
      <c r="E415" s="91">
        <f t="shared" ca="1" si="773"/>
        <v>53</v>
      </c>
      <c r="F415" s="90">
        <f t="shared" ca="1" si="774"/>
        <v>0</v>
      </c>
      <c r="G415" s="91">
        <f t="shared" ca="1" si="775"/>
        <v>29</v>
      </c>
      <c r="H415" s="91" t="str">
        <f t="shared" ca="1" si="776"/>
        <v/>
      </c>
      <c r="I415" s="92" t="str">
        <f t="shared" ca="1" si="777"/>
        <v/>
      </c>
      <c r="J415" s="92" t="str">
        <f t="shared" ref="J415:J419" ca="1" si="780">IF(INDIRECT("'15MIN'!BK"&amp;$AO415)&lt;&gt;"", INDIRECT("'15MIN'!BT"&amp;$AO415), "")</f>
        <v/>
      </c>
      <c r="K415" s="93">
        <f t="shared" ref="K415:K419" ca="1" si="781">IF(E415&lt;&gt;"", SUM(E415:J415), "")</f>
        <v>82</v>
      </c>
      <c r="AO415">
        <f t="shared" si="778"/>
        <v>116</v>
      </c>
    </row>
    <row r="416" spans="3:41" ht="18" customHeight="1" x14ac:dyDescent="0.25">
      <c r="C416" s="160"/>
      <c r="D416" s="236" t="str">
        <f t="shared" si="779"/>
        <v>C</v>
      </c>
      <c r="E416" s="91">
        <f t="shared" ca="1" si="773"/>
        <v>69</v>
      </c>
      <c r="F416" s="91">
        <f t="shared" ca="1" si="774"/>
        <v>46</v>
      </c>
      <c r="G416" s="90">
        <f t="shared" ca="1" si="775"/>
        <v>1</v>
      </c>
      <c r="H416" s="91" t="str">
        <f t="shared" ca="1" si="776"/>
        <v/>
      </c>
      <c r="I416" s="92" t="str">
        <f t="shared" ca="1" si="777"/>
        <v/>
      </c>
      <c r="J416" s="92" t="str">
        <f t="shared" ca="1" si="780"/>
        <v/>
      </c>
      <c r="K416" s="93">
        <f t="shared" ca="1" si="781"/>
        <v>116</v>
      </c>
      <c r="AO416">
        <f t="shared" si="778"/>
        <v>178</v>
      </c>
    </row>
    <row r="417" spans="3:41" ht="18" customHeight="1" x14ac:dyDescent="0.25">
      <c r="C417" s="160"/>
      <c r="D417" s="237" t="str">
        <f t="shared" si="779"/>
        <v/>
      </c>
      <c r="E417" s="91" t="str">
        <f t="shared" ca="1" si="773"/>
        <v/>
      </c>
      <c r="F417" s="91" t="str">
        <f t="shared" ca="1" si="774"/>
        <v/>
      </c>
      <c r="G417" s="91" t="str">
        <f t="shared" ca="1" si="775"/>
        <v/>
      </c>
      <c r="H417" s="90" t="str">
        <f t="shared" ca="1" si="776"/>
        <v/>
      </c>
      <c r="I417" s="92" t="str">
        <f t="shared" ca="1" si="777"/>
        <v/>
      </c>
      <c r="J417" s="92" t="str">
        <f t="shared" ca="1" si="780"/>
        <v/>
      </c>
      <c r="K417" s="93" t="str">
        <f t="shared" ca="1" si="781"/>
        <v/>
      </c>
      <c r="AO417">
        <f t="shared" si="778"/>
        <v>240</v>
      </c>
    </row>
    <row r="418" spans="3:41" ht="18" customHeight="1" x14ac:dyDescent="0.25">
      <c r="C418" s="160"/>
      <c r="D418" s="238" t="str">
        <f t="shared" si="779"/>
        <v/>
      </c>
      <c r="E418" s="91" t="str">
        <f t="shared" ca="1" si="773"/>
        <v/>
      </c>
      <c r="F418" s="91" t="str">
        <f t="shared" ca="1" si="774"/>
        <v/>
      </c>
      <c r="G418" s="91" t="str">
        <f t="shared" ca="1" si="775"/>
        <v/>
      </c>
      <c r="H418" s="91" t="str">
        <f t="shared" ca="1" si="776"/>
        <v/>
      </c>
      <c r="I418" s="96" t="str">
        <f t="shared" ca="1" si="777"/>
        <v/>
      </c>
      <c r="J418" s="92" t="str">
        <f t="shared" ca="1" si="780"/>
        <v/>
      </c>
      <c r="K418" s="93" t="str">
        <f t="shared" ca="1" si="781"/>
        <v/>
      </c>
      <c r="AO418">
        <f t="shared" si="778"/>
        <v>302</v>
      </c>
    </row>
    <row r="419" spans="3:41" ht="18" customHeight="1" x14ac:dyDescent="0.25">
      <c r="C419" s="104"/>
      <c r="D419" s="239" t="str">
        <f t="shared" si="779"/>
        <v/>
      </c>
      <c r="E419" s="91" t="str">
        <f t="shared" ca="1" si="773"/>
        <v/>
      </c>
      <c r="F419" s="91" t="str">
        <f t="shared" ca="1" si="774"/>
        <v/>
      </c>
      <c r="G419" s="92" t="str">
        <f t="shared" ca="1" si="775"/>
        <v/>
      </c>
      <c r="H419" s="92" t="str">
        <f t="shared" ca="1" si="776"/>
        <v/>
      </c>
      <c r="I419" s="91" t="str">
        <f t="shared" ca="1" si="777"/>
        <v/>
      </c>
      <c r="J419" s="96" t="str">
        <f t="shared" ca="1" si="780"/>
        <v/>
      </c>
      <c r="K419" s="93" t="str">
        <f t="shared" ca="1" si="781"/>
        <v/>
      </c>
      <c r="AO419">
        <f t="shared" si="778"/>
        <v>364</v>
      </c>
    </row>
    <row r="420" spans="3:41" ht="18" customHeight="1" x14ac:dyDescent="0.25">
      <c r="C420" s="97"/>
      <c r="D420" s="98"/>
      <c r="E420" s="99">
        <f ca="1">IF(E414&lt;&gt;"", SUM(E414:E419), "")</f>
        <v>122</v>
      </c>
      <c r="F420" s="99">
        <f t="shared" ref="F420:J420" ca="1" si="782">IF(F414&lt;&gt;"", SUM(F414:F419), "")</f>
        <v>119</v>
      </c>
      <c r="G420" s="99">
        <f t="shared" ca="1" si="782"/>
        <v>133</v>
      </c>
      <c r="H420" s="99" t="str">
        <f t="shared" ca="1" si="782"/>
        <v/>
      </c>
      <c r="I420" s="99" t="str">
        <f t="shared" ca="1" si="782"/>
        <v/>
      </c>
      <c r="J420" s="99" t="str">
        <f t="shared" ca="1" si="782"/>
        <v/>
      </c>
      <c r="K420" s="100">
        <f ca="1">SUM(E414:J419)</f>
        <v>374</v>
      </c>
    </row>
    <row r="421" spans="3:41" ht="45" customHeight="1" x14ac:dyDescent="0.25"/>
    <row r="422" spans="3:41" ht="23.25" x14ac:dyDescent="0.25">
      <c r="D422" s="403">
        <f>D412+TIME(0,15,0)</f>
        <v>0.66666666666666652</v>
      </c>
      <c r="E422" s="403"/>
      <c r="F422" s="403"/>
      <c r="G422" s="403"/>
      <c r="H422" s="33"/>
      <c r="I422" s="33"/>
      <c r="J422" s="33"/>
      <c r="K422" s="33"/>
      <c r="N422" s="112" t="str">
        <f>TEXT(D422, "hh:mm")&amp;" to "&amp;TEXT(D422+TIME(1, 0, 0), "hh:mm")</f>
        <v>16:00 to 17:00</v>
      </c>
      <c r="O422" s="112"/>
      <c r="P422" s="112"/>
      <c r="Q422" s="112"/>
      <c r="R422" s="33"/>
      <c r="S422" s="33"/>
      <c r="T422" s="33"/>
      <c r="U422" s="33"/>
    </row>
    <row r="423" spans="3:41" ht="18" customHeight="1" x14ac:dyDescent="0.25">
      <c r="E423" s="229" t="str">
        <f>IF(config!$C$14&lt;&gt;"", "A", "")</f>
        <v>A</v>
      </c>
      <c r="F423" s="230" t="str">
        <f>IF(config!$C$15&lt;&gt;"", "B", "")</f>
        <v>B</v>
      </c>
      <c r="G423" s="231" t="str">
        <f>IF(config!$C$16&lt;&gt;"", "C", "")</f>
        <v>C</v>
      </c>
      <c r="H423" s="232" t="str">
        <f>IF(config!$C$17&lt;&gt;"", "D", "")</f>
        <v/>
      </c>
      <c r="I423" s="233" t="str">
        <f>IF(config!$C$18&lt;&gt;"", "E", "")</f>
        <v/>
      </c>
      <c r="J423" s="190" t="str">
        <f>IF(config!$C$19&lt;&gt;"", "F", "")</f>
        <v/>
      </c>
      <c r="K423" s="88"/>
      <c r="O423" s="229" t="str">
        <f t="shared" ref="O423" si="783">E423</f>
        <v>A</v>
      </c>
      <c r="P423" s="230" t="str">
        <f t="shared" ref="P423" si="784">F423</f>
        <v>B</v>
      </c>
      <c r="Q423" s="231" t="str">
        <f t="shared" ref="Q423" si="785">G423</f>
        <v>C</v>
      </c>
      <c r="R423" s="232" t="str">
        <f t="shared" ref="R423" si="786">H423</f>
        <v/>
      </c>
      <c r="S423" s="233" t="str">
        <f t="shared" ref="S423" si="787">I423</f>
        <v/>
      </c>
      <c r="T423" s="190" t="str">
        <f t="shared" ref="T423" si="788">J423</f>
        <v/>
      </c>
      <c r="U423" s="88"/>
    </row>
    <row r="424" spans="3:41" ht="18" customHeight="1" x14ac:dyDescent="0.25">
      <c r="C424" s="160"/>
      <c r="D424" s="234" t="str">
        <f>IF(config!$C$14&lt;&gt;"", "A", "")</f>
        <v>A</v>
      </c>
      <c r="E424" s="90">
        <f t="shared" ref="E424:E429" ca="1" si="789">IF(INDIRECT("'15MIN'!C"&amp;$AO424)&lt;&gt;"", INDIRECT("'15MIN'!L"&amp;$AO424), "")</f>
        <v>1</v>
      </c>
      <c r="F424" s="91">
        <f t="shared" ref="F424:F429" ca="1" si="790">IF(INDIRECT("'15MIN'!O"&amp;$AO424)&lt;&gt;"", INDIRECT("'15MIN'!X"&amp;$AO424), "")</f>
        <v>71</v>
      </c>
      <c r="G424" s="91">
        <f t="shared" ref="G424:G429" ca="1" si="791">IF(INDIRECT("'15MIN'!AA"&amp;$AO424)&lt;&gt;"", INDIRECT("'15MIN'!AJ"&amp;$AO424), "")</f>
        <v>79</v>
      </c>
      <c r="H424" s="91" t="str">
        <f t="shared" ref="H424:H429" ca="1" si="792">IF(INDIRECT("'15MIN'!AM"&amp;$AO424)&lt;&gt;"", INDIRECT("'15MIN'!AV"&amp;$AO424), "")</f>
        <v/>
      </c>
      <c r="I424" s="92" t="str">
        <f t="shared" ref="I424:I429" ca="1" si="793">IF(INDIRECT("'15MIN'!AY"&amp;$AO424)&lt;&gt;"", INDIRECT("'15MIN'!BH"&amp;$AO424), "")</f>
        <v/>
      </c>
      <c r="J424" s="92" t="str">
        <f ca="1">IF(INDIRECT("'15MIN'!BK"&amp;$AO424)&lt;&gt;"", INDIRECT("'15MIN'!BT"&amp;$AO424), "")</f>
        <v/>
      </c>
      <c r="K424" s="93">
        <f ca="1">IF(E424&lt;&gt;"", SUM(E424:J424), "")</f>
        <v>151</v>
      </c>
      <c r="M424" s="410"/>
      <c r="N424" s="234" t="str">
        <f t="shared" ref="N424:N429" si="794">D424</f>
        <v>A</v>
      </c>
      <c r="O424" s="94">
        <f t="shared" ref="O424:O429" ca="1" si="795">IF(E424&lt;&gt;"", SUM(E424,E434,E444,E454), "")</f>
        <v>2</v>
      </c>
      <c r="P424" s="95">
        <f t="shared" ref="P424:P429" ca="1" si="796">IF(F424&lt;&gt;"", SUM(F424,F434,F444,F454), "")</f>
        <v>288</v>
      </c>
      <c r="Q424" s="95">
        <f t="shared" ref="Q424:Q429" ca="1" si="797">IF(G424&lt;&gt;"", SUM(G424,G434,G444,G454), "")</f>
        <v>433</v>
      </c>
      <c r="R424" s="95" t="str">
        <f t="shared" ref="R424:R429" ca="1" si="798">IF(H424&lt;&gt;"", SUM(H424,H434,H444,H454), "")</f>
        <v/>
      </c>
      <c r="S424" s="95" t="str">
        <f t="shared" ref="S424:S429" ca="1" si="799">IF(I424&lt;&gt;"", SUM(I424,I434,I444,I454), "")</f>
        <v/>
      </c>
      <c r="T424" s="95" t="str">
        <f ca="1">IF(J424&lt;&gt;"", SUM(J424,J434,J444,J454), "")</f>
        <v/>
      </c>
      <c r="U424" s="93">
        <f ca="1">IF(O424&lt;&gt;"", SUM(O424:T424), "")</f>
        <v>723</v>
      </c>
      <c r="AO424">
        <f t="shared" ref="AO424:AO429" si="800">AO414+1</f>
        <v>55</v>
      </c>
    </row>
    <row r="425" spans="3:41" ht="18" customHeight="1" x14ac:dyDescent="0.25">
      <c r="C425" s="160"/>
      <c r="D425" s="235" t="str">
        <f>IF(config!$C$15&lt;&gt;"", "B", "")</f>
        <v>B</v>
      </c>
      <c r="E425" s="91">
        <f t="shared" ca="1" si="789"/>
        <v>68</v>
      </c>
      <c r="F425" s="90">
        <f t="shared" ca="1" si="790"/>
        <v>0</v>
      </c>
      <c r="G425" s="91">
        <f t="shared" ca="1" si="791"/>
        <v>49</v>
      </c>
      <c r="H425" s="91" t="str">
        <f t="shared" ca="1" si="792"/>
        <v/>
      </c>
      <c r="I425" s="92" t="str">
        <f t="shared" ca="1" si="793"/>
        <v/>
      </c>
      <c r="J425" s="92" t="str">
        <f t="shared" ref="J425:J429" ca="1" si="801">IF(INDIRECT("'15MIN'!BK"&amp;$AO425)&lt;&gt;"", INDIRECT("'15MIN'!BT"&amp;$AO425), "")</f>
        <v/>
      </c>
      <c r="K425" s="93">
        <f t="shared" ref="K425:K429" ca="1" si="802">IF(E425&lt;&gt;"", SUM(E425:J425), "")</f>
        <v>117</v>
      </c>
      <c r="M425" s="410"/>
      <c r="N425" s="235" t="str">
        <f t="shared" si="794"/>
        <v>B</v>
      </c>
      <c r="O425" s="95">
        <f t="shared" ca="1" si="795"/>
        <v>263</v>
      </c>
      <c r="P425" s="94">
        <f t="shared" ca="1" si="796"/>
        <v>1</v>
      </c>
      <c r="Q425" s="95">
        <f t="shared" ca="1" si="797"/>
        <v>214</v>
      </c>
      <c r="R425" s="95" t="str">
        <f t="shared" ca="1" si="798"/>
        <v/>
      </c>
      <c r="S425" s="95" t="str">
        <f t="shared" ca="1" si="799"/>
        <v/>
      </c>
      <c r="T425" s="95" t="str">
        <f t="shared" ref="T425:T429" ca="1" si="803">IF(J425&lt;&gt;"", SUM(J425,J435,J445,J455), "")</f>
        <v/>
      </c>
      <c r="U425" s="93">
        <f t="shared" ref="U425:U429" ca="1" si="804">IF(O425&lt;&gt;"", SUM(O425:T425), "")</f>
        <v>478</v>
      </c>
      <c r="AO425">
        <f t="shared" si="800"/>
        <v>117</v>
      </c>
    </row>
    <row r="426" spans="3:41" ht="18" customHeight="1" x14ac:dyDescent="0.25">
      <c r="C426" s="160"/>
      <c r="D426" s="236" t="str">
        <f>IF(config!$C$16&lt;&gt;"", "C", "")</f>
        <v>C</v>
      </c>
      <c r="E426" s="91">
        <f t="shared" ca="1" si="789"/>
        <v>91</v>
      </c>
      <c r="F426" s="91">
        <f t="shared" ca="1" si="790"/>
        <v>41</v>
      </c>
      <c r="G426" s="90">
        <f t="shared" ca="1" si="791"/>
        <v>0</v>
      </c>
      <c r="H426" s="91" t="str">
        <f t="shared" ca="1" si="792"/>
        <v/>
      </c>
      <c r="I426" s="92" t="str">
        <f t="shared" ca="1" si="793"/>
        <v/>
      </c>
      <c r="J426" s="92" t="str">
        <f t="shared" ca="1" si="801"/>
        <v/>
      </c>
      <c r="K426" s="93">
        <f t="shared" ca="1" si="802"/>
        <v>132</v>
      </c>
      <c r="M426" s="410"/>
      <c r="N426" s="236" t="str">
        <f t="shared" si="794"/>
        <v>C</v>
      </c>
      <c r="O426" s="95">
        <f t="shared" ca="1" si="795"/>
        <v>365</v>
      </c>
      <c r="P426" s="95">
        <f t="shared" ca="1" si="796"/>
        <v>179</v>
      </c>
      <c r="Q426" s="94">
        <f t="shared" ca="1" si="797"/>
        <v>0</v>
      </c>
      <c r="R426" s="95" t="str">
        <f t="shared" ca="1" si="798"/>
        <v/>
      </c>
      <c r="S426" s="95" t="str">
        <f t="shared" ca="1" si="799"/>
        <v/>
      </c>
      <c r="T426" s="95" t="str">
        <f t="shared" ca="1" si="803"/>
        <v/>
      </c>
      <c r="U426" s="93">
        <f t="shared" ca="1" si="804"/>
        <v>544</v>
      </c>
      <c r="AO426">
        <f t="shared" si="800"/>
        <v>179</v>
      </c>
    </row>
    <row r="427" spans="3:41" ht="18" customHeight="1" x14ac:dyDescent="0.25">
      <c r="C427" s="160"/>
      <c r="D427" s="237" t="str">
        <f>IF(config!$C$17&lt;&gt;"", "D", "")</f>
        <v/>
      </c>
      <c r="E427" s="91" t="str">
        <f t="shared" ca="1" si="789"/>
        <v/>
      </c>
      <c r="F427" s="91" t="str">
        <f t="shared" ca="1" si="790"/>
        <v/>
      </c>
      <c r="G427" s="91" t="str">
        <f t="shared" ca="1" si="791"/>
        <v/>
      </c>
      <c r="H427" s="90" t="str">
        <f t="shared" ca="1" si="792"/>
        <v/>
      </c>
      <c r="I427" s="92" t="str">
        <f t="shared" ca="1" si="793"/>
        <v/>
      </c>
      <c r="J427" s="92" t="str">
        <f t="shared" ca="1" si="801"/>
        <v/>
      </c>
      <c r="K427" s="93" t="str">
        <f t="shared" ca="1" si="802"/>
        <v/>
      </c>
      <c r="M427" s="410"/>
      <c r="N427" s="237" t="str">
        <f t="shared" si="794"/>
        <v/>
      </c>
      <c r="O427" s="95" t="str">
        <f t="shared" ca="1" si="795"/>
        <v/>
      </c>
      <c r="P427" s="95" t="str">
        <f t="shared" ca="1" si="796"/>
        <v/>
      </c>
      <c r="Q427" s="95" t="str">
        <f t="shared" ca="1" si="797"/>
        <v/>
      </c>
      <c r="R427" s="94" t="str">
        <f t="shared" ca="1" si="798"/>
        <v/>
      </c>
      <c r="S427" s="95" t="str">
        <f t="shared" ca="1" si="799"/>
        <v/>
      </c>
      <c r="T427" s="95" t="str">
        <f t="shared" ca="1" si="803"/>
        <v/>
      </c>
      <c r="U427" s="93" t="str">
        <f t="shared" ca="1" si="804"/>
        <v/>
      </c>
      <c r="AO427">
        <f t="shared" si="800"/>
        <v>241</v>
      </c>
    </row>
    <row r="428" spans="3:41" ht="18" customHeight="1" x14ac:dyDescent="0.25">
      <c r="C428" s="160"/>
      <c r="D428" s="238" t="str">
        <f>IF(config!$C$18&lt;&gt;"", "E", "")</f>
        <v/>
      </c>
      <c r="E428" s="91" t="str">
        <f t="shared" ca="1" si="789"/>
        <v/>
      </c>
      <c r="F428" s="91" t="str">
        <f t="shared" ca="1" si="790"/>
        <v/>
      </c>
      <c r="G428" s="91" t="str">
        <f t="shared" ca="1" si="791"/>
        <v/>
      </c>
      <c r="H428" s="91" t="str">
        <f t="shared" ca="1" si="792"/>
        <v/>
      </c>
      <c r="I428" s="96" t="str">
        <f t="shared" ca="1" si="793"/>
        <v/>
      </c>
      <c r="J428" s="92" t="str">
        <f t="shared" ca="1" si="801"/>
        <v/>
      </c>
      <c r="K428" s="93" t="str">
        <f t="shared" ca="1" si="802"/>
        <v/>
      </c>
      <c r="M428" s="410"/>
      <c r="N428" s="238" t="str">
        <f t="shared" si="794"/>
        <v/>
      </c>
      <c r="O428" s="95" t="str">
        <f t="shared" ca="1" si="795"/>
        <v/>
      </c>
      <c r="P428" s="95" t="str">
        <f t="shared" ca="1" si="796"/>
        <v/>
      </c>
      <c r="Q428" s="95" t="str">
        <f t="shared" ca="1" si="797"/>
        <v/>
      </c>
      <c r="R428" s="95" t="str">
        <f t="shared" ca="1" si="798"/>
        <v/>
      </c>
      <c r="S428" s="94" t="str">
        <f t="shared" ca="1" si="799"/>
        <v/>
      </c>
      <c r="T428" s="95" t="str">
        <f t="shared" ca="1" si="803"/>
        <v/>
      </c>
      <c r="U428" s="93" t="str">
        <f t="shared" ca="1" si="804"/>
        <v/>
      </c>
      <c r="AO428">
        <f t="shared" si="800"/>
        <v>303</v>
      </c>
    </row>
    <row r="429" spans="3:41" ht="18" customHeight="1" x14ac:dyDescent="0.25">
      <c r="C429" s="104"/>
      <c r="D429" s="239" t="str">
        <f>IF(config!$C$19&lt;&gt;"", "F", "")</f>
        <v/>
      </c>
      <c r="E429" s="91" t="str">
        <f t="shared" ca="1" si="789"/>
        <v/>
      </c>
      <c r="F429" s="91" t="str">
        <f t="shared" ca="1" si="790"/>
        <v/>
      </c>
      <c r="G429" s="92" t="str">
        <f t="shared" ca="1" si="791"/>
        <v/>
      </c>
      <c r="H429" s="92" t="str">
        <f t="shared" ca="1" si="792"/>
        <v/>
      </c>
      <c r="I429" s="91" t="str">
        <f t="shared" ca="1" si="793"/>
        <v/>
      </c>
      <c r="J429" s="96" t="str">
        <f t="shared" ca="1" si="801"/>
        <v/>
      </c>
      <c r="K429" s="93" t="str">
        <f t="shared" ca="1" si="802"/>
        <v/>
      </c>
      <c r="M429" s="104"/>
      <c r="N429" s="239" t="str">
        <f t="shared" si="794"/>
        <v/>
      </c>
      <c r="O429" s="95" t="str">
        <f t="shared" ca="1" si="795"/>
        <v/>
      </c>
      <c r="P429" s="95" t="str">
        <f t="shared" ca="1" si="796"/>
        <v/>
      </c>
      <c r="Q429" s="95" t="str">
        <f t="shared" ca="1" si="797"/>
        <v/>
      </c>
      <c r="R429" s="95" t="str">
        <f t="shared" ca="1" si="798"/>
        <v/>
      </c>
      <c r="S429" s="95" t="str">
        <f t="shared" ca="1" si="799"/>
        <v/>
      </c>
      <c r="T429" s="94" t="str">
        <f t="shared" ca="1" si="803"/>
        <v/>
      </c>
      <c r="U429" s="93" t="str">
        <f t="shared" ca="1" si="804"/>
        <v/>
      </c>
      <c r="AO429">
        <f t="shared" si="800"/>
        <v>365</v>
      </c>
    </row>
    <row r="430" spans="3:41" ht="18" customHeight="1" x14ac:dyDescent="0.25">
      <c r="C430" s="97"/>
      <c r="D430" s="98"/>
      <c r="E430" s="99">
        <f ca="1">IF(E424&lt;&gt;"", SUM(E424:E429), "")</f>
        <v>160</v>
      </c>
      <c r="F430" s="99">
        <f t="shared" ref="F430:J430" ca="1" si="805">IF(F424&lt;&gt;"", SUM(F424:F429), "")</f>
        <v>112</v>
      </c>
      <c r="G430" s="99">
        <f t="shared" ca="1" si="805"/>
        <v>128</v>
      </c>
      <c r="H430" s="99" t="str">
        <f t="shared" ca="1" si="805"/>
        <v/>
      </c>
      <c r="I430" s="99" t="str">
        <f t="shared" ca="1" si="805"/>
        <v/>
      </c>
      <c r="J430" s="99" t="str">
        <f t="shared" ca="1" si="805"/>
        <v/>
      </c>
      <c r="K430" s="100">
        <f ca="1">SUM(E424:J429)</f>
        <v>400</v>
      </c>
      <c r="M430" s="97"/>
      <c r="N430" s="89"/>
      <c r="O430" s="99">
        <f ca="1">IF(O424&lt;&gt;"", SUM(O424:O429), "")</f>
        <v>630</v>
      </c>
      <c r="P430" s="99">
        <f t="shared" ref="P430" ca="1" si="806">IF(P424&lt;&gt;"", SUM(P424:P429), "")</f>
        <v>468</v>
      </c>
      <c r="Q430" s="99">
        <f t="shared" ref="Q430" ca="1" si="807">IF(Q424&lt;&gt;"", SUM(Q424:Q429), "")</f>
        <v>647</v>
      </c>
      <c r="R430" s="99" t="str">
        <f t="shared" ref="R430" ca="1" si="808">IF(R424&lt;&gt;"", SUM(R424:R429), "")</f>
        <v/>
      </c>
      <c r="S430" s="99" t="str">
        <f t="shared" ref="S430" ca="1" si="809">IF(S424&lt;&gt;"", SUM(S424:S429), "")</f>
        <v/>
      </c>
      <c r="T430" s="99" t="str">
        <f t="shared" ref="T430" ca="1" si="810">IF(T424&lt;&gt;"", SUM(T424:T429), "")</f>
        <v/>
      </c>
      <c r="U430" s="100">
        <f ca="1">SUM(O424:T429)</f>
        <v>1745</v>
      </c>
    </row>
    <row r="431" spans="3:41" x14ac:dyDescent="0.25">
      <c r="E431" s="101"/>
      <c r="H431" s="101"/>
    </row>
    <row r="432" spans="3:41" ht="23.25" x14ac:dyDescent="0.25">
      <c r="D432" s="411">
        <f>D422+TIME(0,15,0)</f>
        <v>0.67708333333333315</v>
      </c>
      <c r="E432" s="411"/>
      <c r="F432" s="411"/>
      <c r="G432" s="411"/>
    </row>
    <row r="433" spans="3:41" ht="18" customHeight="1" x14ac:dyDescent="0.25">
      <c r="E433" s="229" t="str">
        <f t="shared" ref="E433:J433" si="811">E423</f>
        <v>A</v>
      </c>
      <c r="F433" s="230" t="str">
        <f t="shared" si="811"/>
        <v>B</v>
      </c>
      <c r="G433" s="231" t="str">
        <f t="shared" si="811"/>
        <v>C</v>
      </c>
      <c r="H433" s="232" t="str">
        <f t="shared" si="811"/>
        <v/>
      </c>
      <c r="I433" s="233" t="str">
        <f t="shared" si="811"/>
        <v/>
      </c>
      <c r="J433" s="190" t="str">
        <f t="shared" si="811"/>
        <v/>
      </c>
      <c r="K433" s="88"/>
    </row>
    <row r="434" spans="3:41" ht="18" customHeight="1" x14ac:dyDescent="0.25">
      <c r="C434" s="160"/>
      <c r="D434" s="234" t="str">
        <f>D424</f>
        <v>A</v>
      </c>
      <c r="E434" s="90">
        <f t="shared" ref="E434:E439" ca="1" si="812">IF(INDIRECT("'15MIN'!C"&amp;$AO434)&lt;&gt;"", INDIRECT("'15MIN'!L"&amp;$AO434), "")</f>
        <v>0</v>
      </c>
      <c r="F434" s="91">
        <f t="shared" ref="F434:F439" ca="1" si="813">IF(INDIRECT("'15MIN'!O"&amp;$AO434)&lt;&gt;"", INDIRECT("'15MIN'!X"&amp;$AO434), "")</f>
        <v>68</v>
      </c>
      <c r="G434" s="91">
        <f t="shared" ref="G434:G439" ca="1" si="814">IF(INDIRECT("'15MIN'!AA"&amp;$AO434)&lt;&gt;"", INDIRECT("'15MIN'!AJ"&amp;$AO434), "")</f>
        <v>113</v>
      </c>
      <c r="H434" s="91" t="str">
        <f t="shared" ref="H434:H439" ca="1" si="815">IF(INDIRECT("'15MIN'!AM"&amp;$AO434)&lt;&gt;"", INDIRECT("'15MIN'!AV"&amp;$AO434), "")</f>
        <v/>
      </c>
      <c r="I434" s="92" t="str">
        <f t="shared" ref="I434:I439" ca="1" si="816">IF(INDIRECT("'15MIN'!AY"&amp;$AO434)&lt;&gt;"", INDIRECT("'15MIN'!BH"&amp;$AO434), "")</f>
        <v/>
      </c>
      <c r="J434" s="92" t="str">
        <f ca="1">IF(INDIRECT("'15MIN'!BK"&amp;$AO434)&lt;&gt;"", INDIRECT("'15MIN'!BT"&amp;$AO434), "")</f>
        <v/>
      </c>
      <c r="K434" s="93">
        <f ca="1">IF(E434&lt;&gt;"", SUM(E434:J434), "")</f>
        <v>181</v>
      </c>
      <c r="AO434">
        <f t="shared" ref="AO434:AO439" si="817">AO424+1</f>
        <v>56</v>
      </c>
    </row>
    <row r="435" spans="3:41" ht="18" customHeight="1" x14ac:dyDescent="0.25">
      <c r="C435" s="160"/>
      <c r="D435" s="235" t="str">
        <f t="shared" ref="D435:D439" si="818">D425</f>
        <v>B</v>
      </c>
      <c r="E435" s="91">
        <f t="shared" ca="1" si="812"/>
        <v>53</v>
      </c>
      <c r="F435" s="90">
        <f t="shared" ca="1" si="813"/>
        <v>0</v>
      </c>
      <c r="G435" s="91">
        <f t="shared" ca="1" si="814"/>
        <v>55</v>
      </c>
      <c r="H435" s="91" t="str">
        <f t="shared" ca="1" si="815"/>
        <v/>
      </c>
      <c r="I435" s="92" t="str">
        <f t="shared" ca="1" si="816"/>
        <v/>
      </c>
      <c r="J435" s="92" t="str">
        <f t="shared" ref="J435:J439" ca="1" si="819">IF(INDIRECT("'15MIN'!BK"&amp;$AO435)&lt;&gt;"", INDIRECT("'15MIN'!BT"&amp;$AO435), "")</f>
        <v/>
      </c>
      <c r="K435" s="93">
        <f t="shared" ref="K435:K439" ca="1" si="820">IF(E435&lt;&gt;"", SUM(E435:J435), "")</f>
        <v>108</v>
      </c>
      <c r="AO435">
        <f t="shared" si="817"/>
        <v>118</v>
      </c>
    </row>
    <row r="436" spans="3:41" ht="18" customHeight="1" x14ac:dyDescent="0.25">
      <c r="C436" s="160"/>
      <c r="D436" s="236" t="str">
        <f t="shared" si="818"/>
        <v>C</v>
      </c>
      <c r="E436" s="91">
        <f t="shared" ca="1" si="812"/>
        <v>76</v>
      </c>
      <c r="F436" s="91">
        <f t="shared" ca="1" si="813"/>
        <v>57</v>
      </c>
      <c r="G436" s="90">
        <f t="shared" ca="1" si="814"/>
        <v>0</v>
      </c>
      <c r="H436" s="91" t="str">
        <f t="shared" ca="1" si="815"/>
        <v/>
      </c>
      <c r="I436" s="92" t="str">
        <f t="shared" ca="1" si="816"/>
        <v/>
      </c>
      <c r="J436" s="92" t="str">
        <f t="shared" ca="1" si="819"/>
        <v/>
      </c>
      <c r="K436" s="93">
        <f t="shared" ca="1" si="820"/>
        <v>133</v>
      </c>
      <c r="AO436">
        <f t="shared" si="817"/>
        <v>180</v>
      </c>
    </row>
    <row r="437" spans="3:41" ht="18" customHeight="1" x14ac:dyDescent="0.25">
      <c r="C437" s="160"/>
      <c r="D437" s="237" t="str">
        <f t="shared" si="818"/>
        <v/>
      </c>
      <c r="E437" s="91" t="str">
        <f t="shared" ca="1" si="812"/>
        <v/>
      </c>
      <c r="F437" s="91" t="str">
        <f t="shared" ca="1" si="813"/>
        <v/>
      </c>
      <c r="G437" s="91" t="str">
        <f t="shared" ca="1" si="814"/>
        <v/>
      </c>
      <c r="H437" s="90" t="str">
        <f t="shared" ca="1" si="815"/>
        <v/>
      </c>
      <c r="I437" s="92" t="str">
        <f t="shared" ca="1" si="816"/>
        <v/>
      </c>
      <c r="J437" s="92" t="str">
        <f t="shared" ca="1" si="819"/>
        <v/>
      </c>
      <c r="K437" s="93" t="str">
        <f t="shared" ca="1" si="820"/>
        <v/>
      </c>
      <c r="AO437">
        <f t="shared" si="817"/>
        <v>242</v>
      </c>
    </row>
    <row r="438" spans="3:41" ht="18" customHeight="1" x14ac:dyDescent="0.25">
      <c r="C438" s="160"/>
      <c r="D438" s="238" t="str">
        <f t="shared" si="818"/>
        <v/>
      </c>
      <c r="E438" s="91" t="str">
        <f t="shared" ca="1" si="812"/>
        <v/>
      </c>
      <c r="F438" s="91" t="str">
        <f t="shared" ca="1" si="813"/>
        <v/>
      </c>
      <c r="G438" s="91" t="str">
        <f t="shared" ca="1" si="814"/>
        <v/>
      </c>
      <c r="H438" s="91" t="str">
        <f t="shared" ca="1" si="815"/>
        <v/>
      </c>
      <c r="I438" s="96" t="str">
        <f t="shared" ca="1" si="816"/>
        <v/>
      </c>
      <c r="J438" s="92" t="str">
        <f t="shared" ca="1" si="819"/>
        <v/>
      </c>
      <c r="K438" s="93" t="str">
        <f t="shared" ca="1" si="820"/>
        <v/>
      </c>
      <c r="AO438">
        <f t="shared" si="817"/>
        <v>304</v>
      </c>
    </row>
    <row r="439" spans="3:41" ht="18" customHeight="1" x14ac:dyDescent="0.25">
      <c r="C439" s="104"/>
      <c r="D439" s="239" t="str">
        <f t="shared" si="818"/>
        <v/>
      </c>
      <c r="E439" s="91" t="str">
        <f t="shared" ca="1" si="812"/>
        <v/>
      </c>
      <c r="F439" s="91" t="str">
        <f t="shared" ca="1" si="813"/>
        <v/>
      </c>
      <c r="G439" s="92" t="str">
        <f t="shared" ca="1" si="814"/>
        <v/>
      </c>
      <c r="H439" s="92" t="str">
        <f t="shared" ca="1" si="815"/>
        <v/>
      </c>
      <c r="I439" s="91" t="str">
        <f t="shared" ca="1" si="816"/>
        <v/>
      </c>
      <c r="J439" s="96" t="str">
        <f t="shared" ca="1" si="819"/>
        <v/>
      </c>
      <c r="K439" s="93" t="str">
        <f t="shared" ca="1" si="820"/>
        <v/>
      </c>
      <c r="AO439">
        <f t="shared" si="817"/>
        <v>366</v>
      </c>
    </row>
    <row r="440" spans="3:41" ht="18" customHeight="1" x14ac:dyDescent="0.25">
      <c r="C440" s="97"/>
      <c r="D440" s="98"/>
      <c r="E440" s="99">
        <f ca="1">IF(E434&lt;&gt;"", SUM(E434:E439), "")</f>
        <v>129</v>
      </c>
      <c r="F440" s="99">
        <f t="shared" ref="F440:J440" ca="1" si="821">IF(F434&lt;&gt;"", SUM(F434:F439), "")</f>
        <v>125</v>
      </c>
      <c r="G440" s="99">
        <f t="shared" ca="1" si="821"/>
        <v>168</v>
      </c>
      <c r="H440" s="99" t="str">
        <f t="shared" ca="1" si="821"/>
        <v/>
      </c>
      <c r="I440" s="99" t="str">
        <f t="shared" ca="1" si="821"/>
        <v/>
      </c>
      <c r="J440" s="99" t="str">
        <f t="shared" ca="1" si="821"/>
        <v/>
      </c>
      <c r="K440" s="100">
        <f ca="1">SUM(E434:J439)</f>
        <v>422</v>
      </c>
    </row>
    <row r="442" spans="3:41" ht="23.25" x14ac:dyDescent="0.25">
      <c r="D442" s="411">
        <f>D432+TIME(0,15,0)</f>
        <v>0.68749999999999978</v>
      </c>
      <c r="E442" s="411"/>
      <c r="F442" s="411"/>
      <c r="G442" s="411"/>
      <c r="N442" s="412" t="str">
        <f>TEXT(D442, "hh:mm")&amp;" to "&amp;TEXT(D442+TIME(1, 0, 0), "hh:mm")</f>
        <v>16:30 to 17:30</v>
      </c>
      <c r="O442" s="412"/>
      <c r="P442" s="412"/>
      <c r="Q442" s="412"/>
    </row>
    <row r="443" spans="3:41" ht="18" customHeight="1" x14ac:dyDescent="0.25">
      <c r="E443" s="229" t="str">
        <f t="shared" ref="E443:J443" si="822">E433</f>
        <v>A</v>
      </c>
      <c r="F443" s="230" t="str">
        <f t="shared" si="822"/>
        <v>B</v>
      </c>
      <c r="G443" s="231" t="str">
        <f t="shared" si="822"/>
        <v>C</v>
      </c>
      <c r="H443" s="232" t="str">
        <f t="shared" si="822"/>
        <v/>
      </c>
      <c r="I443" s="233" t="str">
        <f t="shared" si="822"/>
        <v/>
      </c>
      <c r="J443" s="190" t="str">
        <f t="shared" si="822"/>
        <v/>
      </c>
      <c r="K443" s="88"/>
      <c r="O443" s="229" t="str">
        <f t="shared" ref="O443" si="823">E443</f>
        <v>A</v>
      </c>
      <c r="P443" s="230" t="str">
        <f t="shared" ref="P443" si="824">F443</f>
        <v>B</v>
      </c>
      <c r="Q443" s="231" t="str">
        <f t="shared" ref="Q443" si="825">G443</f>
        <v>C</v>
      </c>
      <c r="R443" s="232" t="str">
        <f t="shared" ref="R443" si="826">H443</f>
        <v/>
      </c>
      <c r="S443" s="233" t="str">
        <f t="shared" ref="S443" si="827">I443</f>
        <v/>
      </c>
      <c r="T443" s="190" t="str">
        <f t="shared" ref="T443" si="828">J443</f>
        <v/>
      </c>
      <c r="U443" s="88"/>
    </row>
    <row r="444" spans="3:41" ht="18" customHeight="1" x14ac:dyDescent="0.25">
      <c r="C444" s="160"/>
      <c r="D444" s="234" t="str">
        <f>D434</f>
        <v>A</v>
      </c>
      <c r="E444" s="90">
        <f t="shared" ref="E444:E449" ca="1" si="829">IF(INDIRECT("'15MIN'!C"&amp;$AO444)&lt;&gt;"", INDIRECT("'15MIN'!L"&amp;$AO444), "")</f>
        <v>0</v>
      </c>
      <c r="F444" s="91">
        <f t="shared" ref="F444:F449" ca="1" si="830">IF(INDIRECT("'15MIN'!O"&amp;$AO444)&lt;&gt;"", INDIRECT("'15MIN'!X"&amp;$AO444), "")</f>
        <v>81</v>
      </c>
      <c r="G444" s="91">
        <f t="shared" ref="G444:G449" ca="1" si="831">IF(INDIRECT("'15MIN'!AA"&amp;$AO444)&lt;&gt;"", INDIRECT("'15MIN'!AJ"&amp;$AO444), "")</f>
        <v>106</v>
      </c>
      <c r="H444" s="91" t="str">
        <f t="shared" ref="H444:H449" ca="1" si="832">IF(INDIRECT("'15MIN'!AM"&amp;$AO444)&lt;&gt;"", INDIRECT("'15MIN'!AV"&amp;$AO444), "")</f>
        <v/>
      </c>
      <c r="I444" s="92" t="str">
        <f t="shared" ref="I444:I449" ca="1" si="833">IF(INDIRECT("'15MIN'!AY"&amp;$AO444)&lt;&gt;"", INDIRECT("'15MIN'!BH"&amp;$AO444), "")</f>
        <v/>
      </c>
      <c r="J444" s="92" t="str">
        <f ca="1">IF(INDIRECT("'15MIN'!BK"&amp;$AO444)&lt;&gt;"", INDIRECT("'15MIN'!BT"&amp;$AO444), "")</f>
        <v/>
      </c>
      <c r="K444" s="93">
        <f ca="1">IF(E444&lt;&gt;"", SUM(E444:J444), "")</f>
        <v>187</v>
      </c>
      <c r="N444" s="234" t="str">
        <f t="shared" ref="N444:N449" si="834">D444</f>
        <v>A</v>
      </c>
      <c r="O444" s="175">
        <f ca="1">IF(E444&lt;&gt;"", SUM(E444,E454,E464,E474), "")</f>
        <v>1</v>
      </c>
      <c r="P444" s="176">
        <f t="shared" ref="P444:P449" ca="1" si="835">IF(F444&lt;&gt;"", SUM(F444,F454,F464,F474), "")</f>
        <v>319</v>
      </c>
      <c r="Q444" s="176">
        <f t="shared" ref="Q444:Q449" ca="1" si="836">IF(G444&lt;&gt;"", SUM(G444,G454,G464,G474), "")</f>
        <v>483</v>
      </c>
      <c r="R444" s="176" t="str">
        <f t="shared" ref="R444:R449" ca="1" si="837">IF(H444&lt;&gt;"", SUM(H444,H454,H464,H474), "")</f>
        <v/>
      </c>
      <c r="S444" s="176" t="str">
        <f t="shared" ref="S444:S449" ca="1" si="838">IF(I444&lt;&gt;"", SUM(I444,I454,I464,I474), "")</f>
        <v/>
      </c>
      <c r="T444" s="176" t="str">
        <f ca="1">IF(J444&lt;&gt;"", SUM(J444,J454,J464,J474), "")</f>
        <v/>
      </c>
      <c r="U444" s="173">
        <f ca="1">IF(O444&lt;&gt;"", SUM(O444:T444), "")</f>
        <v>803</v>
      </c>
      <c r="AO444">
        <f t="shared" ref="AO444:AO449" si="839">AO434+1</f>
        <v>57</v>
      </c>
    </row>
    <row r="445" spans="3:41" ht="18" customHeight="1" x14ac:dyDescent="0.25">
      <c r="C445" s="160"/>
      <c r="D445" s="235" t="str">
        <f t="shared" ref="D445:D449" si="840">D435</f>
        <v>B</v>
      </c>
      <c r="E445" s="91">
        <f t="shared" ca="1" si="829"/>
        <v>76</v>
      </c>
      <c r="F445" s="90">
        <f t="shared" ca="1" si="830"/>
        <v>0</v>
      </c>
      <c r="G445" s="91">
        <f t="shared" ca="1" si="831"/>
        <v>58</v>
      </c>
      <c r="H445" s="91" t="str">
        <f t="shared" ca="1" si="832"/>
        <v/>
      </c>
      <c r="I445" s="92" t="str">
        <f t="shared" ca="1" si="833"/>
        <v/>
      </c>
      <c r="J445" s="92" t="str">
        <f t="shared" ref="J445:J449" ca="1" si="841">IF(INDIRECT("'15MIN'!BK"&amp;$AO445)&lt;&gt;"", INDIRECT("'15MIN'!BT"&amp;$AO445), "")</f>
        <v/>
      </c>
      <c r="K445" s="93">
        <f t="shared" ref="K445:K449" ca="1" si="842">IF(E445&lt;&gt;"", SUM(E445:J445), "")</f>
        <v>134</v>
      </c>
      <c r="N445" s="235" t="str">
        <f t="shared" si="834"/>
        <v>B</v>
      </c>
      <c r="O445" s="176">
        <f t="shared" ref="O445:O449" ca="1" si="843">IF(E445&lt;&gt;"", SUM(E445,E455,E465,E475), "")</f>
        <v>274</v>
      </c>
      <c r="P445" s="175">
        <f t="shared" ca="1" si="835"/>
        <v>1</v>
      </c>
      <c r="Q445" s="176">
        <f t="shared" ca="1" si="836"/>
        <v>206</v>
      </c>
      <c r="R445" s="176" t="str">
        <f t="shared" ca="1" si="837"/>
        <v/>
      </c>
      <c r="S445" s="176" t="str">
        <f t="shared" ca="1" si="838"/>
        <v/>
      </c>
      <c r="T445" s="176" t="str">
        <f t="shared" ref="T445:T449" ca="1" si="844">IF(J445&lt;&gt;"", SUM(J445,J455,J465,J475), "")</f>
        <v/>
      </c>
      <c r="U445" s="173">
        <f t="shared" ref="U445:U449" ca="1" si="845">IF(O445&lt;&gt;"", SUM(O445:T445), "")</f>
        <v>481</v>
      </c>
      <c r="AO445">
        <f t="shared" si="839"/>
        <v>119</v>
      </c>
    </row>
    <row r="446" spans="3:41" ht="18" customHeight="1" x14ac:dyDescent="0.25">
      <c r="C446" s="160"/>
      <c r="D446" s="236" t="str">
        <f t="shared" si="840"/>
        <v>C</v>
      </c>
      <c r="E446" s="91">
        <f t="shared" ca="1" si="829"/>
        <v>104</v>
      </c>
      <c r="F446" s="91">
        <f t="shared" ca="1" si="830"/>
        <v>44</v>
      </c>
      <c r="G446" s="90">
        <f t="shared" ca="1" si="831"/>
        <v>0</v>
      </c>
      <c r="H446" s="91" t="str">
        <f t="shared" ca="1" si="832"/>
        <v/>
      </c>
      <c r="I446" s="92" t="str">
        <f t="shared" ca="1" si="833"/>
        <v/>
      </c>
      <c r="J446" s="92" t="str">
        <f t="shared" ca="1" si="841"/>
        <v/>
      </c>
      <c r="K446" s="93">
        <f t="shared" ca="1" si="842"/>
        <v>148</v>
      </c>
      <c r="N446" s="236" t="str">
        <f t="shared" si="834"/>
        <v>C</v>
      </c>
      <c r="O446" s="176">
        <f t="shared" ca="1" si="843"/>
        <v>387</v>
      </c>
      <c r="P446" s="176">
        <f t="shared" ca="1" si="835"/>
        <v>180</v>
      </c>
      <c r="Q446" s="175">
        <f t="shared" ca="1" si="836"/>
        <v>0</v>
      </c>
      <c r="R446" s="176" t="str">
        <f t="shared" ca="1" si="837"/>
        <v/>
      </c>
      <c r="S446" s="176" t="str">
        <f t="shared" ca="1" si="838"/>
        <v/>
      </c>
      <c r="T446" s="176" t="str">
        <f t="shared" ca="1" si="844"/>
        <v/>
      </c>
      <c r="U446" s="173">
        <f t="shared" ca="1" si="845"/>
        <v>567</v>
      </c>
      <c r="AO446">
        <f t="shared" si="839"/>
        <v>181</v>
      </c>
    </row>
    <row r="447" spans="3:41" ht="18" customHeight="1" x14ac:dyDescent="0.25">
      <c r="C447" s="160"/>
      <c r="D447" s="237" t="str">
        <f t="shared" si="840"/>
        <v/>
      </c>
      <c r="E447" s="91" t="str">
        <f t="shared" ca="1" si="829"/>
        <v/>
      </c>
      <c r="F447" s="91" t="str">
        <f t="shared" ca="1" si="830"/>
        <v/>
      </c>
      <c r="G447" s="91" t="str">
        <f t="shared" ca="1" si="831"/>
        <v/>
      </c>
      <c r="H447" s="90" t="str">
        <f t="shared" ca="1" si="832"/>
        <v/>
      </c>
      <c r="I447" s="92" t="str">
        <f t="shared" ca="1" si="833"/>
        <v/>
      </c>
      <c r="J447" s="92" t="str">
        <f t="shared" ca="1" si="841"/>
        <v/>
      </c>
      <c r="K447" s="93" t="str">
        <f t="shared" ca="1" si="842"/>
        <v/>
      </c>
      <c r="N447" s="237" t="str">
        <f t="shared" si="834"/>
        <v/>
      </c>
      <c r="O447" s="176" t="str">
        <f t="shared" ca="1" si="843"/>
        <v/>
      </c>
      <c r="P447" s="176" t="str">
        <f t="shared" ca="1" si="835"/>
        <v/>
      </c>
      <c r="Q447" s="176" t="str">
        <f t="shared" ca="1" si="836"/>
        <v/>
      </c>
      <c r="R447" s="175" t="str">
        <f t="shared" ca="1" si="837"/>
        <v/>
      </c>
      <c r="S447" s="176" t="str">
        <f t="shared" ca="1" si="838"/>
        <v/>
      </c>
      <c r="T447" s="176" t="str">
        <f t="shared" ca="1" si="844"/>
        <v/>
      </c>
      <c r="U447" s="173" t="str">
        <f t="shared" ca="1" si="845"/>
        <v/>
      </c>
      <c r="AO447">
        <f t="shared" si="839"/>
        <v>243</v>
      </c>
    </row>
    <row r="448" spans="3:41" ht="18" customHeight="1" x14ac:dyDescent="0.25">
      <c r="C448" s="160"/>
      <c r="D448" s="238" t="str">
        <f t="shared" si="840"/>
        <v/>
      </c>
      <c r="E448" s="91" t="str">
        <f t="shared" ca="1" si="829"/>
        <v/>
      </c>
      <c r="F448" s="91" t="str">
        <f t="shared" ca="1" si="830"/>
        <v/>
      </c>
      <c r="G448" s="91" t="str">
        <f t="shared" ca="1" si="831"/>
        <v/>
      </c>
      <c r="H448" s="91" t="str">
        <f t="shared" ca="1" si="832"/>
        <v/>
      </c>
      <c r="I448" s="96" t="str">
        <f t="shared" ca="1" si="833"/>
        <v/>
      </c>
      <c r="J448" s="92" t="str">
        <f t="shared" ca="1" si="841"/>
        <v/>
      </c>
      <c r="K448" s="93" t="str">
        <f t="shared" ca="1" si="842"/>
        <v/>
      </c>
      <c r="N448" s="238" t="str">
        <f t="shared" si="834"/>
        <v/>
      </c>
      <c r="O448" s="176" t="str">
        <f t="shared" ca="1" si="843"/>
        <v/>
      </c>
      <c r="P448" s="176" t="str">
        <f t="shared" ca="1" si="835"/>
        <v/>
      </c>
      <c r="Q448" s="176" t="str">
        <f t="shared" ca="1" si="836"/>
        <v/>
      </c>
      <c r="R448" s="176" t="str">
        <f t="shared" ca="1" si="837"/>
        <v/>
      </c>
      <c r="S448" s="175" t="str">
        <f t="shared" ca="1" si="838"/>
        <v/>
      </c>
      <c r="T448" s="176" t="str">
        <f t="shared" ca="1" si="844"/>
        <v/>
      </c>
      <c r="U448" s="173" t="str">
        <f t="shared" ca="1" si="845"/>
        <v/>
      </c>
      <c r="AO448">
        <f t="shared" si="839"/>
        <v>305</v>
      </c>
    </row>
    <row r="449" spans="3:41" ht="18" customHeight="1" x14ac:dyDescent="0.25">
      <c r="C449" s="104"/>
      <c r="D449" s="239" t="str">
        <f t="shared" si="840"/>
        <v/>
      </c>
      <c r="E449" s="91" t="str">
        <f t="shared" ca="1" si="829"/>
        <v/>
      </c>
      <c r="F449" s="91" t="str">
        <f t="shared" ca="1" si="830"/>
        <v/>
      </c>
      <c r="G449" s="92" t="str">
        <f t="shared" ca="1" si="831"/>
        <v/>
      </c>
      <c r="H449" s="92" t="str">
        <f t="shared" ca="1" si="832"/>
        <v/>
      </c>
      <c r="I449" s="91" t="str">
        <f t="shared" ca="1" si="833"/>
        <v/>
      </c>
      <c r="J449" s="96" t="str">
        <f t="shared" ca="1" si="841"/>
        <v/>
      </c>
      <c r="K449" s="93" t="str">
        <f t="shared" ca="1" si="842"/>
        <v/>
      </c>
      <c r="N449" s="239" t="str">
        <f t="shared" si="834"/>
        <v/>
      </c>
      <c r="O449" s="176" t="str">
        <f t="shared" ca="1" si="843"/>
        <v/>
      </c>
      <c r="P449" s="176" t="str">
        <f t="shared" ca="1" si="835"/>
        <v/>
      </c>
      <c r="Q449" s="176" t="str">
        <f t="shared" ca="1" si="836"/>
        <v/>
      </c>
      <c r="R449" s="176" t="str">
        <f t="shared" ca="1" si="837"/>
        <v/>
      </c>
      <c r="S449" s="176" t="str">
        <f t="shared" ca="1" si="838"/>
        <v/>
      </c>
      <c r="T449" s="175" t="str">
        <f t="shared" ca="1" si="844"/>
        <v/>
      </c>
      <c r="U449" s="173" t="str">
        <f t="shared" ca="1" si="845"/>
        <v/>
      </c>
      <c r="AO449">
        <f t="shared" si="839"/>
        <v>367</v>
      </c>
    </row>
    <row r="450" spans="3:41" ht="18" customHeight="1" x14ac:dyDescent="0.25">
      <c r="C450" s="97"/>
      <c r="D450" s="98"/>
      <c r="E450" s="99">
        <f ca="1">IF(E444&lt;&gt;"", SUM(E444:E449), "")</f>
        <v>180</v>
      </c>
      <c r="F450" s="99">
        <f t="shared" ref="F450:J450" ca="1" si="846">IF(F444&lt;&gt;"", SUM(F444:F449), "")</f>
        <v>125</v>
      </c>
      <c r="G450" s="99">
        <f t="shared" ca="1" si="846"/>
        <v>164</v>
      </c>
      <c r="H450" s="99" t="str">
        <f t="shared" ca="1" si="846"/>
        <v/>
      </c>
      <c r="I450" s="99" t="str">
        <f t="shared" ca="1" si="846"/>
        <v/>
      </c>
      <c r="J450" s="99" t="str">
        <f t="shared" ca="1" si="846"/>
        <v/>
      </c>
      <c r="K450" s="100">
        <f ca="1">SUM(E444:J449)</f>
        <v>469</v>
      </c>
      <c r="N450" s="89"/>
      <c r="O450" s="174">
        <f ca="1">IF(O444&lt;&gt;"", SUM(O444:O449), "")</f>
        <v>662</v>
      </c>
      <c r="P450" s="174">
        <f t="shared" ref="P450" ca="1" si="847">IF(P444&lt;&gt;"", SUM(P444:P449), "")</f>
        <v>500</v>
      </c>
      <c r="Q450" s="174">
        <f t="shared" ref="Q450" ca="1" si="848">IF(Q444&lt;&gt;"", SUM(Q444:Q449), "")</f>
        <v>689</v>
      </c>
      <c r="R450" s="174" t="str">
        <f t="shared" ref="R450" ca="1" si="849">IF(R444&lt;&gt;"", SUM(R444:R449), "")</f>
        <v/>
      </c>
      <c r="S450" s="174" t="str">
        <f t="shared" ref="S450" ca="1" si="850">IF(S444&lt;&gt;"", SUM(S444:S449), "")</f>
        <v/>
      </c>
      <c r="T450" s="174" t="str">
        <f t="shared" ref="T450" ca="1" si="851">IF(T444&lt;&gt;"", SUM(T444:T449), "")</f>
        <v/>
      </c>
      <c r="U450" s="172">
        <f ca="1">SUM(O444:T449)</f>
        <v>1851</v>
      </c>
    </row>
    <row r="452" spans="3:41" ht="23.25" x14ac:dyDescent="0.25">
      <c r="D452" s="411">
        <f>D442+TIME(0,15,0)</f>
        <v>0.69791666666666641</v>
      </c>
      <c r="E452" s="411"/>
      <c r="F452" s="411"/>
      <c r="G452" s="411"/>
    </row>
    <row r="453" spans="3:41" ht="18" customHeight="1" x14ac:dyDescent="0.25">
      <c r="E453" s="229" t="str">
        <f t="shared" ref="E453:J453" si="852">E443</f>
        <v>A</v>
      </c>
      <c r="F453" s="230" t="str">
        <f t="shared" si="852"/>
        <v>B</v>
      </c>
      <c r="G453" s="231" t="str">
        <f t="shared" si="852"/>
        <v>C</v>
      </c>
      <c r="H453" s="229" t="str">
        <f t="shared" si="852"/>
        <v/>
      </c>
      <c r="I453" s="230" t="str">
        <f t="shared" si="852"/>
        <v/>
      </c>
      <c r="J453" s="231" t="str">
        <f t="shared" si="852"/>
        <v/>
      </c>
      <c r="K453" s="88"/>
    </row>
    <row r="454" spans="3:41" ht="18" customHeight="1" x14ac:dyDescent="0.25">
      <c r="C454" s="160"/>
      <c r="D454" s="234" t="str">
        <f>D444</f>
        <v>A</v>
      </c>
      <c r="E454" s="90">
        <f t="shared" ref="E454:E459" ca="1" si="853">IF(INDIRECT("'15MIN'!C"&amp;$AO454)&lt;&gt;"", INDIRECT("'15MIN'!L"&amp;$AO454), "")</f>
        <v>1</v>
      </c>
      <c r="F454" s="91">
        <f t="shared" ref="F454:F459" ca="1" si="854">IF(INDIRECT("'15MIN'!O"&amp;$AO454)&lt;&gt;"", INDIRECT("'15MIN'!X"&amp;$AO454), "")</f>
        <v>68</v>
      </c>
      <c r="G454" s="91">
        <f t="shared" ref="G454:G459" ca="1" si="855">IF(INDIRECT("'15MIN'!AA"&amp;$AO454)&lt;&gt;"", INDIRECT("'15MIN'!AJ"&amp;$AO454), "")</f>
        <v>135</v>
      </c>
      <c r="H454" s="91" t="str">
        <f t="shared" ref="H454:H459" ca="1" si="856">IF(INDIRECT("'15MIN'!AM"&amp;$AO454)&lt;&gt;"", INDIRECT("'15MIN'!AV"&amp;$AO454), "")</f>
        <v/>
      </c>
      <c r="I454" s="92" t="str">
        <f t="shared" ref="I454:I459" ca="1" si="857">IF(INDIRECT("'15MIN'!AY"&amp;$AO454)&lt;&gt;"", INDIRECT("'15MIN'!BH"&amp;$AO454), "")</f>
        <v/>
      </c>
      <c r="J454" s="92" t="str">
        <f ca="1">IF(INDIRECT("'15MIN'!BK"&amp;$AO454)&lt;&gt;"", INDIRECT("'15MIN'!BT"&amp;$AO454), "")</f>
        <v/>
      </c>
      <c r="K454" s="93">
        <f ca="1">IF(E454&lt;&gt;"", SUM(E454:J454), "")</f>
        <v>204</v>
      </c>
      <c r="AO454">
        <f t="shared" ref="AO454:AO459" si="858">AO444+1</f>
        <v>58</v>
      </c>
    </row>
    <row r="455" spans="3:41" ht="18" customHeight="1" x14ac:dyDescent="0.25">
      <c r="C455" s="160"/>
      <c r="D455" s="235" t="str">
        <f t="shared" ref="D455:D459" si="859">D445</f>
        <v>B</v>
      </c>
      <c r="E455" s="91">
        <f t="shared" ca="1" si="853"/>
        <v>66</v>
      </c>
      <c r="F455" s="90">
        <f t="shared" ca="1" si="854"/>
        <v>1</v>
      </c>
      <c r="G455" s="91">
        <f t="shared" ca="1" si="855"/>
        <v>52</v>
      </c>
      <c r="H455" s="91" t="str">
        <f t="shared" ca="1" si="856"/>
        <v/>
      </c>
      <c r="I455" s="92" t="str">
        <f t="shared" ca="1" si="857"/>
        <v/>
      </c>
      <c r="J455" s="92" t="str">
        <f t="shared" ref="J455:J459" ca="1" si="860">IF(INDIRECT("'15MIN'!BK"&amp;$AO455)&lt;&gt;"", INDIRECT("'15MIN'!BT"&amp;$AO455), "")</f>
        <v/>
      </c>
      <c r="K455" s="93">
        <f t="shared" ref="K455:K459" ca="1" si="861">IF(E455&lt;&gt;"", SUM(E455:J455), "")</f>
        <v>119</v>
      </c>
      <c r="AO455">
        <f t="shared" si="858"/>
        <v>120</v>
      </c>
    </row>
    <row r="456" spans="3:41" ht="18" customHeight="1" x14ac:dyDescent="0.25">
      <c r="C456" s="160"/>
      <c r="D456" s="236" t="str">
        <f t="shared" si="859"/>
        <v>C</v>
      </c>
      <c r="E456" s="91">
        <f t="shared" ca="1" si="853"/>
        <v>94</v>
      </c>
      <c r="F456" s="91">
        <f t="shared" ca="1" si="854"/>
        <v>37</v>
      </c>
      <c r="G456" s="90">
        <f t="shared" ca="1" si="855"/>
        <v>0</v>
      </c>
      <c r="H456" s="91" t="str">
        <f t="shared" ca="1" si="856"/>
        <v/>
      </c>
      <c r="I456" s="92" t="str">
        <f t="shared" ca="1" si="857"/>
        <v/>
      </c>
      <c r="J456" s="92" t="str">
        <f t="shared" ca="1" si="860"/>
        <v/>
      </c>
      <c r="K456" s="93">
        <f t="shared" ca="1" si="861"/>
        <v>131</v>
      </c>
      <c r="AO456">
        <f t="shared" si="858"/>
        <v>182</v>
      </c>
    </row>
    <row r="457" spans="3:41" ht="18" customHeight="1" x14ac:dyDescent="0.25">
      <c r="C457" s="160"/>
      <c r="D457" s="237" t="str">
        <f t="shared" si="859"/>
        <v/>
      </c>
      <c r="E457" s="91" t="str">
        <f t="shared" ca="1" si="853"/>
        <v/>
      </c>
      <c r="F457" s="91" t="str">
        <f t="shared" ca="1" si="854"/>
        <v/>
      </c>
      <c r="G457" s="91" t="str">
        <f t="shared" ca="1" si="855"/>
        <v/>
      </c>
      <c r="H457" s="90" t="str">
        <f t="shared" ca="1" si="856"/>
        <v/>
      </c>
      <c r="I457" s="92" t="str">
        <f t="shared" ca="1" si="857"/>
        <v/>
      </c>
      <c r="J457" s="92" t="str">
        <f t="shared" ca="1" si="860"/>
        <v/>
      </c>
      <c r="K457" s="93" t="str">
        <f t="shared" ca="1" si="861"/>
        <v/>
      </c>
      <c r="AO457">
        <f t="shared" si="858"/>
        <v>244</v>
      </c>
    </row>
    <row r="458" spans="3:41" ht="18" customHeight="1" x14ac:dyDescent="0.25">
      <c r="C458" s="160"/>
      <c r="D458" s="238" t="str">
        <f t="shared" si="859"/>
        <v/>
      </c>
      <c r="E458" s="91" t="str">
        <f t="shared" ca="1" si="853"/>
        <v/>
      </c>
      <c r="F458" s="91" t="str">
        <f t="shared" ca="1" si="854"/>
        <v/>
      </c>
      <c r="G458" s="91" t="str">
        <f t="shared" ca="1" si="855"/>
        <v/>
      </c>
      <c r="H458" s="91" t="str">
        <f t="shared" ca="1" si="856"/>
        <v/>
      </c>
      <c r="I458" s="96" t="str">
        <f t="shared" ca="1" si="857"/>
        <v/>
      </c>
      <c r="J458" s="92" t="str">
        <f t="shared" ca="1" si="860"/>
        <v/>
      </c>
      <c r="K458" s="93" t="str">
        <f t="shared" ca="1" si="861"/>
        <v/>
      </c>
      <c r="AO458">
        <f t="shared" si="858"/>
        <v>306</v>
      </c>
    </row>
    <row r="459" spans="3:41" ht="18" customHeight="1" x14ac:dyDescent="0.25">
      <c r="C459" s="104"/>
      <c r="D459" s="239" t="str">
        <f t="shared" si="859"/>
        <v/>
      </c>
      <c r="E459" s="91" t="str">
        <f t="shared" ca="1" si="853"/>
        <v/>
      </c>
      <c r="F459" s="91" t="str">
        <f t="shared" ca="1" si="854"/>
        <v/>
      </c>
      <c r="G459" s="92" t="str">
        <f t="shared" ca="1" si="855"/>
        <v/>
      </c>
      <c r="H459" s="92" t="str">
        <f t="shared" ca="1" si="856"/>
        <v/>
      </c>
      <c r="I459" s="91" t="str">
        <f t="shared" ca="1" si="857"/>
        <v/>
      </c>
      <c r="J459" s="96" t="str">
        <f t="shared" ca="1" si="860"/>
        <v/>
      </c>
      <c r="K459" s="93" t="str">
        <f t="shared" ca="1" si="861"/>
        <v/>
      </c>
      <c r="AO459">
        <f t="shared" si="858"/>
        <v>368</v>
      </c>
    </row>
    <row r="460" spans="3:41" ht="18" customHeight="1" x14ac:dyDescent="0.25">
      <c r="C460" s="97"/>
      <c r="D460" s="98"/>
      <c r="E460" s="99">
        <f ca="1">IF(E454&lt;&gt;"", SUM(E454:E459), "")</f>
        <v>161</v>
      </c>
      <c r="F460" s="99">
        <f t="shared" ref="F460:J460" ca="1" si="862">IF(F454&lt;&gt;"", SUM(F454:F459), "")</f>
        <v>106</v>
      </c>
      <c r="G460" s="99">
        <f t="shared" ca="1" si="862"/>
        <v>187</v>
      </c>
      <c r="H460" s="99" t="str">
        <f t="shared" ca="1" si="862"/>
        <v/>
      </c>
      <c r="I460" s="99" t="str">
        <f t="shared" ca="1" si="862"/>
        <v/>
      </c>
      <c r="J460" s="99" t="str">
        <f t="shared" ca="1" si="862"/>
        <v/>
      </c>
      <c r="K460" s="100">
        <f ca="1">SUM(E454:J459)</f>
        <v>454</v>
      </c>
    </row>
    <row r="461" spans="3:41" ht="45" customHeight="1" x14ac:dyDescent="0.25"/>
    <row r="462" spans="3:41" ht="23.25" x14ac:dyDescent="0.25">
      <c r="D462" s="403">
        <f>D452+TIME(0,15,0)</f>
        <v>0.70833333333333304</v>
      </c>
      <c r="E462" s="403"/>
      <c r="F462" s="403"/>
      <c r="G462" s="403"/>
      <c r="H462" s="33"/>
      <c r="I462" s="33"/>
      <c r="J462" s="33"/>
      <c r="K462" s="33"/>
      <c r="N462" s="112" t="str">
        <f>TEXT(D462, "hh:mm")&amp;" to "&amp;TEXT(D462+TIME(1, 0, 0), "hh:mm")</f>
        <v>17:00 to 18:00</v>
      </c>
      <c r="O462" s="112"/>
      <c r="P462" s="112"/>
      <c r="Q462" s="112"/>
      <c r="R462" s="33"/>
      <c r="S462" s="33"/>
      <c r="T462" s="33"/>
      <c r="U462" s="33"/>
    </row>
    <row r="463" spans="3:41" ht="18" customHeight="1" x14ac:dyDescent="0.25">
      <c r="E463" s="229" t="str">
        <f>IF(config!$C$14&lt;&gt;"", "A", "")</f>
        <v>A</v>
      </c>
      <c r="F463" s="230" t="str">
        <f>IF(config!$C$15&lt;&gt;"", "B", "")</f>
        <v>B</v>
      </c>
      <c r="G463" s="231" t="str">
        <f>IF(config!$C$16&lt;&gt;"", "C", "")</f>
        <v>C</v>
      </c>
      <c r="H463" s="232" t="str">
        <f>IF(config!$C$17&lt;&gt;"", "D", "")</f>
        <v/>
      </c>
      <c r="I463" s="233" t="str">
        <f>IF(config!$C$18&lt;&gt;"", "E", "")</f>
        <v/>
      </c>
      <c r="J463" s="190" t="str">
        <f>IF(config!$C$19&lt;&gt;"", "F", "")</f>
        <v/>
      </c>
      <c r="K463" s="88"/>
      <c r="O463" s="229" t="str">
        <f t="shared" ref="O463" si="863">E463</f>
        <v>A</v>
      </c>
      <c r="P463" s="230" t="str">
        <f t="shared" ref="P463" si="864">F463</f>
        <v>B</v>
      </c>
      <c r="Q463" s="231" t="str">
        <f t="shared" ref="Q463" si="865">G463</f>
        <v>C</v>
      </c>
      <c r="R463" s="232" t="str">
        <f t="shared" ref="R463" si="866">H463</f>
        <v/>
      </c>
      <c r="S463" s="233" t="str">
        <f t="shared" ref="S463" si="867">I463</f>
        <v/>
      </c>
      <c r="T463" s="190" t="str">
        <f t="shared" ref="T463" si="868">J463</f>
        <v/>
      </c>
      <c r="U463" s="88"/>
    </row>
    <row r="464" spans="3:41" ht="18" customHeight="1" x14ac:dyDescent="0.25">
      <c r="C464" s="160"/>
      <c r="D464" s="234" t="str">
        <f>IF(config!$C$14&lt;&gt;"", "A", "")</f>
        <v>A</v>
      </c>
      <c r="E464" s="90">
        <f t="shared" ref="E464:E469" ca="1" si="869">IF(INDIRECT("'15MIN'!C"&amp;$AO464)&lt;&gt;"", INDIRECT("'15MIN'!L"&amp;$AO464), "")</f>
        <v>0</v>
      </c>
      <c r="F464" s="91">
        <f t="shared" ref="F464:F469" ca="1" si="870">IF(INDIRECT("'15MIN'!O"&amp;$AO464)&lt;&gt;"", INDIRECT("'15MIN'!X"&amp;$AO464), "")</f>
        <v>87</v>
      </c>
      <c r="G464" s="91">
        <f t="shared" ref="G464:G469" ca="1" si="871">IF(INDIRECT("'15MIN'!AA"&amp;$AO464)&lt;&gt;"", INDIRECT("'15MIN'!AJ"&amp;$AO464), "")</f>
        <v>123</v>
      </c>
      <c r="H464" s="91" t="str">
        <f t="shared" ref="H464:H469" ca="1" si="872">IF(INDIRECT("'15MIN'!AM"&amp;$AO464)&lt;&gt;"", INDIRECT("'15MIN'!AV"&amp;$AO464), "")</f>
        <v/>
      </c>
      <c r="I464" s="92" t="str">
        <f t="shared" ref="I464:I469" ca="1" si="873">IF(INDIRECT("'15MIN'!AY"&amp;$AO464)&lt;&gt;"", INDIRECT("'15MIN'!BH"&amp;$AO464), "")</f>
        <v/>
      </c>
      <c r="J464" s="92" t="str">
        <f ca="1">IF(INDIRECT("'15MIN'!BK"&amp;$AO464)&lt;&gt;"", INDIRECT("'15MIN'!BT"&amp;$AO464), "")</f>
        <v/>
      </c>
      <c r="K464" s="93">
        <f ca="1">IF(E464&lt;&gt;"", SUM(E464:J464), "")</f>
        <v>210</v>
      </c>
      <c r="M464" s="410"/>
      <c r="N464" s="234" t="str">
        <f t="shared" ref="N464:N469" si="874">D464</f>
        <v>A</v>
      </c>
      <c r="O464" s="94">
        <f t="shared" ref="O464:O469" ca="1" si="875">IF(E464&lt;&gt;"", SUM(E464,E474,E484,E494), "")</f>
        <v>0</v>
      </c>
      <c r="P464" s="95">
        <f t="shared" ref="P464:P469" ca="1" si="876">IF(F464&lt;&gt;"", SUM(F464,F474,F484,F494), "")</f>
        <v>336</v>
      </c>
      <c r="Q464" s="95">
        <f t="shared" ref="Q464:Q469" ca="1" si="877">IF(G464&lt;&gt;"", SUM(G464,G474,G484,G494), "")</f>
        <v>459</v>
      </c>
      <c r="R464" s="95" t="str">
        <f t="shared" ref="R464:R469" ca="1" si="878">IF(H464&lt;&gt;"", SUM(H464,H474,H484,H494), "")</f>
        <v/>
      </c>
      <c r="S464" s="95" t="str">
        <f t="shared" ref="S464:S469" ca="1" si="879">IF(I464&lt;&gt;"", SUM(I464,I474,I484,I494), "")</f>
        <v/>
      </c>
      <c r="T464" s="95" t="str">
        <f ca="1">IF(J464&lt;&gt;"", SUM(J464,J474,J484,J494), "")</f>
        <v/>
      </c>
      <c r="U464" s="93">
        <f ca="1">IF(O464&lt;&gt;"", SUM(O464:T464), "")</f>
        <v>795</v>
      </c>
      <c r="AO464">
        <f t="shared" ref="AO464:AO469" si="880">AO454+1</f>
        <v>59</v>
      </c>
    </row>
    <row r="465" spans="3:41" ht="18" customHeight="1" x14ac:dyDescent="0.25">
      <c r="C465" s="160"/>
      <c r="D465" s="235" t="str">
        <f>IF(config!$C$15&lt;&gt;"", "B", "")</f>
        <v>B</v>
      </c>
      <c r="E465" s="91">
        <f t="shared" ca="1" si="869"/>
        <v>69</v>
      </c>
      <c r="F465" s="90">
        <f t="shared" ca="1" si="870"/>
        <v>0</v>
      </c>
      <c r="G465" s="91">
        <f t="shared" ca="1" si="871"/>
        <v>51</v>
      </c>
      <c r="H465" s="91" t="str">
        <f t="shared" ca="1" si="872"/>
        <v/>
      </c>
      <c r="I465" s="92" t="str">
        <f t="shared" ca="1" si="873"/>
        <v/>
      </c>
      <c r="J465" s="92" t="str">
        <f t="shared" ref="J465:J469" ca="1" si="881">IF(INDIRECT("'15MIN'!BK"&amp;$AO465)&lt;&gt;"", INDIRECT("'15MIN'!BT"&amp;$AO465), "")</f>
        <v/>
      </c>
      <c r="K465" s="93">
        <f t="shared" ref="K465:K469" ca="1" si="882">IF(E465&lt;&gt;"", SUM(E465:J465), "")</f>
        <v>120</v>
      </c>
      <c r="M465" s="410"/>
      <c r="N465" s="235" t="str">
        <f t="shared" si="874"/>
        <v>B</v>
      </c>
      <c r="O465" s="95">
        <f t="shared" ca="1" si="875"/>
        <v>261</v>
      </c>
      <c r="P465" s="94">
        <f t="shared" ca="1" si="876"/>
        <v>0</v>
      </c>
      <c r="Q465" s="95">
        <f t="shared" ca="1" si="877"/>
        <v>183</v>
      </c>
      <c r="R465" s="95" t="str">
        <f t="shared" ca="1" si="878"/>
        <v/>
      </c>
      <c r="S465" s="95" t="str">
        <f t="shared" ca="1" si="879"/>
        <v/>
      </c>
      <c r="T465" s="95" t="str">
        <f t="shared" ref="T465:T469" ca="1" si="883">IF(J465&lt;&gt;"", SUM(J465,J475,J485,J495), "")</f>
        <v/>
      </c>
      <c r="U465" s="93">
        <f t="shared" ref="U465:U469" ca="1" si="884">IF(O465&lt;&gt;"", SUM(O465:T465), "")</f>
        <v>444</v>
      </c>
      <c r="AO465">
        <f t="shared" si="880"/>
        <v>121</v>
      </c>
    </row>
    <row r="466" spans="3:41" ht="18" customHeight="1" x14ac:dyDescent="0.25">
      <c r="C466" s="160"/>
      <c r="D466" s="236" t="str">
        <f>IF(config!$C$16&lt;&gt;"", "C", "")</f>
        <v>C</v>
      </c>
      <c r="E466" s="91">
        <f t="shared" ca="1" si="869"/>
        <v>89</v>
      </c>
      <c r="F466" s="91">
        <f t="shared" ca="1" si="870"/>
        <v>50</v>
      </c>
      <c r="G466" s="90">
        <f t="shared" ca="1" si="871"/>
        <v>0</v>
      </c>
      <c r="H466" s="91" t="str">
        <f t="shared" ca="1" si="872"/>
        <v/>
      </c>
      <c r="I466" s="92" t="str">
        <f t="shared" ca="1" si="873"/>
        <v/>
      </c>
      <c r="J466" s="92" t="str">
        <f t="shared" ca="1" si="881"/>
        <v/>
      </c>
      <c r="K466" s="93">
        <f t="shared" ca="1" si="882"/>
        <v>139</v>
      </c>
      <c r="M466" s="410"/>
      <c r="N466" s="236" t="str">
        <f t="shared" si="874"/>
        <v>C</v>
      </c>
      <c r="O466" s="95">
        <f t="shared" ca="1" si="875"/>
        <v>344</v>
      </c>
      <c r="P466" s="95">
        <f t="shared" ca="1" si="876"/>
        <v>177</v>
      </c>
      <c r="Q466" s="94">
        <f t="shared" ca="1" si="877"/>
        <v>0</v>
      </c>
      <c r="R466" s="95" t="str">
        <f t="shared" ca="1" si="878"/>
        <v/>
      </c>
      <c r="S466" s="95" t="str">
        <f t="shared" ca="1" si="879"/>
        <v/>
      </c>
      <c r="T466" s="95" t="str">
        <f t="shared" ca="1" si="883"/>
        <v/>
      </c>
      <c r="U466" s="93">
        <f t="shared" ca="1" si="884"/>
        <v>521</v>
      </c>
      <c r="AO466">
        <f t="shared" si="880"/>
        <v>183</v>
      </c>
    </row>
    <row r="467" spans="3:41" ht="18" customHeight="1" x14ac:dyDescent="0.25">
      <c r="C467" s="160"/>
      <c r="D467" s="237" t="str">
        <f>IF(config!$C$17&lt;&gt;"", "D", "")</f>
        <v/>
      </c>
      <c r="E467" s="91" t="str">
        <f t="shared" ca="1" si="869"/>
        <v/>
      </c>
      <c r="F467" s="91" t="str">
        <f t="shared" ca="1" si="870"/>
        <v/>
      </c>
      <c r="G467" s="91" t="str">
        <f t="shared" ca="1" si="871"/>
        <v/>
      </c>
      <c r="H467" s="90" t="str">
        <f t="shared" ca="1" si="872"/>
        <v/>
      </c>
      <c r="I467" s="92" t="str">
        <f t="shared" ca="1" si="873"/>
        <v/>
      </c>
      <c r="J467" s="92" t="str">
        <f t="shared" ca="1" si="881"/>
        <v/>
      </c>
      <c r="K467" s="93" t="str">
        <f t="shared" ca="1" si="882"/>
        <v/>
      </c>
      <c r="M467" s="410"/>
      <c r="N467" s="237" t="str">
        <f t="shared" si="874"/>
        <v/>
      </c>
      <c r="O467" s="95" t="str">
        <f t="shared" ca="1" si="875"/>
        <v/>
      </c>
      <c r="P467" s="95" t="str">
        <f t="shared" ca="1" si="876"/>
        <v/>
      </c>
      <c r="Q467" s="95" t="str">
        <f t="shared" ca="1" si="877"/>
        <v/>
      </c>
      <c r="R467" s="94" t="str">
        <f t="shared" ca="1" si="878"/>
        <v/>
      </c>
      <c r="S467" s="95" t="str">
        <f t="shared" ca="1" si="879"/>
        <v/>
      </c>
      <c r="T467" s="95" t="str">
        <f t="shared" ca="1" si="883"/>
        <v/>
      </c>
      <c r="U467" s="93" t="str">
        <f t="shared" ca="1" si="884"/>
        <v/>
      </c>
      <c r="AO467">
        <f t="shared" si="880"/>
        <v>245</v>
      </c>
    </row>
    <row r="468" spans="3:41" ht="18" customHeight="1" x14ac:dyDescent="0.25">
      <c r="C468" s="160"/>
      <c r="D468" s="238" t="str">
        <f>IF(config!$C$18&lt;&gt;"", "E", "")</f>
        <v/>
      </c>
      <c r="E468" s="91" t="str">
        <f t="shared" ca="1" si="869"/>
        <v/>
      </c>
      <c r="F468" s="91" t="str">
        <f t="shared" ca="1" si="870"/>
        <v/>
      </c>
      <c r="G468" s="91" t="str">
        <f t="shared" ca="1" si="871"/>
        <v/>
      </c>
      <c r="H468" s="91" t="str">
        <f t="shared" ca="1" si="872"/>
        <v/>
      </c>
      <c r="I468" s="96" t="str">
        <f t="shared" ca="1" si="873"/>
        <v/>
      </c>
      <c r="J468" s="92" t="str">
        <f t="shared" ca="1" si="881"/>
        <v/>
      </c>
      <c r="K468" s="93" t="str">
        <f t="shared" ca="1" si="882"/>
        <v/>
      </c>
      <c r="M468" s="410"/>
      <c r="N468" s="238" t="str">
        <f t="shared" si="874"/>
        <v/>
      </c>
      <c r="O468" s="95" t="str">
        <f t="shared" ca="1" si="875"/>
        <v/>
      </c>
      <c r="P468" s="95" t="str">
        <f t="shared" ca="1" si="876"/>
        <v/>
      </c>
      <c r="Q468" s="95" t="str">
        <f t="shared" ca="1" si="877"/>
        <v/>
      </c>
      <c r="R468" s="95" t="str">
        <f t="shared" ca="1" si="878"/>
        <v/>
      </c>
      <c r="S468" s="94" t="str">
        <f t="shared" ca="1" si="879"/>
        <v/>
      </c>
      <c r="T468" s="95" t="str">
        <f t="shared" ca="1" si="883"/>
        <v/>
      </c>
      <c r="U468" s="93" t="str">
        <f t="shared" ca="1" si="884"/>
        <v/>
      </c>
      <c r="AO468">
        <f t="shared" si="880"/>
        <v>307</v>
      </c>
    </row>
    <row r="469" spans="3:41" ht="18" customHeight="1" x14ac:dyDescent="0.25">
      <c r="C469" s="104"/>
      <c r="D469" s="239" t="str">
        <f>IF(config!$C$19&lt;&gt;"", "F", "")</f>
        <v/>
      </c>
      <c r="E469" s="91" t="str">
        <f t="shared" ca="1" si="869"/>
        <v/>
      </c>
      <c r="F469" s="91" t="str">
        <f t="shared" ca="1" si="870"/>
        <v/>
      </c>
      <c r="G469" s="92" t="str">
        <f t="shared" ca="1" si="871"/>
        <v/>
      </c>
      <c r="H469" s="92" t="str">
        <f t="shared" ca="1" si="872"/>
        <v/>
      </c>
      <c r="I469" s="91" t="str">
        <f t="shared" ca="1" si="873"/>
        <v/>
      </c>
      <c r="J469" s="96" t="str">
        <f t="shared" ca="1" si="881"/>
        <v/>
      </c>
      <c r="K469" s="93" t="str">
        <f t="shared" ca="1" si="882"/>
        <v/>
      </c>
      <c r="M469" s="104"/>
      <c r="N469" s="239" t="str">
        <f t="shared" si="874"/>
        <v/>
      </c>
      <c r="O469" s="95" t="str">
        <f t="shared" ca="1" si="875"/>
        <v/>
      </c>
      <c r="P469" s="95" t="str">
        <f t="shared" ca="1" si="876"/>
        <v/>
      </c>
      <c r="Q469" s="95" t="str">
        <f t="shared" ca="1" si="877"/>
        <v/>
      </c>
      <c r="R469" s="95" t="str">
        <f t="shared" ca="1" si="878"/>
        <v/>
      </c>
      <c r="S469" s="95" t="str">
        <f t="shared" ca="1" si="879"/>
        <v/>
      </c>
      <c r="T469" s="94" t="str">
        <f t="shared" ca="1" si="883"/>
        <v/>
      </c>
      <c r="U469" s="93" t="str">
        <f t="shared" ca="1" si="884"/>
        <v/>
      </c>
      <c r="AO469">
        <f t="shared" si="880"/>
        <v>369</v>
      </c>
    </row>
    <row r="470" spans="3:41" ht="18" customHeight="1" x14ac:dyDescent="0.25">
      <c r="C470" s="97"/>
      <c r="D470" s="98"/>
      <c r="E470" s="99">
        <f ca="1">IF(E464&lt;&gt;"", SUM(E464:E469), "")</f>
        <v>158</v>
      </c>
      <c r="F470" s="99">
        <f t="shared" ref="F470:J470" ca="1" si="885">IF(F464&lt;&gt;"", SUM(F464:F469), "")</f>
        <v>137</v>
      </c>
      <c r="G470" s="99">
        <f t="shared" ca="1" si="885"/>
        <v>174</v>
      </c>
      <c r="H470" s="99" t="str">
        <f t="shared" ca="1" si="885"/>
        <v/>
      </c>
      <c r="I470" s="99" t="str">
        <f t="shared" ca="1" si="885"/>
        <v/>
      </c>
      <c r="J470" s="99" t="str">
        <f t="shared" ca="1" si="885"/>
        <v/>
      </c>
      <c r="K470" s="100">
        <f ca="1">SUM(E464:J469)</f>
        <v>469</v>
      </c>
      <c r="M470" s="97"/>
      <c r="N470" s="89"/>
      <c r="O470" s="99">
        <f ca="1">IF(O464&lt;&gt;"", SUM(O464:O469), "")</f>
        <v>605</v>
      </c>
      <c r="P470" s="99">
        <f t="shared" ref="P470" ca="1" si="886">IF(P464&lt;&gt;"", SUM(P464:P469), "")</f>
        <v>513</v>
      </c>
      <c r="Q470" s="99">
        <f t="shared" ref="Q470" ca="1" si="887">IF(Q464&lt;&gt;"", SUM(Q464:Q469), "")</f>
        <v>642</v>
      </c>
      <c r="R470" s="99" t="str">
        <f t="shared" ref="R470" ca="1" si="888">IF(R464&lt;&gt;"", SUM(R464:R469), "")</f>
        <v/>
      </c>
      <c r="S470" s="99" t="str">
        <f t="shared" ref="S470" ca="1" si="889">IF(S464&lt;&gt;"", SUM(S464:S469), "")</f>
        <v/>
      </c>
      <c r="T470" s="99" t="str">
        <f t="shared" ref="T470" ca="1" si="890">IF(T464&lt;&gt;"", SUM(T464:T469), "")</f>
        <v/>
      </c>
      <c r="U470" s="100">
        <f ca="1">SUM(O464:T469)</f>
        <v>1760</v>
      </c>
    </row>
    <row r="471" spans="3:41" x14ac:dyDescent="0.25">
      <c r="E471" s="101"/>
      <c r="H471" s="101"/>
    </row>
    <row r="472" spans="3:41" ht="23.25" x14ac:dyDescent="0.25">
      <c r="D472" s="411">
        <f>D462+TIME(0,15,0)</f>
        <v>0.71874999999999967</v>
      </c>
      <c r="E472" s="411"/>
      <c r="F472" s="411"/>
      <c r="G472" s="411"/>
    </row>
    <row r="473" spans="3:41" ht="18" customHeight="1" x14ac:dyDescent="0.25">
      <c r="E473" s="229" t="str">
        <f t="shared" ref="E473:J473" si="891">E463</f>
        <v>A</v>
      </c>
      <c r="F473" s="230" t="str">
        <f t="shared" si="891"/>
        <v>B</v>
      </c>
      <c r="G473" s="231" t="str">
        <f t="shared" si="891"/>
        <v>C</v>
      </c>
      <c r="H473" s="232" t="str">
        <f t="shared" si="891"/>
        <v/>
      </c>
      <c r="I473" s="233" t="str">
        <f t="shared" si="891"/>
        <v/>
      </c>
      <c r="J473" s="190" t="str">
        <f t="shared" si="891"/>
        <v/>
      </c>
      <c r="K473" s="88"/>
    </row>
    <row r="474" spans="3:41" ht="18" customHeight="1" x14ac:dyDescent="0.25">
      <c r="C474" s="160"/>
      <c r="D474" s="234" t="str">
        <f>D464</f>
        <v>A</v>
      </c>
      <c r="E474" s="90">
        <f t="shared" ref="E474:E479" ca="1" si="892">IF(INDIRECT("'15MIN'!C"&amp;$AO474)&lt;&gt;"", INDIRECT("'15MIN'!L"&amp;$AO474), "")</f>
        <v>0</v>
      </c>
      <c r="F474" s="91">
        <f t="shared" ref="F474:F479" ca="1" si="893">IF(INDIRECT("'15MIN'!O"&amp;$AO474)&lt;&gt;"", INDIRECT("'15MIN'!X"&amp;$AO474), "")</f>
        <v>83</v>
      </c>
      <c r="G474" s="91">
        <f t="shared" ref="G474:G479" ca="1" si="894">IF(INDIRECT("'15MIN'!AA"&amp;$AO474)&lt;&gt;"", INDIRECT("'15MIN'!AJ"&amp;$AO474), "")</f>
        <v>119</v>
      </c>
      <c r="H474" s="91" t="str">
        <f t="shared" ref="H474:H479" ca="1" si="895">IF(INDIRECT("'15MIN'!AM"&amp;$AO474)&lt;&gt;"", INDIRECT("'15MIN'!AV"&amp;$AO474), "")</f>
        <v/>
      </c>
      <c r="I474" s="92" t="str">
        <f t="shared" ref="I474:I479" ca="1" si="896">IF(INDIRECT("'15MIN'!AY"&amp;$AO474)&lt;&gt;"", INDIRECT("'15MIN'!BH"&amp;$AO474), "")</f>
        <v/>
      </c>
      <c r="J474" s="92" t="str">
        <f ca="1">IF(INDIRECT("'15MIN'!BK"&amp;$AO474)&lt;&gt;"", INDIRECT("'15MIN'!BT"&amp;$AO474), "")</f>
        <v/>
      </c>
      <c r="K474" s="93">
        <f ca="1">IF(E474&lt;&gt;"", SUM(E474:J474), "")</f>
        <v>202</v>
      </c>
      <c r="AO474">
        <f t="shared" ref="AO474:AO479" si="897">AO464+1</f>
        <v>60</v>
      </c>
    </row>
    <row r="475" spans="3:41" ht="18" customHeight="1" x14ac:dyDescent="0.25">
      <c r="C475" s="160"/>
      <c r="D475" s="235" t="str">
        <f t="shared" ref="D475:D479" si="898">D465</f>
        <v>B</v>
      </c>
      <c r="E475" s="91">
        <f t="shared" ca="1" si="892"/>
        <v>63</v>
      </c>
      <c r="F475" s="90">
        <f t="shared" ca="1" si="893"/>
        <v>0</v>
      </c>
      <c r="G475" s="91">
        <f t="shared" ca="1" si="894"/>
        <v>45</v>
      </c>
      <c r="H475" s="91" t="str">
        <f t="shared" ca="1" si="895"/>
        <v/>
      </c>
      <c r="I475" s="92" t="str">
        <f t="shared" ca="1" si="896"/>
        <v/>
      </c>
      <c r="J475" s="92" t="str">
        <f t="shared" ref="J475:J479" ca="1" si="899">IF(INDIRECT("'15MIN'!BK"&amp;$AO475)&lt;&gt;"", INDIRECT("'15MIN'!BT"&amp;$AO475), "")</f>
        <v/>
      </c>
      <c r="K475" s="93">
        <f t="shared" ref="K475:K479" ca="1" si="900">IF(E475&lt;&gt;"", SUM(E475:J475), "")</f>
        <v>108</v>
      </c>
      <c r="AO475">
        <f t="shared" si="897"/>
        <v>122</v>
      </c>
    </row>
    <row r="476" spans="3:41" ht="18" customHeight="1" x14ac:dyDescent="0.25">
      <c r="C476" s="160"/>
      <c r="D476" s="236" t="str">
        <f t="shared" si="898"/>
        <v>C</v>
      </c>
      <c r="E476" s="91">
        <f t="shared" ca="1" si="892"/>
        <v>100</v>
      </c>
      <c r="F476" s="91">
        <f t="shared" ca="1" si="893"/>
        <v>49</v>
      </c>
      <c r="G476" s="90">
        <f t="shared" ca="1" si="894"/>
        <v>0</v>
      </c>
      <c r="H476" s="91" t="str">
        <f t="shared" ca="1" si="895"/>
        <v/>
      </c>
      <c r="I476" s="92" t="str">
        <f t="shared" ca="1" si="896"/>
        <v/>
      </c>
      <c r="J476" s="92" t="str">
        <f t="shared" ca="1" si="899"/>
        <v/>
      </c>
      <c r="K476" s="93">
        <f t="shared" ca="1" si="900"/>
        <v>149</v>
      </c>
      <c r="AO476">
        <f t="shared" si="897"/>
        <v>184</v>
      </c>
    </row>
    <row r="477" spans="3:41" ht="18" customHeight="1" x14ac:dyDescent="0.25">
      <c r="C477" s="160"/>
      <c r="D477" s="237" t="str">
        <f t="shared" si="898"/>
        <v/>
      </c>
      <c r="E477" s="91" t="str">
        <f t="shared" ca="1" si="892"/>
        <v/>
      </c>
      <c r="F477" s="91" t="str">
        <f t="shared" ca="1" si="893"/>
        <v/>
      </c>
      <c r="G477" s="91" t="str">
        <f t="shared" ca="1" si="894"/>
        <v/>
      </c>
      <c r="H477" s="90" t="str">
        <f t="shared" ca="1" si="895"/>
        <v/>
      </c>
      <c r="I477" s="92" t="str">
        <f t="shared" ca="1" si="896"/>
        <v/>
      </c>
      <c r="J477" s="92" t="str">
        <f t="shared" ca="1" si="899"/>
        <v/>
      </c>
      <c r="K477" s="93" t="str">
        <f t="shared" ca="1" si="900"/>
        <v/>
      </c>
      <c r="AO477">
        <f t="shared" si="897"/>
        <v>246</v>
      </c>
    </row>
    <row r="478" spans="3:41" ht="18" customHeight="1" x14ac:dyDescent="0.25">
      <c r="C478" s="160"/>
      <c r="D478" s="238" t="str">
        <f t="shared" si="898"/>
        <v/>
      </c>
      <c r="E478" s="91" t="str">
        <f t="shared" ca="1" si="892"/>
        <v/>
      </c>
      <c r="F478" s="91" t="str">
        <f t="shared" ca="1" si="893"/>
        <v/>
      </c>
      <c r="G478" s="91" t="str">
        <f t="shared" ca="1" si="894"/>
        <v/>
      </c>
      <c r="H478" s="91" t="str">
        <f t="shared" ca="1" si="895"/>
        <v/>
      </c>
      <c r="I478" s="96" t="str">
        <f t="shared" ca="1" si="896"/>
        <v/>
      </c>
      <c r="J478" s="92" t="str">
        <f t="shared" ca="1" si="899"/>
        <v/>
      </c>
      <c r="K478" s="93" t="str">
        <f t="shared" ca="1" si="900"/>
        <v/>
      </c>
      <c r="AO478">
        <f t="shared" si="897"/>
        <v>308</v>
      </c>
    </row>
    <row r="479" spans="3:41" ht="18" customHeight="1" x14ac:dyDescent="0.25">
      <c r="C479" s="104"/>
      <c r="D479" s="239" t="str">
        <f t="shared" si="898"/>
        <v/>
      </c>
      <c r="E479" s="91" t="str">
        <f t="shared" ca="1" si="892"/>
        <v/>
      </c>
      <c r="F479" s="91" t="str">
        <f t="shared" ca="1" si="893"/>
        <v/>
      </c>
      <c r="G479" s="92" t="str">
        <f t="shared" ca="1" si="894"/>
        <v/>
      </c>
      <c r="H479" s="92" t="str">
        <f t="shared" ca="1" si="895"/>
        <v/>
      </c>
      <c r="I479" s="91" t="str">
        <f t="shared" ca="1" si="896"/>
        <v/>
      </c>
      <c r="J479" s="96" t="str">
        <f t="shared" ca="1" si="899"/>
        <v/>
      </c>
      <c r="K479" s="93" t="str">
        <f t="shared" ca="1" si="900"/>
        <v/>
      </c>
      <c r="AO479">
        <f t="shared" si="897"/>
        <v>370</v>
      </c>
    </row>
    <row r="480" spans="3:41" ht="18" customHeight="1" x14ac:dyDescent="0.25">
      <c r="C480" s="97"/>
      <c r="D480" s="98"/>
      <c r="E480" s="99">
        <f ca="1">IF(E474&lt;&gt;"", SUM(E474:E479), "")</f>
        <v>163</v>
      </c>
      <c r="F480" s="99">
        <f t="shared" ref="F480:J480" ca="1" si="901">IF(F474&lt;&gt;"", SUM(F474:F479), "")</f>
        <v>132</v>
      </c>
      <c r="G480" s="99">
        <f t="shared" ca="1" si="901"/>
        <v>164</v>
      </c>
      <c r="H480" s="99" t="str">
        <f t="shared" ca="1" si="901"/>
        <v/>
      </c>
      <c r="I480" s="99" t="str">
        <f t="shared" ca="1" si="901"/>
        <v/>
      </c>
      <c r="J480" s="99" t="str">
        <f t="shared" ca="1" si="901"/>
        <v/>
      </c>
      <c r="K480" s="100">
        <f ca="1">SUM(E474:J479)</f>
        <v>459</v>
      </c>
    </row>
    <row r="482" spans="3:41" ht="23.25" x14ac:dyDescent="0.25">
      <c r="D482" s="411">
        <f>D472+TIME(0,15,0)</f>
        <v>0.7291666666666663</v>
      </c>
      <c r="E482" s="411"/>
      <c r="F482" s="411"/>
      <c r="G482" s="411"/>
      <c r="N482" s="412" t="str">
        <f>TEXT(D482, "hh:mm")&amp;" to "&amp;TEXT(D482+TIME(1, 0, 0), "hh:mm")</f>
        <v>17:30 to 18:30</v>
      </c>
      <c r="O482" s="412"/>
      <c r="P482" s="412"/>
      <c r="Q482" s="412"/>
    </row>
    <row r="483" spans="3:41" ht="18" customHeight="1" x14ac:dyDescent="0.25">
      <c r="E483" s="229" t="str">
        <f t="shared" ref="E483:J483" si="902">E473</f>
        <v>A</v>
      </c>
      <c r="F483" s="230" t="str">
        <f t="shared" si="902"/>
        <v>B</v>
      </c>
      <c r="G483" s="231" t="str">
        <f t="shared" si="902"/>
        <v>C</v>
      </c>
      <c r="H483" s="232" t="str">
        <f t="shared" si="902"/>
        <v/>
      </c>
      <c r="I483" s="233" t="str">
        <f t="shared" si="902"/>
        <v/>
      </c>
      <c r="J483" s="190" t="str">
        <f t="shared" si="902"/>
        <v/>
      </c>
      <c r="K483" s="88"/>
      <c r="O483" s="229" t="str">
        <f t="shared" ref="O483" si="903">E483</f>
        <v>A</v>
      </c>
      <c r="P483" s="230" t="str">
        <f t="shared" ref="P483" si="904">F483</f>
        <v>B</v>
      </c>
      <c r="Q483" s="231" t="str">
        <f t="shared" ref="Q483" si="905">G483</f>
        <v>C</v>
      </c>
      <c r="R483" s="232" t="str">
        <f t="shared" ref="R483" si="906">H483</f>
        <v/>
      </c>
      <c r="S483" s="233" t="str">
        <f t="shared" ref="S483" si="907">I483</f>
        <v/>
      </c>
      <c r="T483" s="190" t="str">
        <f t="shared" ref="T483" si="908">J483</f>
        <v/>
      </c>
      <c r="U483" s="88"/>
    </row>
    <row r="484" spans="3:41" ht="18" customHeight="1" x14ac:dyDescent="0.25">
      <c r="C484" s="160"/>
      <c r="D484" s="234" t="str">
        <f>D474</f>
        <v>A</v>
      </c>
      <c r="E484" s="90">
        <f t="shared" ref="E484:E489" ca="1" si="909">IF(INDIRECT("'15MIN'!C"&amp;$AO484)&lt;&gt;"", INDIRECT("'15MIN'!L"&amp;$AO484), "")</f>
        <v>0</v>
      </c>
      <c r="F484" s="91">
        <f t="shared" ref="F484:F489" ca="1" si="910">IF(INDIRECT("'15MIN'!O"&amp;$AO484)&lt;&gt;"", INDIRECT("'15MIN'!X"&amp;$AO484), "")</f>
        <v>91</v>
      </c>
      <c r="G484" s="91">
        <f t="shared" ref="G484:G489" ca="1" si="911">IF(INDIRECT("'15MIN'!AA"&amp;$AO484)&lt;&gt;"", INDIRECT("'15MIN'!AJ"&amp;$AO484), "")</f>
        <v>97</v>
      </c>
      <c r="H484" s="91" t="str">
        <f t="shared" ref="H484:H489" ca="1" si="912">IF(INDIRECT("'15MIN'!AM"&amp;$AO484)&lt;&gt;"", INDIRECT("'15MIN'!AV"&amp;$AO484), "")</f>
        <v/>
      </c>
      <c r="I484" s="92" t="str">
        <f t="shared" ref="I484:I489" ca="1" si="913">IF(INDIRECT("'15MIN'!AY"&amp;$AO484)&lt;&gt;"", INDIRECT("'15MIN'!BH"&amp;$AO484), "")</f>
        <v/>
      </c>
      <c r="J484" s="92" t="str">
        <f ca="1">IF(INDIRECT("'15MIN'!BK"&amp;$AO484)&lt;&gt;"", INDIRECT("'15MIN'!BT"&amp;$AO484), "")</f>
        <v/>
      </c>
      <c r="K484" s="93">
        <f ca="1">IF(E484&lt;&gt;"", SUM(E484:J484), "")</f>
        <v>188</v>
      </c>
      <c r="N484" s="234" t="str">
        <f t="shared" ref="N484:N489" si="914">D484</f>
        <v>A</v>
      </c>
      <c r="O484" s="175">
        <f ca="1">IF(E484&lt;&gt;"", SUM(E484,E494,E504,E514), "")</f>
        <v>0</v>
      </c>
      <c r="P484" s="176">
        <f t="shared" ref="P484:P489" ca="1" si="915">IF(F484&lt;&gt;"", SUM(F484,F494,F504,F514), "")</f>
        <v>287</v>
      </c>
      <c r="Q484" s="176">
        <f t="shared" ref="Q484:Q489" ca="1" si="916">IF(G484&lt;&gt;"", SUM(G484,G494,G504,G514), "")</f>
        <v>414</v>
      </c>
      <c r="R484" s="176" t="str">
        <f t="shared" ref="R484:R489" ca="1" si="917">IF(H484&lt;&gt;"", SUM(H484,H494,H504,H514), "")</f>
        <v/>
      </c>
      <c r="S484" s="176" t="str">
        <f t="shared" ref="S484:S489" ca="1" si="918">IF(I484&lt;&gt;"", SUM(I484,I494,I504,I514), "")</f>
        <v/>
      </c>
      <c r="T484" s="176" t="str">
        <f ca="1">IF(J484&lt;&gt;"", SUM(J484,J494,J504,J514), "")</f>
        <v/>
      </c>
      <c r="U484" s="173">
        <f ca="1">IF(O484&lt;&gt;"", SUM(O484:T484), "")</f>
        <v>701</v>
      </c>
      <c r="AO484">
        <f t="shared" ref="AO484:AO489" si="919">AO474+1</f>
        <v>61</v>
      </c>
    </row>
    <row r="485" spans="3:41" ht="18" customHeight="1" x14ac:dyDescent="0.25">
      <c r="C485" s="160"/>
      <c r="D485" s="235" t="str">
        <f t="shared" ref="D485:D489" si="920">D475</f>
        <v>B</v>
      </c>
      <c r="E485" s="91">
        <f t="shared" ca="1" si="909"/>
        <v>76</v>
      </c>
      <c r="F485" s="90">
        <f t="shared" ca="1" si="910"/>
        <v>0</v>
      </c>
      <c r="G485" s="91">
        <f t="shared" ca="1" si="911"/>
        <v>41</v>
      </c>
      <c r="H485" s="91" t="str">
        <f t="shared" ca="1" si="912"/>
        <v/>
      </c>
      <c r="I485" s="92" t="str">
        <f t="shared" ca="1" si="913"/>
        <v/>
      </c>
      <c r="J485" s="92" t="str">
        <f t="shared" ref="J485:J489" ca="1" si="921">IF(INDIRECT("'15MIN'!BK"&amp;$AO485)&lt;&gt;"", INDIRECT("'15MIN'!BT"&amp;$AO485), "")</f>
        <v/>
      </c>
      <c r="K485" s="93">
        <f t="shared" ref="K485:K489" ca="1" si="922">IF(E485&lt;&gt;"", SUM(E485:J485), "")</f>
        <v>117</v>
      </c>
      <c r="N485" s="235" t="str">
        <f t="shared" si="914"/>
        <v>B</v>
      </c>
      <c r="O485" s="176">
        <f t="shared" ref="O485:O489" ca="1" si="923">IF(E485&lt;&gt;"", SUM(E485,E495,E505,E515), "")</f>
        <v>212</v>
      </c>
      <c r="P485" s="175">
        <f t="shared" ca="1" si="915"/>
        <v>0</v>
      </c>
      <c r="Q485" s="176">
        <f t="shared" ca="1" si="916"/>
        <v>153</v>
      </c>
      <c r="R485" s="176" t="str">
        <f t="shared" ca="1" si="917"/>
        <v/>
      </c>
      <c r="S485" s="176" t="str">
        <f t="shared" ca="1" si="918"/>
        <v/>
      </c>
      <c r="T485" s="176" t="str">
        <f t="shared" ref="T485:T489" ca="1" si="924">IF(J485&lt;&gt;"", SUM(J485,J495,J505,J515), "")</f>
        <v/>
      </c>
      <c r="U485" s="173">
        <f t="shared" ref="U485:U489" ca="1" si="925">IF(O485&lt;&gt;"", SUM(O485:T485), "")</f>
        <v>365</v>
      </c>
      <c r="AO485">
        <f t="shared" si="919"/>
        <v>123</v>
      </c>
    </row>
    <row r="486" spans="3:41" ht="18" customHeight="1" x14ac:dyDescent="0.25">
      <c r="C486" s="160"/>
      <c r="D486" s="236" t="str">
        <f t="shared" si="920"/>
        <v>C</v>
      </c>
      <c r="E486" s="91">
        <f t="shared" ca="1" si="909"/>
        <v>79</v>
      </c>
      <c r="F486" s="91">
        <f t="shared" ca="1" si="910"/>
        <v>39</v>
      </c>
      <c r="G486" s="90">
        <f t="shared" ca="1" si="911"/>
        <v>0</v>
      </c>
      <c r="H486" s="91" t="str">
        <f t="shared" ca="1" si="912"/>
        <v/>
      </c>
      <c r="I486" s="92" t="str">
        <f t="shared" ca="1" si="913"/>
        <v/>
      </c>
      <c r="J486" s="92" t="str">
        <f t="shared" ca="1" si="921"/>
        <v/>
      </c>
      <c r="K486" s="93">
        <f t="shared" ca="1" si="922"/>
        <v>118</v>
      </c>
      <c r="N486" s="236" t="str">
        <f t="shared" si="914"/>
        <v>C</v>
      </c>
      <c r="O486" s="176">
        <f t="shared" ca="1" si="923"/>
        <v>289</v>
      </c>
      <c r="P486" s="176">
        <f t="shared" ca="1" si="915"/>
        <v>145</v>
      </c>
      <c r="Q486" s="175">
        <f t="shared" ca="1" si="916"/>
        <v>0</v>
      </c>
      <c r="R486" s="176" t="str">
        <f t="shared" ca="1" si="917"/>
        <v/>
      </c>
      <c r="S486" s="176" t="str">
        <f t="shared" ca="1" si="918"/>
        <v/>
      </c>
      <c r="T486" s="176" t="str">
        <f t="shared" ca="1" si="924"/>
        <v/>
      </c>
      <c r="U486" s="173">
        <f t="shared" ca="1" si="925"/>
        <v>434</v>
      </c>
      <c r="AO486">
        <f t="shared" si="919"/>
        <v>185</v>
      </c>
    </row>
    <row r="487" spans="3:41" ht="18" customHeight="1" x14ac:dyDescent="0.25">
      <c r="C487" s="160"/>
      <c r="D487" s="237" t="str">
        <f t="shared" si="920"/>
        <v/>
      </c>
      <c r="E487" s="91" t="str">
        <f t="shared" ca="1" si="909"/>
        <v/>
      </c>
      <c r="F487" s="91" t="str">
        <f t="shared" ca="1" si="910"/>
        <v/>
      </c>
      <c r="G487" s="91" t="str">
        <f t="shared" ca="1" si="911"/>
        <v/>
      </c>
      <c r="H487" s="90" t="str">
        <f t="shared" ca="1" si="912"/>
        <v/>
      </c>
      <c r="I487" s="92" t="str">
        <f t="shared" ca="1" si="913"/>
        <v/>
      </c>
      <c r="J487" s="92" t="str">
        <f t="shared" ca="1" si="921"/>
        <v/>
      </c>
      <c r="K487" s="93" t="str">
        <f t="shared" ca="1" si="922"/>
        <v/>
      </c>
      <c r="N487" s="237" t="str">
        <f t="shared" si="914"/>
        <v/>
      </c>
      <c r="O487" s="176" t="str">
        <f t="shared" ca="1" si="923"/>
        <v/>
      </c>
      <c r="P487" s="176" t="str">
        <f t="shared" ca="1" si="915"/>
        <v/>
      </c>
      <c r="Q487" s="176" t="str">
        <f t="shared" ca="1" si="916"/>
        <v/>
      </c>
      <c r="R487" s="175" t="str">
        <f t="shared" ca="1" si="917"/>
        <v/>
      </c>
      <c r="S487" s="176" t="str">
        <f t="shared" ca="1" si="918"/>
        <v/>
      </c>
      <c r="T487" s="176" t="str">
        <f t="shared" ca="1" si="924"/>
        <v/>
      </c>
      <c r="U487" s="173" t="str">
        <f t="shared" ca="1" si="925"/>
        <v/>
      </c>
      <c r="AO487">
        <f t="shared" si="919"/>
        <v>247</v>
      </c>
    </row>
    <row r="488" spans="3:41" ht="18" customHeight="1" x14ac:dyDescent="0.25">
      <c r="C488" s="160"/>
      <c r="D488" s="238" t="str">
        <f t="shared" si="920"/>
        <v/>
      </c>
      <c r="E488" s="91" t="str">
        <f t="shared" ca="1" si="909"/>
        <v/>
      </c>
      <c r="F488" s="91" t="str">
        <f t="shared" ca="1" si="910"/>
        <v/>
      </c>
      <c r="G488" s="91" t="str">
        <f t="shared" ca="1" si="911"/>
        <v/>
      </c>
      <c r="H488" s="91" t="str">
        <f t="shared" ca="1" si="912"/>
        <v/>
      </c>
      <c r="I488" s="96" t="str">
        <f t="shared" ca="1" si="913"/>
        <v/>
      </c>
      <c r="J488" s="92" t="str">
        <f t="shared" ca="1" si="921"/>
        <v/>
      </c>
      <c r="K488" s="93" t="str">
        <f t="shared" ca="1" si="922"/>
        <v/>
      </c>
      <c r="N488" s="238" t="str">
        <f t="shared" si="914"/>
        <v/>
      </c>
      <c r="O488" s="176" t="str">
        <f t="shared" ca="1" si="923"/>
        <v/>
      </c>
      <c r="P488" s="176" t="str">
        <f t="shared" ca="1" si="915"/>
        <v/>
      </c>
      <c r="Q488" s="176" t="str">
        <f t="shared" ca="1" si="916"/>
        <v/>
      </c>
      <c r="R488" s="176" t="str">
        <f t="shared" ca="1" si="917"/>
        <v/>
      </c>
      <c r="S488" s="175" t="str">
        <f t="shared" ca="1" si="918"/>
        <v/>
      </c>
      <c r="T488" s="176" t="str">
        <f t="shared" ca="1" si="924"/>
        <v/>
      </c>
      <c r="U488" s="173" t="str">
        <f t="shared" ca="1" si="925"/>
        <v/>
      </c>
      <c r="AO488">
        <f t="shared" si="919"/>
        <v>309</v>
      </c>
    </row>
    <row r="489" spans="3:41" ht="18" customHeight="1" x14ac:dyDescent="0.25">
      <c r="C489" s="104"/>
      <c r="D489" s="239" t="str">
        <f t="shared" si="920"/>
        <v/>
      </c>
      <c r="E489" s="91" t="str">
        <f t="shared" ca="1" si="909"/>
        <v/>
      </c>
      <c r="F489" s="91" t="str">
        <f t="shared" ca="1" si="910"/>
        <v/>
      </c>
      <c r="G489" s="92" t="str">
        <f t="shared" ca="1" si="911"/>
        <v/>
      </c>
      <c r="H489" s="92" t="str">
        <f t="shared" ca="1" si="912"/>
        <v/>
      </c>
      <c r="I489" s="91" t="str">
        <f t="shared" ca="1" si="913"/>
        <v/>
      </c>
      <c r="J489" s="96" t="str">
        <f t="shared" ca="1" si="921"/>
        <v/>
      </c>
      <c r="K489" s="93" t="str">
        <f t="shared" ca="1" si="922"/>
        <v/>
      </c>
      <c r="N489" s="239" t="str">
        <f t="shared" si="914"/>
        <v/>
      </c>
      <c r="O489" s="176" t="str">
        <f t="shared" ca="1" si="923"/>
        <v/>
      </c>
      <c r="P489" s="176" t="str">
        <f t="shared" ca="1" si="915"/>
        <v/>
      </c>
      <c r="Q489" s="176" t="str">
        <f t="shared" ca="1" si="916"/>
        <v/>
      </c>
      <c r="R489" s="176" t="str">
        <f t="shared" ca="1" si="917"/>
        <v/>
      </c>
      <c r="S489" s="176" t="str">
        <f t="shared" ca="1" si="918"/>
        <v/>
      </c>
      <c r="T489" s="175" t="str">
        <f t="shared" ca="1" si="924"/>
        <v/>
      </c>
      <c r="U489" s="173" t="str">
        <f t="shared" ca="1" si="925"/>
        <v/>
      </c>
      <c r="AO489">
        <f t="shared" si="919"/>
        <v>371</v>
      </c>
    </row>
    <row r="490" spans="3:41" ht="18" customHeight="1" x14ac:dyDescent="0.25">
      <c r="C490" s="97"/>
      <c r="D490" s="98"/>
      <c r="E490" s="99">
        <f ca="1">IF(E484&lt;&gt;"", SUM(E484:E489), "")</f>
        <v>155</v>
      </c>
      <c r="F490" s="99">
        <f t="shared" ref="F490:J490" ca="1" si="926">IF(F484&lt;&gt;"", SUM(F484:F489), "")</f>
        <v>130</v>
      </c>
      <c r="G490" s="99">
        <f t="shared" ca="1" si="926"/>
        <v>138</v>
      </c>
      <c r="H490" s="99" t="str">
        <f t="shared" ca="1" si="926"/>
        <v/>
      </c>
      <c r="I490" s="99" t="str">
        <f t="shared" ca="1" si="926"/>
        <v/>
      </c>
      <c r="J490" s="99" t="str">
        <f t="shared" ca="1" si="926"/>
        <v/>
      </c>
      <c r="K490" s="100">
        <f ca="1">SUM(E484:J489)</f>
        <v>423</v>
      </c>
      <c r="N490" s="89"/>
      <c r="O490" s="174">
        <f ca="1">IF(O484&lt;&gt;"", SUM(O484:O489), "")</f>
        <v>501</v>
      </c>
      <c r="P490" s="174">
        <f t="shared" ref="P490" ca="1" si="927">IF(P484&lt;&gt;"", SUM(P484:P489), "")</f>
        <v>432</v>
      </c>
      <c r="Q490" s="174">
        <f t="shared" ref="Q490" ca="1" si="928">IF(Q484&lt;&gt;"", SUM(Q484:Q489), "")</f>
        <v>567</v>
      </c>
      <c r="R490" s="174" t="str">
        <f t="shared" ref="R490" ca="1" si="929">IF(R484&lt;&gt;"", SUM(R484:R489), "")</f>
        <v/>
      </c>
      <c r="S490" s="174" t="str">
        <f t="shared" ref="S490" ca="1" si="930">IF(S484&lt;&gt;"", SUM(S484:S489), "")</f>
        <v/>
      </c>
      <c r="T490" s="174" t="str">
        <f t="shared" ref="T490" ca="1" si="931">IF(T484&lt;&gt;"", SUM(T484:T489), "")</f>
        <v/>
      </c>
      <c r="U490" s="172">
        <f ca="1">SUM(O484:T489)</f>
        <v>1500</v>
      </c>
    </row>
    <row r="492" spans="3:41" ht="23.25" x14ac:dyDescent="0.25">
      <c r="D492" s="411">
        <f>D482+TIME(0,15,0)</f>
        <v>0.73958333333333293</v>
      </c>
      <c r="E492" s="411"/>
      <c r="F492" s="411"/>
      <c r="G492" s="411"/>
    </row>
    <row r="493" spans="3:41" ht="18" customHeight="1" x14ac:dyDescent="0.25">
      <c r="E493" s="229" t="str">
        <f t="shared" ref="E493:J493" si="932">E483</f>
        <v>A</v>
      </c>
      <c r="F493" s="230" t="str">
        <f t="shared" si="932"/>
        <v>B</v>
      </c>
      <c r="G493" s="231" t="str">
        <f t="shared" si="932"/>
        <v>C</v>
      </c>
      <c r="H493" s="229" t="str">
        <f t="shared" si="932"/>
        <v/>
      </c>
      <c r="I493" s="230" t="str">
        <f t="shared" si="932"/>
        <v/>
      </c>
      <c r="J493" s="231" t="str">
        <f t="shared" si="932"/>
        <v/>
      </c>
      <c r="K493" s="88"/>
    </row>
    <row r="494" spans="3:41" ht="18" customHeight="1" x14ac:dyDescent="0.25">
      <c r="C494" s="160"/>
      <c r="D494" s="234" t="str">
        <f>D484</f>
        <v>A</v>
      </c>
      <c r="E494" s="90">
        <f t="shared" ref="E494:E499" ca="1" si="933">IF(INDIRECT("'15MIN'!C"&amp;$AO494)&lt;&gt;"", INDIRECT("'15MIN'!L"&amp;$AO494), "")</f>
        <v>0</v>
      </c>
      <c r="F494" s="91">
        <f t="shared" ref="F494:F499" ca="1" si="934">IF(INDIRECT("'15MIN'!O"&amp;$AO494)&lt;&gt;"", INDIRECT("'15MIN'!X"&amp;$AO494), "")</f>
        <v>75</v>
      </c>
      <c r="G494" s="91">
        <f t="shared" ref="G494:G499" ca="1" si="935">IF(INDIRECT("'15MIN'!AA"&amp;$AO494)&lt;&gt;"", INDIRECT("'15MIN'!AJ"&amp;$AO494), "")</f>
        <v>120</v>
      </c>
      <c r="H494" s="91" t="str">
        <f t="shared" ref="H494:H499" ca="1" si="936">IF(INDIRECT("'15MIN'!AM"&amp;$AO494)&lt;&gt;"", INDIRECT("'15MIN'!AV"&amp;$AO494), "")</f>
        <v/>
      </c>
      <c r="I494" s="92" t="str">
        <f t="shared" ref="I494:I499" ca="1" si="937">IF(INDIRECT("'15MIN'!AY"&amp;$AO494)&lt;&gt;"", INDIRECT("'15MIN'!BH"&amp;$AO494), "")</f>
        <v/>
      </c>
      <c r="J494" s="92" t="str">
        <f ca="1">IF(INDIRECT("'15MIN'!BK"&amp;$AO494)&lt;&gt;"", INDIRECT("'15MIN'!BT"&amp;$AO494), "")</f>
        <v/>
      </c>
      <c r="K494" s="93">
        <f ca="1">IF(E494&lt;&gt;"", SUM(E494:J494), "")</f>
        <v>195</v>
      </c>
      <c r="AO494">
        <f t="shared" ref="AO494:AO499" si="938">AO484+1</f>
        <v>62</v>
      </c>
    </row>
    <row r="495" spans="3:41" ht="18" customHeight="1" x14ac:dyDescent="0.25">
      <c r="C495" s="160"/>
      <c r="D495" s="235" t="str">
        <f t="shared" ref="D495:D499" si="939">D485</f>
        <v>B</v>
      </c>
      <c r="E495" s="91">
        <f t="shared" ca="1" si="933"/>
        <v>53</v>
      </c>
      <c r="F495" s="90">
        <f t="shared" ca="1" si="934"/>
        <v>0</v>
      </c>
      <c r="G495" s="91">
        <f t="shared" ca="1" si="935"/>
        <v>46</v>
      </c>
      <c r="H495" s="91" t="str">
        <f t="shared" ca="1" si="936"/>
        <v/>
      </c>
      <c r="I495" s="92" t="str">
        <f t="shared" ca="1" si="937"/>
        <v/>
      </c>
      <c r="J495" s="92" t="str">
        <f t="shared" ref="J495:J499" ca="1" si="940">IF(INDIRECT("'15MIN'!BK"&amp;$AO495)&lt;&gt;"", INDIRECT("'15MIN'!BT"&amp;$AO495), "")</f>
        <v/>
      </c>
      <c r="K495" s="93">
        <f t="shared" ref="K495:K499" ca="1" si="941">IF(E495&lt;&gt;"", SUM(E495:J495), "")</f>
        <v>99</v>
      </c>
      <c r="AO495">
        <f t="shared" si="938"/>
        <v>124</v>
      </c>
    </row>
    <row r="496" spans="3:41" ht="18" customHeight="1" x14ac:dyDescent="0.25">
      <c r="C496" s="160"/>
      <c r="D496" s="236" t="str">
        <f t="shared" si="939"/>
        <v>C</v>
      </c>
      <c r="E496" s="91">
        <f t="shared" ca="1" si="933"/>
        <v>76</v>
      </c>
      <c r="F496" s="91">
        <f t="shared" ca="1" si="934"/>
        <v>39</v>
      </c>
      <c r="G496" s="90">
        <f t="shared" ca="1" si="935"/>
        <v>0</v>
      </c>
      <c r="H496" s="91" t="str">
        <f t="shared" ca="1" si="936"/>
        <v/>
      </c>
      <c r="I496" s="92" t="str">
        <f t="shared" ca="1" si="937"/>
        <v/>
      </c>
      <c r="J496" s="92" t="str">
        <f t="shared" ca="1" si="940"/>
        <v/>
      </c>
      <c r="K496" s="93">
        <f t="shared" ca="1" si="941"/>
        <v>115</v>
      </c>
      <c r="AO496">
        <f t="shared" si="938"/>
        <v>186</v>
      </c>
    </row>
    <row r="497" spans="3:41" ht="18" customHeight="1" x14ac:dyDescent="0.25">
      <c r="C497" s="160"/>
      <c r="D497" s="237" t="str">
        <f t="shared" si="939"/>
        <v/>
      </c>
      <c r="E497" s="91" t="str">
        <f t="shared" ca="1" si="933"/>
        <v/>
      </c>
      <c r="F497" s="91" t="str">
        <f t="shared" ca="1" si="934"/>
        <v/>
      </c>
      <c r="G497" s="91" t="str">
        <f t="shared" ca="1" si="935"/>
        <v/>
      </c>
      <c r="H497" s="90" t="str">
        <f t="shared" ca="1" si="936"/>
        <v/>
      </c>
      <c r="I497" s="92" t="str">
        <f t="shared" ca="1" si="937"/>
        <v/>
      </c>
      <c r="J497" s="92" t="str">
        <f t="shared" ca="1" si="940"/>
        <v/>
      </c>
      <c r="K497" s="93" t="str">
        <f t="shared" ca="1" si="941"/>
        <v/>
      </c>
      <c r="AO497">
        <f t="shared" si="938"/>
        <v>248</v>
      </c>
    </row>
    <row r="498" spans="3:41" ht="18" customHeight="1" x14ac:dyDescent="0.25">
      <c r="C498" s="160"/>
      <c r="D498" s="238" t="str">
        <f t="shared" si="939"/>
        <v/>
      </c>
      <c r="E498" s="91" t="str">
        <f t="shared" ca="1" si="933"/>
        <v/>
      </c>
      <c r="F498" s="91" t="str">
        <f t="shared" ca="1" si="934"/>
        <v/>
      </c>
      <c r="G498" s="91" t="str">
        <f t="shared" ca="1" si="935"/>
        <v/>
      </c>
      <c r="H498" s="91" t="str">
        <f t="shared" ca="1" si="936"/>
        <v/>
      </c>
      <c r="I498" s="96" t="str">
        <f t="shared" ca="1" si="937"/>
        <v/>
      </c>
      <c r="J498" s="92" t="str">
        <f t="shared" ca="1" si="940"/>
        <v/>
      </c>
      <c r="K498" s="93" t="str">
        <f t="shared" ca="1" si="941"/>
        <v/>
      </c>
      <c r="AO498">
        <f t="shared" si="938"/>
        <v>310</v>
      </c>
    </row>
    <row r="499" spans="3:41" ht="18" customHeight="1" x14ac:dyDescent="0.25">
      <c r="C499" s="104"/>
      <c r="D499" s="239" t="str">
        <f t="shared" si="939"/>
        <v/>
      </c>
      <c r="E499" s="91" t="str">
        <f t="shared" ca="1" si="933"/>
        <v/>
      </c>
      <c r="F499" s="91" t="str">
        <f t="shared" ca="1" si="934"/>
        <v/>
      </c>
      <c r="G499" s="92" t="str">
        <f t="shared" ca="1" si="935"/>
        <v/>
      </c>
      <c r="H499" s="92" t="str">
        <f t="shared" ca="1" si="936"/>
        <v/>
      </c>
      <c r="I499" s="91" t="str">
        <f t="shared" ca="1" si="937"/>
        <v/>
      </c>
      <c r="J499" s="96" t="str">
        <f t="shared" ca="1" si="940"/>
        <v/>
      </c>
      <c r="K499" s="93" t="str">
        <f t="shared" ca="1" si="941"/>
        <v/>
      </c>
      <c r="AO499">
        <f t="shared" si="938"/>
        <v>372</v>
      </c>
    </row>
    <row r="500" spans="3:41" ht="18" customHeight="1" x14ac:dyDescent="0.25">
      <c r="C500" s="97"/>
      <c r="D500" s="98"/>
      <c r="E500" s="99">
        <f ca="1">IF(E494&lt;&gt;"", SUM(E494:E499), "")</f>
        <v>129</v>
      </c>
      <c r="F500" s="99">
        <f t="shared" ref="F500:J500" ca="1" si="942">IF(F494&lt;&gt;"", SUM(F494:F499), "")</f>
        <v>114</v>
      </c>
      <c r="G500" s="99">
        <f t="shared" ca="1" si="942"/>
        <v>166</v>
      </c>
      <c r="H500" s="99" t="str">
        <f t="shared" ca="1" si="942"/>
        <v/>
      </c>
      <c r="I500" s="99" t="str">
        <f t="shared" ca="1" si="942"/>
        <v/>
      </c>
      <c r="J500" s="99" t="str">
        <f t="shared" ca="1" si="942"/>
        <v/>
      </c>
      <c r="K500" s="100">
        <f ca="1">SUM(E494:J499)</f>
        <v>409</v>
      </c>
    </row>
    <row r="501" spans="3:41" ht="45" customHeight="1" x14ac:dyDescent="0.25"/>
    <row r="502" spans="3:41" ht="23.25" x14ac:dyDescent="0.25">
      <c r="D502" s="403">
        <f>D492+TIME(0,15,0)</f>
        <v>0.74999999999999956</v>
      </c>
      <c r="E502" s="403"/>
      <c r="F502" s="403"/>
      <c r="G502" s="403"/>
      <c r="H502" s="33"/>
      <c r="I502" s="33"/>
      <c r="J502" s="33"/>
      <c r="K502" s="33"/>
      <c r="N502" s="112" t="str">
        <f>TEXT(D502, "hh:mm")&amp;" to "&amp;TEXT(D502+TIME(1, 0, 0), "hh:mm")</f>
        <v>18:00 to 19:00</v>
      </c>
      <c r="O502" s="112"/>
      <c r="P502" s="112"/>
      <c r="Q502" s="112"/>
      <c r="R502" s="33"/>
      <c r="S502" s="33"/>
      <c r="T502" s="33"/>
      <c r="U502" s="33"/>
    </row>
    <row r="503" spans="3:41" ht="18" customHeight="1" x14ac:dyDescent="0.25">
      <c r="E503" s="229" t="str">
        <f>IF(config!$C$14&lt;&gt;"", "A", "")</f>
        <v>A</v>
      </c>
      <c r="F503" s="230" t="str">
        <f>IF(config!$C$15&lt;&gt;"", "B", "")</f>
        <v>B</v>
      </c>
      <c r="G503" s="231" t="str">
        <f>IF(config!$C$16&lt;&gt;"", "C", "")</f>
        <v>C</v>
      </c>
      <c r="H503" s="232" t="str">
        <f>IF(config!$C$17&lt;&gt;"", "D", "")</f>
        <v/>
      </c>
      <c r="I503" s="233" t="str">
        <f>IF(config!$C$18&lt;&gt;"", "E", "")</f>
        <v/>
      </c>
      <c r="J503" s="190" t="str">
        <f>IF(config!$C$19&lt;&gt;"", "F", "")</f>
        <v/>
      </c>
      <c r="K503" s="88"/>
      <c r="O503" s="229" t="str">
        <f t="shared" ref="O503:T503" si="943">E503</f>
        <v>A</v>
      </c>
      <c r="P503" s="230" t="str">
        <f t="shared" si="943"/>
        <v>B</v>
      </c>
      <c r="Q503" s="231" t="str">
        <f t="shared" si="943"/>
        <v>C</v>
      </c>
      <c r="R503" s="232" t="str">
        <f t="shared" si="943"/>
        <v/>
      </c>
      <c r="S503" s="233" t="str">
        <f t="shared" si="943"/>
        <v/>
      </c>
      <c r="T503" s="190" t="str">
        <f t="shared" si="943"/>
        <v/>
      </c>
      <c r="U503" s="88"/>
    </row>
    <row r="504" spans="3:41" ht="18" customHeight="1" x14ac:dyDescent="0.25">
      <c r="C504" s="160"/>
      <c r="D504" s="234" t="str">
        <f>IF(config!$C$14&lt;&gt;"", "A", "")</f>
        <v>A</v>
      </c>
      <c r="E504" s="90">
        <f t="shared" ref="E504:E509" ca="1" si="944">IF(INDIRECT("'15MIN'!C"&amp;$AO504)&lt;&gt;"", INDIRECT("'15MIN'!L"&amp;$AO504), "")</f>
        <v>0</v>
      </c>
      <c r="F504" s="91">
        <f t="shared" ref="F504:F509" ca="1" si="945">IF(INDIRECT("'15MIN'!O"&amp;$AO504)&lt;&gt;"", INDIRECT("'15MIN'!X"&amp;$AO504), "")</f>
        <v>69</v>
      </c>
      <c r="G504" s="91">
        <f t="shared" ref="G504:G509" ca="1" si="946">IF(INDIRECT("'15MIN'!AA"&amp;$AO504)&lt;&gt;"", INDIRECT("'15MIN'!AJ"&amp;$AO504), "")</f>
        <v>80</v>
      </c>
      <c r="H504" s="91" t="str">
        <f t="shared" ref="H504:H509" ca="1" si="947">IF(INDIRECT("'15MIN'!AM"&amp;$AO504)&lt;&gt;"", INDIRECT("'15MIN'!AV"&amp;$AO504), "")</f>
        <v/>
      </c>
      <c r="I504" s="92" t="str">
        <f t="shared" ref="I504:I509" ca="1" si="948">IF(INDIRECT("'15MIN'!AY"&amp;$AO504)&lt;&gt;"", INDIRECT("'15MIN'!BH"&amp;$AO504), "")</f>
        <v/>
      </c>
      <c r="J504" s="92" t="str">
        <f ca="1">IF(INDIRECT("'15MIN'!BK"&amp;$AO504)&lt;&gt;"", INDIRECT("'15MIN'!BT"&amp;$AO504), "")</f>
        <v/>
      </c>
      <c r="K504" s="93">
        <f ca="1">IF(E504&lt;&gt;"", SUM(E504:J504), "")</f>
        <v>149</v>
      </c>
      <c r="M504" s="410"/>
      <c r="N504" s="234" t="str">
        <f t="shared" ref="N504:N509" si="949">D504</f>
        <v>A</v>
      </c>
      <c r="O504" s="94">
        <f t="shared" ref="O504:T509" ca="1" si="950">IF(E504&lt;&gt;"", SUM(E504,E514,E524,E534), "")</f>
        <v>0</v>
      </c>
      <c r="P504" s="95">
        <f t="shared" ca="1" si="950"/>
        <v>217</v>
      </c>
      <c r="Q504" s="95">
        <f t="shared" ca="1" si="950"/>
        <v>357</v>
      </c>
      <c r="R504" s="95" t="str">
        <f t="shared" ca="1" si="950"/>
        <v/>
      </c>
      <c r="S504" s="95" t="str">
        <f t="shared" ca="1" si="950"/>
        <v/>
      </c>
      <c r="T504" s="95" t="str">
        <f ca="1">IF(J504&lt;&gt;"", SUM(J504,J514,J524,J534), "")</f>
        <v/>
      </c>
      <c r="U504" s="93">
        <f ca="1">IF(O504&lt;&gt;"", SUM(O504:T504), "")</f>
        <v>574</v>
      </c>
      <c r="AO504">
        <f t="shared" ref="AO504:AO509" si="951">AO494+1</f>
        <v>63</v>
      </c>
    </row>
    <row r="505" spans="3:41" ht="18" customHeight="1" x14ac:dyDescent="0.25">
      <c r="C505" s="160"/>
      <c r="D505" s="235" t="str">
        <f>IF(config!$C$15&lt;&gt;"", "B", "")</f>
        <v>B</v>
      </c>
      <c r="E505" s="91">
        <f t="shared" ca="1" si="944"/>
        <v>43</v>
      </c>
      <c r="F505" s="90">
        <f t="shared" ca="1" si="945"/>
        <v>0</v>
      </c>
      <c r="G505" s="91">
        <f t="shared" ca="1" si="946"/>
        <v>37</v>
      </c>
      <c r="H505" s="91" t="str">
        <f t="shared" ca="1" si="947"/>
        <v/>
      </c>
      <c r="I505" s="92" t="str">
        <f t="shared" ca="1" si="948"/>
        <v/>
      </c>
      <c r="J505" s="92" t="str">
        <f t="shared" ref="J505:J509" ca="1" si="952">IF(INDIRECT("'15MIN'!BK"&amp;$AO505)&lt;&gt;"", INDIRECT("'15MIN'!BT"&amp;$AO505), "")</f>
        <v/>
      </c>
      <c r="K505" s="93">
        <f t="shared" ref="K505:K509" ca="1" si="953">IF(E505&lt;&gt;"", SUM(E505:J505), "")</f>
        <v>80</v>
      </c>
      <c r="M505" s="410"/>
      <c r="N505" s="235" t="str">
        <f t="shared" si="949"/>
        <v>B</v>
      </c>
      <c r="O505" s="95">
        <f t="shared" ca="1" si="950"/>
        <v>175</v>
      </c>
      <c r="P505" s="94">
        <f t="shared" ca="1" si="950"/>
        <v>0</v>
      </c>
      <c r="Q505" s="95">
        <f t="shared" ca="1" si="950"/>
        <v>123</v>
      </c>
      <c r="R505" s="95" t="str">
        <f t="shared" ca="1" si="950"/>
        <v/>
      </c>
      <c r="S505" s="95" t="str">
        <f t="shared" ca="1" si="950"/>
        <v/>
      </c>
      <c r="T505" s="95" t="str">
        <f t="shared" ca="1" si="950"/>
        <v/>
      </c>
      <c r="U505" s="93">
        <f t="shared" ref="U505:U509" ca="1" si="954">IF(O505&lt;&gt;"", SUM(O505:T505), "")</f>
        <v>298</v>
      </c>
      <c r="AO505">
        <f t="shared" si="951"/>
        <v>125</v>
      </c>
    </row>
    <row r="506" spans="3:41" ht="18" customHeight="1" x14ac:dyDescent="0.25">
      <c r="C506" s="160"/>
      <c r="D506" s="236" t="str">
        <f>IF(config!$C$16&lt;&gt;"", "C", "")</f>
        <v>C</v>
      </c>
      <c r="E506" s="91">
        <f t="shared" ca="1" si="944"/>
        <v>77</v>
      </c>
      <c r="F506" s="91">
        <f t="shared" ca="1" si="945"/>
        <v>33</v>
      </c>
      <c r="G506" s="90">
        <f t="shared" ca="1" si="946"/>
        <v>0</v>
      </c>
      <c r="H506" s="91" t="str">
        <f t="shared" ca="1" si="947"/>
        <v/>
      </c>
      <c r="I506" s="92" t="str">
        <f t="shared" ca="1" si="948"/>
        <v/>
      </c>
      <c r="J506" s="92" t="str">
        <f t="shared" ca="1" si="952"/>
        <v/>
      </c>
      <c r="K506" s="93">
        <f t="shared" ca="1" si="953"/>
        <v>110</v>
      </c>
      <c r="M506" s="410"/>
      <c r="N506" s="236" t="str">
        <f t="shared" si="949"/>
        <v>C</v>
      </c>
      <c r="O506" s="95">
        <f t="shared" ca="1" si="950"/>
        <v>243</v>
      </c>
      <c r="P506" s="95">
        <f t="shared" ca="1" si="950"/>
        <v>122</v>
      </c>
      <c r="Q506" s="94">
        <f t="shared" ca="1" si="950"/>
        <v>0</v>
      </c>
      <c r="R506" s="95" t="str">
        <f t="shared" ca="1" si="950"/>
        <v/>
      </c>
      <c r="S506" s="95" t="str">
        <f t="shared" ca="1" si="950"/>
        <v/>
      </c>
      <c r="T506" s="95" t="str">
        <f t="shared" ca="1" si="950"/>
        <v/>
      </c>
      <c r="U506" s="93">
        <f t="shared" ca="1" si="954"/>
        <v>365</v>
      </c>
      <c r="AO506">
        <f t="shared" si="951"/>
        <v>187</v>
      </c>
    </row>
    <row r="507" spans="3:41" ht="18" customHeight="1" x14ac:dyDescent="0.25">
      <c r="C507" s="160"/>
      <c r="D507" s="237" t="str">
        <f>IF(config!$C$17&lt;&gt;"", "D", "")</f>
        <v/>
      </c>
      <c r="E507" s="91" t="str">
        <f t="shared" ca="1" si="944"/>
        <v/>
      </c>
      <c r="F507" s="91" t="str">
        <f t="shared" ca="1" si="945"/>
        <v/>
      </c>
      <c r="G507" s="91" t="str">
        <f t="shared" ca="1" si="946"/>
        <v/>
      </c>
      <c r="H507" s="90" t="str">
        <f t="shared" ca="1" si="947"/>
        <v/>
      </c>
      <c r="I507" s="92" t="str">
        <f t="shared" ca="1" si="948"/>
        <v/>
      </c>
      <c r="J507" s="92" t="str">
        <f t="shared" ca="1" si="952"/>
        <v/>
      </c>
      <c r="K507" s="93" t="str">
        <f t="shared" ca="1" si="953"/>
        <v/>
      </c>
      <c r="M507" s="410"/>
      <c r="N507" s="237" t="str">
        <f t="shared" si="949"/>
        <v/>
      </c>
      <c r="O507" s="95" t="str">
        <f t="shared" ca="1" si="950"/>
        <v/>
      </c>
      <c r="P507" s="95" t="str">
        <f t="shared" ca="1" si="950"/>
        <v/>
      </c>
      <c r="Q507" s="95" t="str">
        <f t="shared" ca="1" si="950"/>
        <v/>
      </c>
      <c r="R507" s="94" t="str">
        <f t="shared" ca="1" si="950"/>
        <v/>
      </c>
      <c r="S507" s="95" t="str">
        <f t="shared" ca="1" si="950"/>
        <v/>
      </c>
      <c r="T507" s="95" t="str">
        <f t="shared" ca="1" si="950"/>
        <v/>
      </c>
      <c r="U507" s="93" t="str">
        <f t="shared" ca="1" si="954"/>
        <v/>
      </c>
      <c r="AO507">
        <f t="shared" si="951"/>
        <v>249</v>
      </c>
    </row>
    <row r="508" spans="3:41" ht="18" customHeight="1" x14ac:dyDescent="0.25">
      <c r="C508" s="160"/>
      <c r="D508" s="238" t="str">
        <f>IF(config!$C$18&lt;&gt;"", "E", "")</f>
        <v/>
      </c>
      <c r="E508" s="91" t="str">
        <f t="shared" ca="1" si="944"/>
        <v/>
      </c>
      <c r="F508" s="91" t="str">
        <f t="shared" ca="1" si="945"/>
        <v/>
      </c>
      <c r="G508" s="91" t="str">
        <f t="shared" ca="1" si="946"/>
        <v/>
      </c>
      <c r="H508" s="91" t="str">
        <f t="shared" ca="1" si="947"/>
        <v/>
      </c>
      <c r="I508" s="96" t="str">
        <f t="shared" ca="1" si="948"/>
        <v/>
      </c>
      <c r="J508" s="92" t="str">
        <f t="shared" ca="1" si="952"/>
        <v/>
      </c>
      <c r="K508" s="93" t="str">
        <f t="shared" ca="1" si="953"/>
        <v/>
      </c>
      <c r="M508" s="410"/>
      <c r="N508" s="238" t="str">
        <f t="shared" si="949"/>
        <v/>
      </c>
      <c r="O508" s="95" t="str">
        <f t="shared" ca="1" si="950"/>
        <v/>
      </c>
      <c r="P508" s="95" t="str">
        <f t="shared" ca="1" si="950"/>
        <v/>
      </c>
      <c r="Q508" s="95" t="str">
        <f t="shared" ca="1" si="950"/>
        <v/>
      </c>
      <c r="R508" s="95" t="str">
        <f t="shared" ca="1" si="950"/>
        <v/>
      </c>
      <c r="S508" s="94" t="str">
        <f t="shared" ca="1" si="950"/>
        <v/>
      </c>
      <c r="T508" s="95" t="str">
        <f t="shared" ca="1" si="950"/>
        <v/>
      </c>
      <c r="U508" s="93" t="str">
        <f t="shared" ca="1" si="954"/>
        <v/>
      </c>
      <c r="AO508">
        <f t="shared" si="951"/>
        <v>311</v>
      </c>
    </row>
    <row r="509" spans="3:41" ht="18" customHeight="1" x14ac:dyDescent="0.25">
      <c r="C509" s="104"/>
      <c r="D509" s="239" t="str">
        <f>IF(config!$C$19&lt;&gt;"", "F", "")</f>
        <v/>
      </c>
      <c r="E509" s="91" t="str">
        <f t="shared" ca="1" si="944"/>
        <v/>
      </c>
      <c r="F509" s="91" t="str">
        <f t="shared" ca="1" si="945"/>
        <v/>
      </c>
      <c r="G509" s="92" t="str">
        <f t="shared" ca="1" si="946"/>
        <v/>
      </c>
      <c r="H509" s="92" t="str">
        <f t="shared" ca="1" si="947"/>
        <v/>
      </c>
      <c r="I509" s="91" t="str">
        <f t="shared" ca="1" si="948"/>
        <v/>
      </c>
      <c r="J509" s="96" t="str">
        <f t="shared" ca="1" si="952"/>
        <v/>
      </c>
      <c r="K509" s="93" t="str">
        <f t="shared" ca="1" si="953"/>
        <v/>
      </c>
      <c r="M509" s="104"/>
      <c r="N509" s="239" t="str">
        <f t="shared" si="949"/>
        <v/>
      </c>
      <c r="O509" s="95" t="str">
        <f t="shared" ca="1" si="950"/>
        <v/>
      </c>
      <c r="P509" s="95" t="str">
        <f t="shared" ca="1" si="950"/>
        <v/>
      </c>
      <c r="Q509" s="95" t="str">
        <f t="shared" ca="1" si="950"/>
        <v/>
      </c>
      <c r="R509" s="95" t="str">
        <f t="shared" ca="1" si="950"/>
        <v/>
      </c>
      <c r="S509" s="95" t="str">
        <f t="shared" ca="1" si="950"/>
        <v/>
      </c>
      <c r="T509" s="94" t="str">
        <f t="shared" ca="1" si="950"/>
        <v/>
      </c>
      <c r="U509" s="93" t="str">
        <f t="shared" ca="1" si="954"/>
        <v/>
      </c>
      <c r="AO509">
        <f t="shared" si="951"/>
        <v>373</v>
      </c>
    </row>
    <row r="510" spans="3:41" ht="18" customHeight="1" x14ac:dyDescent="0.25">
      <c r="C510" s="97"/>
      <c r="D510" s="98"/>
      <c r="E510" s="99">
        <f ca="1">IF(E504&lt;&gt;"", SUM(E504:E509), "")</f>
        <v>120</v>
      </c>
      <c r="F510" s="99">
        <f t="shared" ref="F510:J510" ca="1" si="955">IF(F504&lt;&gt;"", SUM(F504:F509), "")</f>
        <v>102</v>
      </c>
      <c r="G510" s="99">
        <f t="shared" ca="1" si="955"/>
        <v>117</v>
      </c>
      <c r="H510" s="99" t="str">
        <f t="shared" ca="1" si="955"/>
        <v/>
      </c>
      <c r="I510" s="99" t="str">
        <f t="shared" ca="1" si="955"/>
        <v/>
      </c>
      <c r="J510" s="99" t="str">
        <f t="shared" ca="1" si="955"/>
        <v/>
      </c>
      <c r="K510" s="100">
        <f ca="1">SUM(E504:J509)</f>
        <v>339</v>
      </c>
      <c r="M510" s="97"/>
      <c r="N510" s="89"/>
      <c r="O510" s="99">
        <f ca="1">IF(O504&lt;&gt;"", SUM(O504:O509), "")</f>
        <v>418</v>
      </c>
      <c r="P510" s="99">
        <f t="shared" ref="P510:T510" ca="1" si="956">IF(P504&lt;&gt;"", SUM(P504:P509), "")</f>
        <v>339</v>
      </c>
      <c r="Q510" s="99">
        <f t="shared" ca="1" si="956"/>
        <v>480</v>
      </c>
      <c r="R510" s="99" t="str">
        <f t="shared" ca="1" si="956"/>
        <v/>
      </c>
      <c r="S510" s="99" t="str">
        <f t="shared" ca="1" si="956"/>
        <v/>
      </c>
      <c r="T510" s="99" t="str">
        <f t="shared" ca="1" si="956"/>
        <v/>
      </c>
      <c r="U510" s="100">
        <f ca="1">SUM(O504:T509)</f>
        <v>1237</v>
      </c>
    </row>
    <row r="511" spans="3:41" x14ac:dyDescent="0.25">
      <c r="E511" s="101"/>
      <c r="H511" s="101"/>
    </row>
    <row r="512" spans="3:41" ht="23.25" x14ac:dyDescent="0.25">
      <c r="D512" s="411">
        <f>D502+TIME(0,15,0)</f>
        <v>0.76041666666666619</v>
      </c>
      <c r="E512" s="411"/>
      <c r="F512" s="411"/>
      <c r="G512" s="411"/>
    </row>
    <row r="513" spans="3:41" ht="18" customHeight="1" x14ac:dyDescent="0.25">
      <c r="E513" s="229" t="str">
        <f t="shared" ref="E513:J513" si="957">E503</f>
        <v>A</v>
      </c>
      <c r="F513" s="230" t="str">
        <f t="shared" si="957"/>
        <v>B</v>
      </c>
      <c r="G513" s="231" t="str">
        <f t="shared" si="957"/>
        <v>C</v>
      </c>
      <c r="H513" s="232" t="str">
        <f t="shared" si="957"/>
        <v/>
      </c>
      <c r="I513" s="233" t="str">
        <f t="shared" si="957"/>
        <v/>
      </c>
      <c r="J513" s="190" t="str">
        <f t="shared" si="957"/>
        <v/>
      </c>
      <c r="K513" s="88"/>
    </row>
    <row r="514" spans="3:41" ht="18" customHeight="1" x14ac:dyDescent="0.25">
      <c r="C514" s="160"/>
      <c r="D514" s="234" t="str">
        <f>D504</f>
        <v>A</v>
      </c>
      <c r="E514" s="90">
        <f t="shared" ref="E514:E519" ca="1" si="958">IF(INDIRECT("'15MIN'!C"&amp;$AO514)&lt;&gt;"", INDIRECT("'15MIN'!L"&amp;$AO514), "")</f>
        <v>0</v>
      </c>
      <c r="F514" s="91">
        <f t="shared" ref="F514:F519" ca="1" si="959">IF(INDIRECT("'15MIN'!O"&amp;$AO514)&lt;&gt;"", INDIRECT("'15MIN'!X"&amp;$AO514), "")</f>
        <v>52</v>
      </c>
      <c r="G514" s="91">
        <f t="shared" ref="G514:G519" ca="1" si="960">IF(INDIRECT("'15MIN'!AA"&amp;$AO514)&lt;&gt;"", INDIRECT("'15MIN'!AJ"&amp;$AO514), "")</f>
        <v>117</v>
      </c>
      <c r="H514" s="91" t="str">
        <f t="shared" ref="H514:H519" ca="1" si="961">IF(INDIRECT("'15MIN'!AM"&amp;$AO514)&lt;&gt;"", INDIRECT("'15MIN'!AV"&amp;$AO514), "")</f>
        <v/>
      </c>
      <c r="I514" s="92" t="str">
        <f t="shared" ref="I514:I519" ca="1" si="962">IF(INDIRECT("'15MIN'!AY"&amp;$AO514)&lt;&gt;"", INDIRECT("'15MIN'!BH"&amp;$AO514), "")</f>
        <v/>
      </c>
      <c r="J514" s="92" t="str">
        <f ca="1">IF(INDIRECT("'15MIN'!BK"&amp;$AO514)&lt;&gt;"", INDIRECT("'15MIN'!BT"&amp;$AO514), "")</f>
        <v/>
      </c>
      <c r="K514" s="93">
        <f ca="1">IF(E514&lt;&gt;"", SUM(E514:J514), "")</f>
        <v>169</v>
      </c>
      <c r="AO514">
        <f t="shared" ref="AO514:AO519" si="963">AO504+1</f>
        <v>64</v>
      </c>
    </row>
    <row r="515" spans="3:41" ht="18" customHeight="1" x14ac:dyDescent="0.25">
      <c r="C515" s="160"/>
      <c r="D515" s="235" t="str">
        <f t="shared" ref="D515:D519" si="964">D505</f>
        <v>B</v>
      </c>
      <c r="E515" s="91">
        <f t="shared" ca="1" si="958"/>
        <v>40</v>
      </c>
      <c r="F515" s="90">
        <f t="shared" ca="1" si="959"/>
        <v>0</v>
      </c>
      <c r="G515" s="91">
        <f t="shared" ca="1" si="960"/>
        <v>29</v>
      </c>
      <c r="H515" s="91" t="str">
        <f t="shared" ca="1" si="961"/>
        <v/>
      </c>
      <c r="I515" s="92" t="str">
        <f t="shared" ca="1" si="962"/>
        <v/>
      </c>
      <c r="J515" s="92" t="str">
        <f t="shared" ref="J515:J519" ca="1" si="965">IF(INDIRECT("'15MIN'!BK"&amp;$AO515)&lt;&gt;"", INDIRECT("'15MIN'!BT"&amp;$AO515), "")</f>
        <v/>
      </c>
      <c r="K515" s="93">
        <f t="shared" ref="K515:K519" ca="1" si="966">IF(E515&lt;&gt;"", SUM(E515:J515), "")</f>
        <v>69</v>
      </c>
      <c r="AO515">
        <f t="shared" si="963"/>
        <v>126</v>
      </c>
    </row>
    <row r="516" spans="3:41" ht="18" customHeight="1" x14ac:dyDescent="0.25">
      <c r="C516" s="160"/>
      <c r="D516" s="236" t="str">
        <f t="shared" si="964"/>
        <v>C</v>
      </c>
      <c r="E516" s="91">
        <f t="shared" ca="1" si="958"/>
        <v>57</v>
      </c>
      <c r="F516" s="91">
        <f t="shared" ca="1" si="959"/>
        <v>34</v>
      </c>
      <c r="G516" s="90">
        <f t="shared" ca="1" si="960"/>
        <v>0</v>
      </c>
      <c r="H516" s="91" t="str">
        <f t="shared" ca="1" si="961"/>
        <v/>
      </c>
      <c r="I516" s="92" t="str">
        <f t="shared" ca="1" si="962"/>
        <v/>
      </c>
      <c r="J516" s="92" t="str">
        <f t="shared" ca="1" si="965"/>
        <v/>
      </c>
      <c r="K516" s="93">
        <f t="shared" ca="1" si="966"/>
        <v>91</v>
      </c>
      <c r="AO516">
        <f t="shared" si="963"/>
        <v>188</v>
      </c>
    </row>
    <row r="517" spans="3:41" ht="18" customHeight="1" x14ac:dyDescent="0.25">
      <c r="C517" s="160"/>
      <c r="D517" s="237" t="str">
        <f t="shared" si="964"/>
        <v/>
      </c>
      <c r="E517" s="91" t="str">
        <f t="shared" ca="1" si="958"/>
        <v/>
      </c>
      <c r="F517" s="91" t="str">
        <f t="shared" ca="1" si="959"/>
        <v/>
      </c>
      <c r="G517" s="91" t="str">
        <f t="shared" ca="1" si="960"/>
        <v/>
      </c>
      <c r="H517" s="90" t="str">
        <f t="shared" ca="1" si="961"/>
        <v/>
      </c>
      <c r="I517" s="92" t="str">
        <f t="shared" ca="1" si="962"/>
        <v/>
      </c>
      <c r="J517" s="92" t="str">
        <f t="shared" ca="1" si="965"/>
        <v/>
      </c>
      <c r="K517" s="93" t="str">
        <f t="shared" ca="1" si="966"/>
        <v/>
      </c>
      <c r="AO517">
        <f t="shared" si="963"/>
        <v>250</v>
      </c>
    </row>
    <row r="518" spans="3:41" ht="18" customHeight="1" x14ac:dyDescent="0.25">
      <c r="C518" s="160"/>
      <c r="D518" s="238" t="str">
        <f t="shared" si="964"/>
        <v/>
      </c>
      <c r="E518" s="91" t="str">
        <f t="shared" ca="1" si="958"/>
        <v/>
      </c>
      <c r="F518" s="91" t="str">
        <f t="shared" ca="1" si="959"/>
        <v/>
      </c>
      <c r="G518" s="91" t="str">
        <f t="shared" ca="1" si="960"/>
        <v/>
      </c>
      <c r="H518" s="91" t="str">
        <f t="shared" ca="1" si="961"/>
        <v/>
      </c>
      <c r="I518" s="96" t="str">
        <f t="shared" ca="1" si="962"/>
        <v/>
      </c>
      <c r="J518" s="92" t="str">
        <f t="shared" ca="1" si="965"/>
        <v/>
      </c>
      <c r="K518" s="93" t="str">
        <f t="shared" ca="1" si="966"/>
        <v/>
      </c>
      <c r="AO518">
        <f t="shared" si="963"/>
        <v>312</v>
      </c>
    </row>
    <row r="519" spans="3:41" ht="18" customHeight="1" x14ac:dyDescent="0.25">
      <c r="C519" s="104"/>
      <c r="D519" s="239" t="str">
        <f t="shared" si="964"/>
        <v/>
      </c>
      <c r="E519" s="91" t="str">
        <f t="shared" ca="1" si="958"/>
        <v/>
      </c>
      <c r="F519" s="91" t="str">
        <f t="shared" ca="1" si="959"/>
        <v/>
      </c>
      <c r="G519" s="92" t="str">
        <f t="shared" ca="1" si="960"/>
        <v/>
      </c>
      <c r="H519" s="92" t="str">
        <f t="shared" ca="1" si="961"/>
        <v/>
      </c>
      <c r="I519" s="91" t="str">
        <f t="shared" ca="1" si="962"/>
        <v/>
      </c>
      <c r="J519" s="96" t="str">
        <f t="shared" ca="1" si="965"/>
        <v/>
      </c>
      <c r="K519" s="93" t="str">
        <f t="shared" ca="1" si="966"/>
        <v/>
      </c>
      <c r="AO519">
        <f t="shared" si="963"/>
        <v>374</v>
      </c>
    </row>
    <row r="520" spans="3:41" ht="18" customHeight="1" x14ac:dyDescent="0.25">
      <c r="C520" s="97"/>
      <c r="D520" s="98"/>
      <c r="E520" s="99">
        <f ca="1">IF(E514&lt;&gt;"", SUM(E514:E519), "")</f>
        <v>97</v>
      </c>
      <c r="F520" s="99">
        <f t="shared" ref="F520:J520" ca="1" si="967">IF(F514&lt;&gt;"", SUM(F514:F519), "")</f>
        <v>86</v>
      </c>
      <c r="G520" s="99">
        <f t="shared" ca="1" si="967"/>
        <v>146</v>
      </c>
      <c r="H520" s="99" t="str">
        <f t="shared" ca="1" si="967"/>
        <v/>
      </c>
      <c r="I520" s="99" t="str">
        <f t="shared" ca="1" si="967"/>
        <v/>
      </c>
      <c r="J520" s="99" t="str">
        <f t="shared" ca="1" si="967"/>
        <v/>
      </c>
      <c r="K520" s="100">
        <f ca="1">SUM(E514:J519)</f>
        <v>329</v>
      </c>
    </row>
    <row r="522" spans="3:41" ht="23.25" x14ac:dyDescent="0.25">
      <c r="D522" s="411">
        <f>D512+TIME(0,15,0)</f>
        <v>0.77083333333333282</v>
      </c>
      <c r="E522" s="411"/>
      <c r="F522" s="411"/>
      <c r="G522" s="411"/>
      <c r="N522" s="412"/>
      <c r="O522" s="412"/>
      <c r="P522" s="412"/>
      <c r="Q522" s="412"/>
    </row>
    <row r="523" spans="3:41" ht="18" customHeight="1" x14ac:dyDescent="0.25">
      <c r="E523" s="229" t="str">
        <f t="shared" ref="E523:J523" si="968">E513</f>
        <v>A</v>
      </c>
      <c r="F523" s="230" t="str">
        <f t="shared" si="968"/>
        <v>B</v>
      </c>
      <c r="G523" s="231" t="str">
        <f t="shared" si="968"/>
        <v>C</v>
      </c>
      <c r="H523" s="232" t="str">
        <f t="shared" si="968"/>
        <v/>
      </c>
      <c r="I523" s="233" t="str">
        <f t="shared" si="968"/>
        <v/>
      </c>
      <c r="J523" s="190" t="str">
        <f t="shared" si="968"/>
        <v/>
      </c>
      <c r="K523" s="88"/>
      <c r="O523" s="229"/>
      <c r="P523" s="230"/>
      <c r="Q523" s="231"/>
      <c r="R523" s="232"/>
      <c r="S523" s="233"/>
      <c r="T523" s="190"/>
      <c r="U523" s="88"/>
    </row>
    <row r="524" spans="3:41" ht="18" customHeight="1" x14ac:dyDescent="0.25">
      <c r="C524" s="160"/>
      <c r="D524" s="234" t="str">
        <f>D514</f>
        <v>A</v>
      </c>
      <c r="E524" s="90">
        <f ca="1">IF(INDIRECT("'15MIN'!C"&amp;$AO524)&lt;&gt;"", INDIRECT("'15MIN'!L"&amp;$AO524), "")</f>
        <v>0</v>
      </c>
      <c r="F524" s="91">
        <f t="shared" ref="F524:F529" ca="1" si="969">IF(INDIRECT("'15MIN'!O"&amp;$AO524)&lt;&gt;"", INDIRECT("'15MIN'!X"&amp;$AO524), "")</f>
        <v>58</v>
      </c>
      <c r="G524" s="91">
        <f t="shared" ref="G524:G529" ca="1" si="970">IF(INDIRECT("'15MIN'!AA"&amp;$AO524)&lt;&gt;"", INDIRECT("'15MIN'!AJ"&amp;$AO524), "")</f>
        <v>94</v>
      </c>
      <c r="H524" s="91" t="str">
        <f t="shared" ref="H524:H529" ca="1" si="971">IF(INDIRECT("'15MIN'!AM"&amp;$AO524)&lt;&gt;"", INDIRECT("'15MIN'!AV"&amp;$AO524), "")</f>
        <v/>
      </c>
      <c r="I524" s="92" t="str">
        <f t="shared" ref="I524:I529" ca="1" si="972">IF(INDIRECT("'15MIN'!AY"&amp;$AO524)&lt;&gt;"", INDIRECT("'15MIN'!BH"&amp;$AO524), "")</f>
        <v/>
      </c>
      <c r="J524" s="92" t="str">
        <f ca="1">IF(INDIRECT("'15MIN'!BK"&amp;$AO524)&lt;&gt;"", INDIRECT("'15MIN'!BT"&amp;$AO524), "")</f>
        <v/>
      </c>
      <c r="K524" s="93">
        <f ca="1">IF(E524&lt;&gt;"", SUM(E524:J524), "")</f>
        <v>152</v>
      </c>
      <c r="N524" s="234"/>
      <c r="O524" s="242"/>
      <c r="P524" s="242"/>
      <c r="Q524" s="242"/>
      <c r="R524" s="242"/>
      <c r="S524" s="242"/>
      <c r="T524" s="242"/>
      <c r="U524" s="240"/>
      <c r="AO524">
        <f t="shared" ref="AO524:AO529" si="973">AO514+1</f>
        <v>65</v>
      </c>
    </row>
    <row r="525" spans="3:41" ht="18" customHeight="1" x14ac:dyDescent="0.25">
      <c r="C525" s="160"/>
      <c r="D525" s="235" t="str">
        <f t="shared" ref="D525:D529" si="974">D515</f>
        <v>B</v>
      </c>
      <c r="E525" s="91">
        <f t="shared" ref="E525:E529" ca="1" si="975">IF(INDIRECT("'15MIN'!C"&amp;$AO525)&lt;&gt;"", INDIRECT("'15MIN'!L"&amp;$AO525), "")</f>
        <v>47</v>
      </c>
      <c r="F525" s="90">
        <f t="shared" ca="1" si="969"/>
        <v>0</v>
      </c>
      <c r="G525" s="91">
        <f t="shared" ca="1" si="970"/>
        <v>33</v>
      </c>
      <c r="H525" s="91" t="str">
        <f t="shared" ca="1" si="971"/>
        <v/>
      </c>
      <c r="I525" s="92" t="str">
        <f t="shared" ca="1" si="972"/>
        <v/>
      </c>
      <c r="J525" s="92" t="str">
        <f t="shared" ref="J525:J529" ca="1" si="976">IF(INDIRECT("'15MIN'!BK"&amp;$AO525)&lt;&gt;"", INDIRECT("'15MIN'!BT"&amp;$AO525), "")</f>
        <v/>
      </c>
      <c r="K525" s="93">
        <f t="shared" ref="K525:K529" ca="1" si="977">IF(E525&lt;&gt;"", SUM(E525:J525), "")</f>
        <v>80</v>
      </c>
      <c r="N525" s="235"/>
      <c r="O525" s="242"/>
      <c r="P525" s="242"/>
      <c r="Q525" s="242"/>
      <c r="R525" s="242"/>
      <c r="S525" s="242"/>
      <c r="T525" s="242"/>
      <c r="U525" s="240"/>
      <c r="AO525">
        <f t="shared" si="973"/>
        <v>127</v>
      </c>
    </row>
    <row r="526" spans="3:41" ht="18" customHeight="1" x14ac:dyDescent="0.25">
      <c r="C526" s="160"/>
      <c r="D526" s="236" t="str">
        <f t="shared" si="974"/>
        <v>C</v>
      </c>
      <c r="E526" s="91">
        <f t="shared" ca="1" si="975"/>
        <v>49</v>
      </c>
      <c r="F526" s="91">
        <f t="shared" ca="1" si="969"/>
        <v>31</v>
      </c>
      <c r="G526" s="90">
        <f t="shared" ca="1" si="970"/>
        <v>0</v>
      </c>
      <c r="H526" s="91" t="str">
        <f t="shared" ca="1" si="971"/>
        <v/>
      </c>
      <c r="I526" s="92" t="str">
        <f t="shared" ca="1" si="972"/>
        <v/>
      </c>
      <c r="J526" s="92" t="str">
        <f t="shared" ca="1" si="976"/>
        <v/>
      </c>
      <c r="K526" s="93">
        <f t="shared" ca="1" si="977"/>
        <v>80</v>
      </c>
      <c r="N526" s="236"/>
      <c r="O526" s="242"/>
      <c r="P526" s="242"/>
      <c r="Q526" s="242"/>
      <c r="R526" s="242"/>
      <c r="S526" s="242"/>
      <c r="T526" s="242"/>
      <c r="U526" s="240"/>
      <c r="AO526">
        <f t="shared" si="973"/>
        <v>189</v>
      </c>
    </row>
    <row r="527" spans="3:41" ht="18" customHeight="1" x14ac:dyDescent="0.25">
      <c r="C527" s="160"/>
      <c r="D527" s="237" t="str">
        <f t="shared" si="974"/>
        <v/>
      </c>
      <c r="E527" s="91" t="str">
        <f t="shared" ca="1" si="975"/>
        <v/>
      </c>
      <c r="F527" s="91" t="str">
        <f t="shared" ca="1" si="969"/>
        <v/>
      </c>
      <c r="G527" s="91" t="str">
        <f t="shared" ca="1" si="970"/>
        <v/>
      </c>
      <c r="H527" s="90" t="str">
        <f t="shared" ca="1" si="971"/>
        <v/>
      </c>
      <c r="I527" s="92" t="str">
        <f t="shared" ca="1" si="972"/>
        <v/>
      </c>
      <c r="J527" s="92" t="str">
        <f t="shared" ca="1" si="976"/>
        <v/>
      </c>
      <c r="K527" s="93" t="str">
        <f t="shared" ca="1" si="977"/>
        <v/>
      </c>
      <c r="N527" s="237"/>
      <c r="O527" s="242"/>
      <c r="P527" s="242"/>
      <c r="Q527" s="242"/>
      <c r="R527" s="242"/>
      <c r="S527" s="242"/>
      <c r="T527" s="242"/>
      <c r="U527" s="240"/>
      <c r="AO527">
        <f t="shared" si="973"/>
        <v>251</v>
      </c>
    </row>
    <row r="528" spans="3:41" ht="18" customHeight="1" x14ac:dyDescent="0.25">
      <c r="C528" s="160"/>
      <c r="D528" s="238" t="str">
        <f t="shared" si="974"/>
        <v/>
      </c>
      <c r="E528" s="91" t="str">
        <f t="shared" ca="1" si="975"/>
        <v/>
      </c>
      <c r="F528" s="91" t="str">
        <f t="shared" ca="1" si="969"/>
        <v/>
      </c>
      <c r="G528" s="91" t="str">
        <f t="shared" ca="1" si="970"/>
        <v/>
      </c>
      <c r="H528" s="91" t="str">
        <f t="shared" ca="1" si="971"/>
        <v/>
      </c>
      <c r="I528" s="96" t="str">
        <f t="shared" ca="1" si="972"/>
        <v/>
      </c>
      <c r="J528" s="92" t="str">
        <f t="shared" ca="1" si="976"/>
        <v/>
      </c>
      <c r="K528" s="93" t="str">
        <f t="shared" ca="1" si="977"/>
        <v/>
      </c>
      <c r="N528" s="238"/>
      <c r="O528" s="242"/>
      <c r="P528" s="242"/>
      <c r="Q528" s="242"/>
      <c r="R528" s="242"/>
      <c r="S528" s="242"/>
      <c r="T528" s="242"/>
      <c r="U528" s="240"/>
      <c r="AO528">
        <f t="shared" si="973"/>
        <v>313</v>
      </c>
    </row>
    <row r="529" spans="3:41" ht="18" customHeight="1" x14ac:dyDescent="0.25">
      <c r="C529" s="104"/>
      <c r="D529" s="239" t="str">
        <f t="shared" si="974"/>
        <v/>
      </c>
      <c r="E529" s="91" t="str">
        <f t="shared" ca="1" si="975"/>
        <v/>
      </c>
      <c r="F529" s="91" t="str">
        <f t="shared" ca="1" si="969"/>
        <v/>
      </c>
      <c r="G529" s="92" t="str">
        <f t="shared" ca="1" si="970"/>
        <v/>
      </c>
      <c r="H529" s="92" t="str">
        <f t="shared" ca="1" si="971"/>
        <v/>
      </c>
      <c r="I529" s="91" t="str">
        <f t="shared" ca="1" si="972"/>
        <v/>
      </c>
      <c r="J529" s="96" t="str">
        <f t="shared" ca="1" si="976"/>
        <v/>
      </c>
      <c r="K529" s="93" t="str">
        <f t="shared" ca="1" si="977"/>
        <v/>
      </c>
      <c r="N529" s="239"/>
      <c r="O529" s="242"/>
      <c r="P529" s="242"/>
      <c r="Q529" s="242"/>
      <c r="R529" s="242"/>
      <c r="S529" s="242"/>
      <c r="T529" s="242"/>
      <c r="U529" s="240"/>
      <c r="AO529">
        <f t="shared" si="973"/>
        <v>375</v>
      </c>
    </row>
    <row r="530" spans="3:41" ht="18" customHeight="1" x14ac:dyDescent="0.25">
      <c r="C530" s="97"/>
      <c r="D530" s="98"/>
      <c r="E530" s="99">
        <f ca="1">IF(E524&lt;&gt;"", SUM(E524:E529), "")</f>
        <v>96</v>
      </c>
      <c r="F530" s="99">
        <f t="shared" ref="F530:J530" ca="1" si="978">IF(F524&lt;&gt;"", SUM(F524:F529), "")</f>
        <v>89</v>
      </c>
      <c r="G530" s="99">
        <f t="shared" ca="1" si="978"/>
        <v>127</v>
      </c>
      <c r="H530" s="99" t="str">
        <f t="shared" ca="1" si="978"/>
        <v/>
      </c>
      <c r="I530" s="99" t="str">
        <f t="shared" ca="1" si="978"/>
        <v/>
      </c>
      <c r="J530" s="99" t="str">
        <f t="shared" ca="1" si="978"/>
        <v/>
      </c>
      <c r="K530" s="100">
        <f ca="1">SUM(E524:J529)</f>
        <v>312</v>
      </c>
      <c r="N530" s="89"/>
      <c r="O530" s="240"/>
      <c r="P530" s="240"/>
      <c r="Q530" s="240"/>
      <c r="R530" s="240"/>
      <c r="S530" s="240"/>
      <c r="T530" s="240"/>
      <c r="U530" s="241"/>
    </row>
    <row r="532" spans="3:41" ht="23.25" x14ac:dyDescent="0.25">
      <c r="D532" s="411">
        <f>D522+TIME(0,15,0)</f>
        <v>0.78124999999999944</v>
      </c>
      <c r="E532" s="411"/>
      <c r="F532" s="411"/>
      <c r="G532" s="411"/>
    </row>
    <row r="533" spans="3:41" ht="18" customHeight="1" x14ac:dyDescent="0.25">
      <c r="E533" s="229" t="str">
        <f t="shared" ref="E533:J533" si="979">E523</f>
        <v>A</v>
      </c>
      <c r="F533" s="230" t="str">
        <f t="shared" si="979"/>
        <v>B</v>
      </c>
      <c r="G533" s="231" t="str">
        <f t="shared" si="979"/>
        <v>C</v>
      </c>
      <c r="H533" s="229" t="str">
        <f t="shared" si="979"/>
        <v/>
      </c>
      <c r="I533" s="230" t="str">
        <f t="shared" si="979"/>
        <v/>
      </c>
      <c r="J533" s="231" t="str">
        <f t="shared" si="979"/>
        <v/>
      </c>
      <c r="K533" s="88"/>
    </row>
    <row r="534" spans="3:41" ht="18" customHeight="1" x14ac:dyDescent="0.25">
      <c r="C534" s="160"/>
      <c r="D534" s="234" t="str">
        <f>D524</f>
        <v>A</v>
      </c>
      <c r="E534" s="90">
        <f t="shared" ref="E534:E539" ca="1" si="980">IF(INDIRECT("'15MIN'!C"&amp;$AO534)&lt;&gt;"", INDIRECT("'15MIN'!L"&amp;$AO534), "")</f>
        <v>0</v>
      </c>
      <c r="F534" s="91">
        <f t="shared" ref="F534:F539" ca="1" si="981">IF(INDIRECT("'15MIN'!O"&amp;$AO534)&lt;&gt;"", INDIRECT("'15MIN'!X"&amp;$AO534), "")</f>
        <v>38</v>
      </c>
      <c r="G534" s="91">
        <f t="shared" ref="G534:G539" ca="1" si="982">IF(INDIRECT("'15MIN'!AA"&amp;$AO534)&lt;&gt;"", INDIRECT("'15MIN'!AJ"&amp;$AO534), "")</f>
        <v>66</v>
      </c>
      <c r="H534" s="91" t="str">
        <f t="shared" ref="H534:H539" ca="1" si="983">IF(INDIRECT("'15MIN'!AM"&amp;$AO534)&lt;&gt;"", INDIRECT("'15MIN'!AV"&amp;$AO534), "")</f>
        <v/>
      </c>
      <c r="I534" s="92" t="str">
        <f t="shared" ref="I534:I539" ca="1" si="984">IF(INDIRECT("'15MIN'!AY"&amp;$AO534)&lt;&gt;"", INDIRECT("'15MIN'!BH"&amp;$AO534), "")</f>
        <v/>
      </c>
      <c r="J534" s="92" t="str">
        <f ca="1">IF(INDIRECT("'15MIN'!BK"&amp;$AO534)&lt;&gt;"", INDIRECT("'15MIN'!BT"&amp;$AO534), "")</f>
        <v/>
      </c>
      <c r="K534" s="93">
        <f ca="1">IF(E534&lt;&gt;"", SUM(E534:J534), "")</f>
        <v>104</v>
      </c>
      <c r="AO534">
        <f t="shared" ref="AO534:AO539" si="985">AO524+1</f>
        <v>66</v>
      </c>
    </row>
    <row r="535" spans="3:41" ht="18" customHeight="1" x14ac:dyDescent="0.25">
      <c r="C535" s="160"/>
      <c r="D535" s="235" t="str">
        <f t="shared" ref="D535:D539" si="986">D525</f>
        <v>B</v>
      </c>
      <c r="E535" s="91">
        <f t="shared" ca="1" si="980"/>
        <v>45</v>
      </c>
      <c r="F535" s="90">
        <f t="shared" ca="1" si="981"/>
        <v>0</v>
      </c>
      <c r="G535" s="91">
        <f t="shared" ca="1" si="982"/>
        <v>24</v>
      </c>
      <c r="H535" s="91" t="str">
        <f t="shared" ca="1" si="983"/>
        <v/>
      </c>
      <c r="I535" s="92" t="str">
        <f t="shared" ca="1" si="984"/>
        <v/>
      </c>
      <c r="J535" s="92" t="str">
        <f t="shared" ref="J535:J539" ca="1" si="987">IF(INDIRECT("'15MIN'!BK"&amp;$AO535)&lt;&gt;"", INDIRECT("'15MIN'!BT"&amp;$AO535), "")</f>
        <v/>
      </c>
      <c r="K535" s="93">
        <f t="shared" ref="K535:K539" ca="1" si="988">IF(E535&lt;&gt;"", SUM(E535:J535), "")</f>
        <v>69</v>
      </c>
      <c r="AO535">
        <f t="shared" si="985"/>
        <v>128</v>
      </c>
    </row>
    <row r="536" spans="3:41" ht="18" customHeight="1" x14ac:dyDescent="0.25">
      <c r="C536" s="160"/>
      <c r="D536" s="236" t="str">
        <f t="shared" si="986"/>
        <v>C</v>
      </c>
      <c r="E536" s="91">
        <f t="shared" ca="1" si="980"/>
        <v>60</v>
      </c>
      <c r="F536" s="91">
        <f t="shared" ca="1" si="981"/>
        <v>24</v>
      </c>
      <c r="G536" s="90">
        <f t="shared" ca="1" si="982"/>
        <v>0</v>
      </c>
      <c r="H536" s="91" t="str">
        <f t="shared" ca="1" si="983"/>
        <v/>
      </c>
      <c r="I536" s="92" t="str">
        <f t="shared" ca="1" si="984"/>
        <v/>
      </c>
      <c r="J536" s="92" t="str">
        <f t="shared" ca="1" si="987"/>
        <v/>
      </c>
      <c r="K536" s="93">
        <f t="shared" ca="1" si="988"/>
        <v>84</v>
      </c>
      <c r="AO536">
        <f t="shared" si="985"/>
        <v>190</v>
      </c>
    </row>
    <row r="537" spans="3:41" ht="18" customHeight="1" x14ac:dyDescent="0.25">
      <c r="C537" s="160"/>
      <c r="D537" s="237" t="str">
        <f t="shared" si="986"/>
        <v/>
      </c>
      <c r="E537" s="91" t="str">
        <f t="shared" ca="1" si="980"/>
        <v/>
      </c>
      <c r="F537" s="91" t="str">
        <f t="shared" ca="1" si="981"/>
        <v/>
      </c>
      <c r="G537" s="91" t="str">
        <f t="shared" ca="1" si="982"/>
        <v/>
      </c>
      <c r="H537" s="90" t="str">
        <f t="shared" ca="1" si="983"/>
        <v/>
      </c>
      <c r="I537" s="92" t="str">
        <f t="shared" ca="1" si="984"/>
        <v/>
      </c>
      <c r="J537" s="92" t="str">
        <f t="shared" ca="1" si="987"/>
        <v/>
      </c>
      <c r="K537" s="93" t="str">
        <f t="shared" ca="1" si="988"/>
        <v/>
      </c>
      <c r="AO537">
        <f t="shared" si="985"/>
        <v>252</v>
      </c>
    </row>
    <row r="538" spans="3:41" ht="18" customHeight="1" x14ac:dyDescent="0.25">
      <c r="C538" s="160"/>
      <c r="D538" s="238" t="str">
        <f t="shared" si="986"/>
        <v/>
      </c>
      <c r="E538" s="91" t="str">
        <f t="shared" ca="1" si="980"/>
        <v/>
      </c>
      <c r="F538" s="91" t="str">
        <f t="shared" ca="1" si="981"/>
        <v/>
      </c>
      <c r="G538" s="91" t="str">
        <f t="shared" ca="1" si="982"/>
        <v/>
      </c>
      <c r="H538" s="91" t="str">
        <f t="shared" ca="1" si="983"/>
        <v/>
      </c>
      <c r="I538" s="96" t="str">
        <f t="shared" ca="1" si="984"/>
        <v/>
      </c>
      <c r="J538" s="92" t="str">
        <f t="shared" ca="1" si="987"/>
        <v/>
      </c>
      <c r="K538" s="93" t="str">
        <f t="shared" ca="1" si="988"/>
        <v/>
      </c>
      <c r="AO538">
        <f t="shared" si="985"/>
        <v>314</v>
      </c>
    </row>
    <row r="539" spans="3:41" ht="18" customHeight="1" x14ac:dyDescent="0.25">
      <c r="C539" s="104"/>
      <c r="D539" s="239" t="str">
        <f t="shared" si="986"/>
        <v/>
      </c>
      <c r="E539" s="91" t="str">
        <f t="shared" ca="1" si="980"/>
        <v/>
      </c>
      <c r="F539" s="91" t="str">
        <f t="shared" ca="1" si="981"/>
        <v/>
      </c>
      <c r="G539" s="92" t="str">
        <f t="shared" ca="1" si="982"/>
        <v/>
      </c>
      <c r="H539" s="92" t="str">
        <f t="shared" ca="1" si="983"/>
        <v/>
      </c>
      <c r="I539" s="91" t="str">
        <f t="shared" ca="1" si="984"/>
        <v/>
      </c>
      <c r="J539" s="96" t="str">
        <f t="shared" ca="1" si="987"/>
        <v/>
      </c>
      <c r="K539" s="93" t="str">
        <f t="shared" ca="1" si="988"/>
        <v/>
      </c>
      <c r="AO539">
        <f t="shared" si="985"/>
        <v>376</v>
      </c>
    </row>
    <row r="540" spans="3:41" ht="18" customHeight="1" x14ac:dyDescent="0.25">
      <c r="C540" s="97"/>
      <c r="D540" s="98"/>
      <c r="E540" s="99">
        <f ca="1">IF(E534&lt;&gt;"", SUM(E534:E539), "")</f>
        <v>105</v>
      </c>
      <c r="F540" s="99">
        <f t="shared" ref="F540:J540" ca="1" si="989">IF(F534&lt;&gt;"", SUM(F534:F539), "")</f>
        <v>62</v>
      </c>
      <c r="G540" s="99">
        <f t="shared" ca="1" si="989"/>
        <v>90</v>
      </c>
      <c r="H540" s="99" t="str">
        <f t="shared" ca="1" si="989"/>
        <v/>
      </c>
      <c r="I540" s="99" t="str">
        <f t="shared" ca="1" si="989"/>
        <v/>
      </c>
      <c r="J540" s="99" t="str">
        <f t="shared" ca="1" si="989"/>
        <v/>
      </c>
      <c r="K540" s="100">
        <f ca="1">SUM(E534:J539)</f>
        <v>257</v>
      </c>
      <c r="M540" t="s">
        <v>82</v>
      </c>
      <c r="P540" s="413">
        <f>IF(config!C22="","UNDEFINED",config!C22)</f>
        <v>45960</v>
      </c>
      <c r="Q540" s="413"/>
    </row>
    <row r="541" spans="3:41" ht="45" customHeight="1" x14ac:dyDescent="0.25">
      <c r="M541" s="163" t="str">
        <f ca="1">LEFT(config!C37, LEN(config!C37)-5)</f>
        <v>25356-41 . Duke of Wellington HATFIELD PEVEREL . 15 OCT 2025 (JCT)</v>
      </c>
      <c r="N541" s="164"/>
      <c r="O541" s="164"/>
      <c r="P541" s="164"/>
      <c r="Q541" s="164"/>
      <c r="R541" s="164"/>
      <c r="S541" s="164"/>
      <c r="T541" s="164"/>
    </row>
    <row r="542" spans="3:41" x14ac:dyDescent="0.25">
      <c r="W542" s="124"/>
    </row>
  </sheetData>
  <sheetProtection algorithmName="SHA-512" hashValue="678s9aQ38zwW0wRF1/nju8gam7PA2s8YVAaZYKK0WZhR7LROt3UQUrCCaCiIUdOUGCu0WUM5smdo/WS0jJlkug==" saltValue="GNuRZZg0qJ8KyZfRtJ3TzQ==" spinCount="100000" sheet="1" objects="1" scenarios="1"/>
  <mergeCells count="92">
    <mergeCell ref="P540:Q540"/>
    <mergeCell ref="M464:M468"/>
    <mergeCell ref="M504:M508"/>
    <mergeCell ref="M144:M148"/>
    <mergeCell ref="M184:M188"/>
    <mergeCell ref="M224:M228"/>
    <mergeCell ref="M264:M268"/>
    <mergeCell ref="M304:M308"/>
    <mergeCell ref="M344:M348"/>
    <mergeCell ref="M384:M388"/>
    <mergeCell ref="M424:M428"/>
    <mergeCell ref="N402:Q402"/>
    <mergeCell ref="N202:Q202"/>
    <mergeCell ref="N242:Q242"/>
    <mergeCell ref="N282:Q282"/>
    <mergeCell ref="N322:Q322"/>
    <mergeCell ref="X22:AA22"/>
    <mergeCell ref="N42:Q42"/>
    <mergeCell ref="N82:Q82"/>
    <mergeCell ref="N122:Q122"/>
    <mergeCell ref="N162:Q162"/>
    <mergeCell ref="D472:G472"/>
    <mergeCell ref="D452:G452"/>
    <mergeCell ref="D462:G462"/>
    <mergeCell ref="D192:G192"/>
    <mergeCell ref="D202:G202"/>
    <mergeCell ref="D272:G272"/>
    <mergeCell ref="D282:G282"/>
    <mergeCell ref="D302:G302"/>
    <mergeCell ref="D322:G322"/>
    <mergeCell ref="D422:G422"/>
    <mergeCell ref="D372:G372"/>
    <mergeCell ref="D352:G352"/>
    <mergeCell ref="D362:G362"/>
    <mergeCell ref="D342:G342"/>
    <mergeCell ref="D382:G382"/>
    <mergeCell ref="N362:Q362"/>
    <mergeCell ref="D332:G332"/>
    <mergeCell ref="N442:Q442"/>
    <mergeCell ref="D432:G432"/>
    <mergeCell ref="D442:G442"/>
    <mergeCell ref="D152:G152"/>
    <mergeCell ref="D402:G402"/>
    <mergeCell ref="D412:G412"/>
    <mergeCell ref="D392:G392"/>
    <mergeCell ref="D262:G262"/>
    <mergeCell ref="D182:G182"/>
    <mergeCell ref="D532:G532"/>
    <mergeCell ref="D482:G482"/>
    <mergeCell ref="D492:G492"/>
    <mergeCell ref="N482:Q482"/>
    <mergeCell ref="N522:Q522"/>
    <mergeCell ref="D512:G512"/>
    <mergeCell ref="D502:G502"/>
    <mergeCell ref="D112:G112"/>
    <mergeCell ref="D122:G122"/>
    <mergeCell ref="D72:G72"/>
    <mergeCell ref="D82:G82"/>
    <mergeCell ref="D522:G522"/>
    <mergeCell ref="D312:G312"/>
    <mergeCell ref="D292:G292"/>
    <mergeCell ref="D132:G132"/>
    <mergeCell ref="D142:G142"/>
    <mergeCell ref="D162:G162"/>
    <mergeCell ref="D172:G172"/>
    <mergeCell ref="D242:G242"/>
    <mergeCell ref="D252:G252"/>
    <mergeCell ref="D232:G232"/>
    <mergeCell ref="D212:G212"/>
    <mergeCell ref="D222:G222"/>
    <mergeCell ref="M64:M68"/>
    <mergeCell ref="M104:M108"/>
    <mergeCell ref="M24:M28"/>
    <mergeCell ref="W24:W28"/>
    <mergeCell ref="D32:G32"/>
    <mergeCell ref="D52:G52"/>
    <mergeCell ref="D92:G92"/>
    <mergeCell ref="D102:G102"/>
    <mergeCell ref="D62:G62"/>
    <mergeCell ref="D42:G42"/>
    <mergeCell ref="F2:N2"/>
    <mergeCell ref="F4:N4"/>
    <mergeCell ref="F6:N6"/>
    <mergeCell ref="C6:E6"/>
    <mergeCell ref="C2:E2"/>
    <mergeCell ref="C3:E3"/>
    <mergeCell ref="C4:E4"/>
    <mergeCell ref="D22:G22"/>
    <mergeCell ref="N10:U10"/>
    <mergeCell ref="D10:K10"/>
    <mergeCell ref="N21:U21"/>
    <mergeCell ref="D21:K21"/>
  </mergeCells>
  <conditionalFormatting sqref="O12:T17">
    <cfRule type="colorScale" priority="1">
      <colorScale>
        <cfvo type="min"/>
        <cfvo type="max"/>
        <color theme="0"/>
        <color theme="5" tint="0.39997558519241921"/>
      </colorScale>
    </cfRule>
  </conditionalFormatting>
  <pageMargins left="0.7" right="0.7" top="0.75" bottom="0.75" header="0.3" footer="0.3"/>
  <pageSetup paperSize="9" scale="49" orientation="portrait" r:id="rId1"/>
  <rowBreaks count="6" manualBreakCount="6">
    <brk id="61" min="1" max="20" man="1"/>
    <brk id="141" min="1" max="20" man="1"/>
    <brk id="221" min="1" max="20" man="1"/>
    <brk id="301" min="1" max="20" man="1"/>
    <brk id="381" min="1" max="20" man="1"/>
    <brk id="461" min="1" max="2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theme="1"/>
  </sheetPr>
  <dimension ref="A2:BV69"/>
  <sheetViews>
    <sheetView showGridLines="0" zoomScale="80" zoomScaleNormal="80" workbookViewId="0"/>
  </sheetViews>
  <sheetFormatPr defaultRowHeight="15" x14ac:dyDescent="0.25"/>
  <cols>
    <col min="1" max="1" width="8.85546875" bestFit="1" customWidth="1"/>
    <col min="2" max="2" width="16.5703125" style="15" customWidth="1"/>
    <col min="3" max="3" width="46.140625" style="1" customWidth="1"/>
    <col min="4" max="4" width="0.85546875" customWidth="1"/>
    <col min="5" max="5" width="6.5703125" customWidth="1"/>
    <col min="6" max="26" width="10.7109375" customWidth="1"/>
    <col min="27" max="27" width="3.140625" bestFit="1" customWidth="1"/>
    <col min="28" max="28" width="11.42578125" bestFit="1" customWidth="1"/>
    <col min="29" max="29" width="4.5703125" bestFit="1" customWidth="1"/>
    <col min="31" max="31" width="5.7109375" bestFit="1" customWidth="1"/>
    <col min="32" max="32" width="3.140625" bestFit="1" customWidth="1"/>
    <col min="34" max="34" width="11" customWidth="1"/>
    <col min="37" max="37" width="6.5703125" customWidth="1"/>
    <col min="38" max="38" width="9.140625" style="1"/>
    <col min="39" max="39" width="5.7109375" customWidth="1"/>
    <col min="40" max="40" width="16.42578125" customWidth="1"/>
    <col min="42" max="42" width="30.85546875" customWidth="1"/>
    <col min="43" max="44" width="13.42578125" customWidth="1"/>
    <col min="46" max="47" width="6.7109375" customWidth="1"/>
    <col min="48" max="52" width="6.7109375" style="1" customWidth="1"/>
    <col min="53" max="53" width="6.7109375" customWidth="1"/>
    <col min="54" max="54" width="4.5703125" bestFit="1" customWidth="1"/>
    <col min="57" max="69" width="9.140625" style="1"/>
  </cols>
  <sheetData>
    <row r="2" spans="1:74" ht="15.75" thickBot="1" x14ac:dyDescent="0.3">
      <c r="AB2" s="81"/>
      <c r="AC2" s="81"/>
      <c r="AD2" s="81"/>
      <c r="AE2" s="81"/>
      <c r="AF2" s="81"/>
      <c r="AG2" s="81"/>
      <c r="AH2" s="81"/>
      <c r="AI2" s="81"/>
      <c r="AJ2" s="414" t="s">
        <v>120</v>
      </c>
      <c r="AK2" s="81"/>
      <c r="AL2" s="8"/>
    </row>
    <row r="3" spans="1:74" ht="15.75" customHeight="1" thickBot="1" x14ac:dyDescent="0.3">
      <c r="B3" s="66" t="s">
        <v>20</v>
      </c>
      <c r="C3" s="18" t="str">
        <f ca="1">LEFT(C60, 5)&amp;" "&amp; UPPER(TRIM(RIGHT(SUBSTITUTE(C5, ",", REPT(" ", LEN(C5))), LEN(C5))))</f>
        <v>25356 HATFIELD PEVEREL</v>
      </c>
      <c r="E3" s="45" t="s">
        <v>143</v>
      </c>
      <c r="G3" s="43" t="s">
        <v>239</v>
      </c>
      <c r="J3" s="74"/>
      <c r="K3" s="75"/>
      <c r="AB3" s="82" t="s">
        <v>121</v>
      </c>
      <c r="AC3" s="82"/>
      <c r="AD3" s="81"/>
      <c r="AE3" s="415" t="s">
        <v>122</v>
      </c>
      <c r="AF3" s="415"/>
      <c r="AG3" s="415"/>
      <c r="AH3" s="415"/>
      <c r="AI3" s="81"/>
      <c r="AJ3" s="414"/>
      <c r="AK3" s="81"/>
      <c r="AL3" s="84" t="s">
        <v>123</v>
      </c>
      <c r="AN3" s="84" t="s">
        <v>141</v>
      </c>
      <c r="AO3" s="84"/>
      <c r="AP3" s="84" t="s">
        <v>146</v>
      </c>
      <c r="AV3" s="84" t="s">
        <v>182</v>
      </c>
      <c r="AW3" s="84" t="s">
        <v>181</v>
      </c>
      <c r="AX3" s="84" t="s">
        <v>188</v>
      </c>
      <c r="AY3" s="84" t="s">
        <v>189</v>
      </c>
      <c r="AZ3" s="84" t="s">
        <v>183</v>
      </c>
      <c r="BA3" s="84" t="s">
        <v>184</v>
      </c>
      <c r="BE3" s="84" t="s">
        <v>190</v>
      </c>
      <c r="BF3" s="84" t="s">
        <v>191</v>
      </c>
      <c r="BG3" s="84" t="s">
        <v>192</v>
      </c>
      <c r="BH3" s="84" t="s">
        <v>193</v>
      </c>
      <c r="BI3" s="84" t="s">
        <v>194</v>
      </c>
      <c r="BJ3" s="84" t="s">
        <v>195</v>
      </c>
      <c r="BK3" s="84"/>
      <c r="BL3" s="84" t="s">
        <v>196</v>
      </c>
      <c r="BM3" s="84" t="s">
        <v>197</v>
      </c>
      <c r="BN3" s="84" t="s">
        <v>198</v>
      </c>
      <c r="BO3" s="84" t="s">
        <v>199</v>
      </c>
      <c r="BP3" s="84" t="s">
        <v>200</v>
      </c>
      <c r="BQ3" s="84" t="s">
        <v>201</v>
      </c>
      <c r="BS3" s="84" t="s">
        <v>204</v>
      </c>
      <c r="BT3" s="84" t="s">
        <v>205</v>
      </c>
      <c r="BV3" s="84" t="s">
        <v>208</v>
      </c>
    </row>
    <row r="4" spans="1:74" x14ac:dyDescent="0.25">
      <c r="B4" s="67" t="s">
        <v>33</v>
      </c>
      <c r="C4" s="17" t="str">
        <f ca="1">"JCT" &amp; TRIM(MID(C60, 7, 3))</f>
        <v>JCT41</v>
      </c>
      <c r="E4" s="45" t="s">
        <v>143</v>
      </c>
      <c r="G4" s="43" t="s">
        <v>166</v>
      </c>
      <c r="J4" s="74"/>
      <c r="K4" s="75"/>
      <c r="AA4" s="57" t="s">
        <v>98</v>
      </c>
      <c r="AB4" s="55" t="s">
        <v>90</v>
      </c>
      <c r="AC4" s="147" t="s">
        <v>148</v>
      </c>
      <c r="AE4" s="48" t="s">
        <v>106</v>
      </c>
      <c r="AF4" s="54" t="str">
        <f t="shared" ref="AF4:AF9" si="0">IFERROR(INDEX($AA$4:$AA$11, MATCH(F14, $AB$4:$AB$11, FALSE), 1), "")</f>
        <v>←</v>
      </c>
      <c r="AG4" s="48" t="s">
        <v>112</v>
      </c>
      <c r="AH4" s="49" t="str">
        <f t="shared" ref="AH4:AH9" si="1">IFERROR(INDEX($AA$4:$AA$19, MATCH(F14, $AB$4:$AB$19, FALSE)+4, 1), "")</f>
        <v>→</v>
      </c>
      <c r="AJ4" s="78">
        <v>20</v>
      </c>
      <c r="AL4" s="83">
        <f>COUNTIF('15MIN'!CF387:CF438, "&gt;0")/4</f>
        <v>13</v>
      </c>
      <c r="AN4" s="109">
        <v>0.25</v>
      </c>
      <c r="AO4" s="85"/>
      <c r="AP4" s="114" t="str">
        <f t="shared" ref="AP4:AP9" ca="1" si="2">IF(C14&lt;&gt;"", C14&amp;" ("&amp;OFFSET($AC$3, MATCH(F14, $AB$4:$AB$11, FALSE), 0)&amp;")", "")</f>
        <v>B1137 The Street (W)</v>
      </c>
      <c r="AT4" s="48" t="s">
        <v>176</v>
      </c>
      <c r="AU4" s="49" t="str">
        <f t="shared" ref="AU4:AU9" si="3">IFERROR(INDEX($AC$4:$AC$11, MATCH(F14, $AB$4:$AB$11, FALSE), 1), "")</f>
        <v>W</v>
      </c>
      <c r="AV4" s="182" t="s">
        <v>148</v>
      </c>
      <c r="AW4" s="183" t="str">
        <f t="shared" ref="AW4:AW9" si="4">IFERROR(INDEX($AT$4:$AT$9, MATCH(AV4, $AU$4:$AU$9, 0)), "")</f>
        <v/>
      </c>
      <c r="AX4" s="183" t="s">
        <v>98</v>
      </c>
      <c r="AY4" s="183" t="str">
        <f>AA8</f>
        <v>↓</v>
      </c>
      <c r="AZ4" s="54" t="str">
        <f t="shared" ref="AZ4:AZ11" ca="1" si="5">IFERROR(OFFSET($AH$19, MATCH(AW4, $AG$20:$AG$25, 0), 0), "")</f>
        <v/>
      </c>
      <c r="BA4" s="49" t="str">
        <f t="shared" ref="BA4:BA11" ca="1" si="6">IFERROR(OFFSET($AH$19, MATCH(AW4, $AG$20:$AG$25, 0), 1), "")</f>
        <v/>
      </c>
      <c r="BE4" s="182">
        <f>'15MIN'!CF15</f>
        <v>25</v>
      </c>
      <c r="BF4" s="183">
        <f>'15MIN'!CF77</f>
        <v>36</v>
      </c>
      <c r="BG4" s="183">
        <f>'15MIN'!CF139</f>
        <v>47</v>
      </c>
      <c r="BH4" s="183">
        <f>'15MIN'!CF201</f>
        <v>0</v>
      </c>
      <c r="BI4" s="183">
        <f>'15MIN'!CF263</f>
        <v>0</v>
      </c>
      <c r="BJ4" s="199">
        <f>'15MIN'!CF325</f>
        <v>0</v>
      </c>
      <c r="BL4" s="182">
        <f>0-'15MIN'!L387</f>
        <v>-61</v>
      </c>
      <c r="BM4" s="183">
        <f>0-'15MIN'!X387</f>
        <v>-25</v>
      </c>
      <c r="BN4" s="183">
        <f>0-'15MIN'!AJ387</f>
        <v>-22</v>
      </c>
      <c r="BO4" s="183">
        <f>0-'15MIN'!AV387</f>
        <v>0</v>
      </c>
      <c r="BP4" s="183">
        <f>0-'15MIN'!BH387</f>
        <v>0</v>
      </c>
      <c r="BQ4" s="199">
        <f>0-'15MIN'!BT387</f>
        <v>0</v>
      </c>
      <c r="BS4" s="182">
        <f t="shared" ref="BS4:BS9" si="7">INDEX(BE4:BJ4, $BJ$57)</f>
        <v>25</v>
      </c>
      <c r="BT4" s="199">
        <f t="shared" ref="BT4:BT9" si="8">INDEX(BL4:BQ4, $BQ$57)</f>
        <v>-61</v>
      </c>
      <c r="BV4" s="205">
        <f>'15MIN'!B387</f>
        <v>0.25</v>
      </c>
    </row>
    <row r="5" spans="1:74" x14ac:dyDescent="0.25">
      <c r="A5" s="7"/>
      <c r="B5" s="67" t="s">
        <v>238</v>
      </c>
      <c r="C5" s="134" t="s">
        <v>242</v>
      </c>
      <c r="G5" s="198">
        <v>45232</v>
      </c>
      <c r="J5" s="74"/>
      <c r="K5" s="77"/>
      <c r="AA5" s="58" t="s">
        <v>99</v>
      </c>
      <c r="AB5" s="59" t="s">
        <v>91</v>
      </c>
      <c r="AC5" s="148" t="s">
        <v>149</v>
      </c>
      <c r="AE5" s="50" t="s">
        <v>107</v>
      </c>
      <c r="AF5" t="str">
        <f t="shared" si="0"/>
        <v>↗</v>
      </c>
      <c r="AG5" s="50" t="s">
        <v>113</v>
      </c>
      <c r="AH5" s="51" t="str">
        <f t="shared" si="1"/>
        <v>↙</v>
      </c>
      <c r="AJ5" s="249">
        <v>30</v>
      </c>
      <c r="AL5" s="83"/>
      <c r="AN5" s="115">
        <v>0.29166666666666669</v>
      </c>
      <c r="AO5" s="85"/>
      <c r="AP5" s="115" t="str">
        <f t="shared" ca="1" si="2"/>
        <v>B1137 The Street (NE)</v>
      </c>
      <c r="AT5" s="50" t="s">
        <v>177</v>
      </c>
      <c r="AU5" s="51" t="str">
        <f t="shared" si="3"/>
        <v>NE</v>
      </c>
      <c r="AV5" s="184" t="s">
        <v>149</v>
      </c>
      <c r="AW5" s="1" t="str">
        <f t="shared" si="4"/>
        <v>B</v>
      </c>
      <c r="AX5" s="1" t="s">
        <v>99</v>
      </c>
      <c r="AY5" s="1" t="str">
        <f t="shared" ref="AY5:AY11" si="9">AA9</f>
        <v>↙</v>
      </c>
      <c r="AZ5">
        <f t="shared" ca="1" si="5"/>
        <v>4958</v>
      </c>
      <c r="BA5" s="51">
        <f t="shared" ca="1" si="6"/>
        <v>4748</v>
      </c>
      <c r="BE5" s="184">
        <f>'15MIN'!CF16</f>
        <v>36</v>
      </c>
      <c r="BF5" s="1">
        <f>'15MIN'!CF78</f>
        <v>41</v>
      </c>
      <c r="BG5" s="1">
        <f>'15MIN'!CF140</f>
        <v>71</v>
      </c>
      <c r="BH5" s="1">
        <f>'15MIN'!CF202</f>
        <v>0</v>
      </c>
      <c r="BI5" s="1">
        <f>'15MIN'!CF264</f>
        <v>0</v>
      </c>
      <c r="BJ5" s="200">
        <f>'15MIN'!CF326</f>
        <v>0</v>
      </c>
      <c r="BL5" s="184">
        <f>0-'15MIN'!L388</f>
        <v>-76</v>
      </c>
      <c r="BM5" s="1">
        <f>0-'15MIN'!X388</f>
        <v>-47</v>
      </c>
      <c r="BN5" s="1">
        <f>0-'15MIN'!AJ388</f>
        <v>-25</v>
      </c>
      <c r="BO5" s="1">
        <f>0-'15MIN'!AV388</f>
        <v>0</v>
      </c>
      <c r="BP5" s="1">
        <f>0-'15MIN'!BH388</f>
        <v>0</v>
      </c>
      <c r="BQ5" s="200">
        <f>0-'15MIN'!BT388</f>
        <v>0</v>
      </c>
      <c r="BS5" s="184">
        <f t="shared" si="7"/>
        <v>36</v>
      </c>
      <c r="BT5" s="200">
        <f t="shared" si="8"/>
        <v>-76</v>
      </c>
      <c r="BV5" s="206"/>
    </row>
    <row r="6" spans="1:74" x14ac:dyDescent="0.25">
      <c r="B6" s="67" t="s">
        <v>0</v>
      </c>
      <c r="C6" s="16">
        <v>45945</v>
      </c>
      <c r="G6" s="43"/>
      <c r="J6" s="74"/>
      <c r="K6" s="75"/>
      <c r="AA6" s="58" t="s">
        <v>100</v>
      </c>
      <c r="AB6" s="59" t="s">
        <v>92</v>
      </c>
      <c r="AC6" s="148" t="s">
        <v>150</v>
      </c>
      <c r="AE6" s="50" t="s">
        <v>108</v>
      </c>
      <c r="AF6" t="str">
        <f t="shared" si="0"/>
        <v>↓</v>
      </c>
      <c r="AG6" s="50" t="s">
        <v>114</v>
      </c>
      <c r="AH6" s="51" t="str">
        <f t="shared" si="1"/>
        <v>↑</v>
      </c>
      <c r="AJ6" s="79">
        <v>40</v>
      </c>
      <c r="AL6" s="84" t="s">
        <v>124</v>
      </c>
      <c r="AN6" s="111">
        <v>0.33333333333333331</v>
      </c>
      <c r="AO6" s="85"/>
      <c r="AP6" s="115" t="str">
        <f t="shared" ca="1" si="2"/>
        <v>B1019 Maldon Rd (S)</v>
      </c>
      <c r="AT6" s="50" t="s">
        <v>178</v>
      </c>
      <c r="AU6" s="51" t="str">
        <f t="shared" si="3"/>
        <v>S</v>
      </c>
      <c r="AV6" s="184" t="s">
        <v>150</v>
      </c>
      <c r="AW6" s="1" t="str">
        <f t="shared" si="4"/>
        <v/>
      </c>
      <c r="AX6" s="1" t="s">
        <v>100</v>
      </c>
      <c r="AY6" s="1" t="str">
        <f>AA10</f>
        <v>←</v>
      </c>
      <c r="AZ6" t="str">
        <f t="shared" ca="1" si="5"/>
        <v/>
      </c>
      <c r="BA6" s="51" t="str">
        <f t="shared" ca="1" si="6"/>
        <v/>
      </c>
      <c r="BE6" s="184">
        <f>'15MIN'!CF17</f>
        <v>47</v>
      </c>
      <c r="BF6" s="1">
        <f>'15MIN'!CF79</f>
        <v>67</v>
      </c>
      <c r="BG6" s="1">
        <f>'15MIN'!CF141</f>
        <v>109</v>
      </c>
      <c r="BH6" s="1">
        <f>'15MIN'!CF203</f>
        <v>0</v>
      </c>
      <c r="BI6" s="1">
        <f>'15MIN'!CF265</f>
        <v>0</v>
      </c>
      <c r="BJ6" s="200">
        <f>'15MIN'!CF327</f>
        <v>0</v>
      </c>
      <c r="BL6" s="184">
        <f>0-'15MIN'!L389</f>
        <v>-128</v>
      </c>
      <c r="BM6" s="1">
        <f>0-'15MIN'!X389</f>
        <v>-57</v>
      </c>
      <c r="BN6" s="1">
        <f>0-'15MIN'!AJ389</f>
        <v>-38</v>
      </c>
      <c r="BO6" s="1">
        <f>0-'15MIN'!AV389</f>
        <v>0</v>
      </c>
      <c r="BP6" s="1">
        <f>0-'15MIN'!BH389</f>
        <v>0</v>
      </c>
      <c r="BQ6" s="200">
        <f>0-'15MIN'!BT389</f>
        <v>0</v>
      </c>
      <c r="BS6" s="184">
        <f t="shared" si="7"/>
        <v>47</v>
      </c>
      <c r="BT6" s="200">
        <f t="shared" si="8"/>
        <v>-128</v>
      </c>
      <c r="BV6" s="206"/>
    </row>
    <row r="7" spans="1:74" ht="15.75" x14ac:dyDescent="0.25">
      <c r="A7" s="12"/>
      <c r="B7" s="67" t="s">
        <v>36</v>
      </c>
      <c r="C7" s="28">
        <v>0.25</v>
      </c>
      <c r="J7" s="74"/>
      <c r="K7" s="75"/>
      <c r="AA7" s="58" t="s">
        <v>101</v>
      </c>
      <c r="AB7" s="59" t="s">
        <v>93</v>
      </c>
      <c r="AC7" s="148" t="s">
        <v>151</v>
      </c>
      <c r="AE7" s="50" t="s">
        <v>109</v>
      </c>
      <c r="AF7" t="str">
        <f t="shared" si="0"/>
        <v/>
      </c>
      <c r="AG7" s="50" t="s">
        <v>115</v>
      </c>
      <c r="AH7" s="51" t="str">
        <f t="shared" si="1"/>
        <v/>
      </c>
      <c r="AJ7" s="79">
        <v>50</v>
      </c>
      <c r="AL7" s="83">
        <f>COUNTA(C14:C19)</f>
        <v>3</v>
      </c>
      <c r="AO7" s="85"/>
      <c r="AP7" s="115" t="str">
        <f t="shared" ca="1" si="2"/>
        <v/>
      </c>
      <c r="AT7" s="50" t="s">
        <v>179</v>
      </c>
      <c r="AU7" s="51" t="str">
        <f t="shared" si="3"/>
        <v/>
      </c>
      <c r="AV7" s="184" t="s">
        <v>151</v>
      </c>
      <c r="AW7" s="1" t="str">
        <f t="shared" si="4"/>
        <v/>
      </c>
      <c r="AX7" s="1" t="s">
        <v>101</v>
      </c>
      <c r="AY7" s="1" t="str">
        <f>AA11</f>
        <v>↖</v>
      </c>
      <c r="AZ7" t="str">
        <f t="shared" ca="1" si="5"/>
        <v/>
      </c>
      <c r="BA7" s="51" t="str">
        <f t="shared" ca="1" si="6"/>
        <v/>
      </c>
      <c r="BE7" s="184">
        <f>'15MIN'!CF18</f>
        <v>71</v>
      </c>
      <c r="BF7" s="1">
        <f>'15MIN'!CF80</f>
        <v>98</v>
      </c>
      <c r="BG7" s="1">
        <f>'15MIN'!CF142</f>
        <v>128</v>
      </c>
      <c r="BH7" s="1">
        <f>'15MIN'!CF204</f>
        <v>0</v>
      </c>
      <c r="BI7" s="1">
        <f>'15MIN'!CF266</f>
        <v>0</v>
      </c>
      <c r="BJ7" s="200">
        <f>'15MIN'!CF328</f>
        <v>0</v>
      </c>
      <c r="BL7" s="184">
        <f>0-'15MIN'!L390</f>
        <v>-160</v>
      </c>
      <c r="BM7" s="1">
        <f>0-'15MIN'!X390</f>
        <v>-70</v>
      </c>
      <c r="BN7" s="1">
        <f>0-'15MIN'!AJ390</f>
        <v>-67</v>
      </c>
      <c r="BO7" s="1">
        <f>0-'15MIN'!AV390</f>
        <v>0</v>
      </c>
      <c r="BP7" s="1">
        <f>0-'15MIN'!BH390</f>
        <v>0</v>
      </c>
      <c r="BQ7" s="200">
        <f>0-'15MIN'!BT390</f>
        <v>0</v>
      </c>
      <c r="BS7" s="184">
        <f t="shared" si="7"/>
        <v>71</v>
      </c>
      <c r="BT7" s="200">
        <f t="shared" si="8"/>
        <v>-160</v>
      </c>
      <c r="BV7" s="206"/>
    </row>
    <row r="8" spans="1:74" ht="15.75" x14ac:dyDescent="0.25">
      <c r="A8" s="12"/>
      <c r="B8" s="67" t="s">
        <v>37</v>
      </c>
      <c r="C8" s="28">
        <v>1.0416666666666666E-2</v>
      </c>
      <c r="J8" s="74"/>
      <c r="K8" s="75"/>
      <c r="AA8" s="58" t="s">
        <v>102</v>
      </c>
      <c r="AB8" s="59" t="s">
        <v>94</v>
      </c>
      <c r="AC8" s="148" t="s">
        <v>152</v>
      </c>
      <c r="AE8" s="50" t="s">
        <v>110</v>
      </c>
      <c r="AF8" t="str">
        <f t="shared" si="0"/>
        <v/>
      </c>
      <c r="AG8" s="50" t="s">
        <v>116</v>
      </c>
      <c r="AH8" s="51" t="str">
        <f t="shared" si="1"/>
        <v/>
      </c>
      <c r="AJ8" s="79">
        <v>60</v>
      </c>
      <c r="AO8" s="85"/>
      <c r="AP8" s="115" t="str">
        <f t="shared" ca="1" si="2"/>
        <v/>
      </c>
      <c r="AT8" s="50" t="s">
        <v>150</v>
      </c>
      <c r="AU8" s="51" t="str">
        <f t="shared" si="3"/>
        <v/>
      </c>
      <c r="AV8" s="184" t="s">
        <v>152</v>
      </c>
      <c r="AW8" s="1" t="str">
        <f t="shared" si="4"/>
        <v>C</v>
      </c>
      <c r="AX8" s="1" t="s">
        <v>102</v>
      </c>
      <c r="AY8" s="1" t="str">
        <f>AA12</f>
        <v>↑</v>
      </c>
      <c r="AZ8">
        <f t="shared" ca="1" si="5"/>
        <v>6002</v>
      </c>
      <c r="BA8" s="51">
        <f t="shared" ca="1" si="6"/>
        <v>5814</v>
      </c>
      <c r="BE8" s="184">
        <f>'15MIN'!CF19</f>
        <v>94</v>
      </c>
      <c r="BF8" s="1">
        <f>'15MIN'!CF81</f>
        <v>102</v>
      </c>
      <c r="BG8" s="1">
        <f>'15MIN'!CF143</f>
        <v>132</v>
      </c>
      <c r="BH8" s="1">
        <f>'15MIN'!CF205</f>
        <v>0</v>
      </c>
      <c r="BI8" s="1">
        <f>'15MIN'!CF267</f>
        <v>0</v>
      </c>
      <c r="BJ8" s="200">
        <f>'15MIN'!CF329</f>
        <v>0</v>
      </c>
      <c r="BL8" s="184">
        <f>0-'15MIN'!L391</f>
        <v>-160</v>
      </c>
      <c r="BM8" s="1">
        <f>0-'15MIN'!X391</f>
        <v>-78</v>
      </c>
      <c r="BN8" s="1">
        <f>0-'15MIN'!AJ391</f>
        <v>-90</v>
      </c>
      <c r="BO8" s="1">
        <f>0-'15MIN'!AV391</f>
        <v>0</v>
      </c>
      <c r="BP8" s="1">
        <f>0-'15MIN'!BH391</f>
        <v>0</v>
      </c>
      <c r="BQ8" s="200">
        <f>0-'15MIN'!BT391</f>
        <v>0</v>
      </c>
      <c r="BS8" s="184">
        <f t="shared" si="7"/>
        <v>94</v>
      </c>
      <c r="BT8" s="200">
        <f t="shared" si="8"/>
        <v>-160</v>
      </c>
      <c r="BV8" s="206">
        <f>'15MIN'!B391</f>
        <v>0.29166666666666674</v>
      </c>
    </row>
    <row r="9" spans="1:74" x14ac:dyDescent="0.25">
      <c r="B9" s="67" t="s">
        <v>119</v>
      </c>
      <c r="C9" s="135">
        <v>30</v>
      </c>
      <c r="J9" s="74"/>
      <c r="K9" s="77"/>
      <c r="AA9" s="58" t="s">
        <v>103</v>
      </c>
      <c r="AB9" s="59" t="s">
        <v>95</v>
      </c>
      <c r="AC9" s="148" t="s">
        <v>153</v>
      </c>
      <c r="AE9" s="52" t="s">
        <v>111</v>
      </c>
      <c r="AF9" s="33" t="str">
        <f t="shared" si="0"/>
        <v/>
      </c>
      <c r="AG9" s="52" t="s">
        <v>117</v>
      </c>
      <c r="AH9" s="53" t="str">
        <f t="shared" si="1"/>
        <v/>
      </c>
      <c r="AJ9" s="80">
        <v>70</v>
      </c>
      <c r="AL9" s="84" t="s">
        <v>125</v>
      </c>
      <c r="AO9" s="85"/>
      <c r="AP9" s="116" t="str">
        <f t="shared" ca="1" si="2"/>
        <v/>
      </c>
      <c r="AT9" s="52" t="s">
        <v>180</v>
      </c>
      <c r="AU9" s="53" t="str">
        <f t="shared" si="3"/>
        <v/>
      </c>
      <c r="AV9" s="184" t="s">
        <v>153</v>
      </c>
      <c r="AW9" s="1" t="str">
        <f t="shared" si="4"/>
        <v/>
      </c>
      <c r="AX9" s="1" t="s">
        <v>103</v>
      </c>
      <c r="AY9" s="1" t="str">
        <f>AA13</f>
        <v>↗</v>
      </c>
      <c r="AZ9" t="str">
        <f t="shared" ca="1" si="5"/>
        <v/>
      </c>
      <c r="BA9" s="51" t="str">
        <f t="shared" ca="1" si="6"/>
        <v/>
      </c>
      <c r="BE9" s="184">
        <f>'15MIN'!CF20</f>
        <v>127</v>
      </c>
      <c r="BF9" s="1">
        <f>'15MIN'!CF82</f>
        <v>131</v>
      </c>
      <c r="BG9" s="1">
        <f>'15MIN'!CF144</f>
        <v>172</v>
      </c>
      <c r="BH9" s="1">
        <f>'15MIN'!CF206</f>
        <v>0</v>
      </c>
      <c r="BI9" s="1">
        <f>'15MIN'!CF268</f>
        <v>0</v>
      </c>
      <c r="BJ9" s="200">
        <f>'15MIN'!CF330</f>
        <v>0</v>
      </c>
      <c r="BL9" s="184">
        <f>0-'15MIN'!L392</f>
        <v>-212</v>
      </c>
      <c r="BM9" s="1">
        <f>0-'15MIN'!X392</f>
        <v>-99</v>
      </c>
      <c r="BN9" s="1">
        <f>0-'15MIN'!AJ392</f>
        <v>-119</v>
      </c>
      <c r="BO9" s="1">
        <f>0-'15MIN'!AV392</f>
        <v>0</v>
      </c>
      <c r="BP9" s="1">
        <f>0-'15MIN'!BH392</f>
        <v>0</v>
      </c>
      <c r="BQ9" s="200">
        <f>0-'15MIN'!BT392</f>
        <v>0</v>
      </c>
      <c r="BS9" s="184">
        <f t="shared" si="7"/>
        <v>127</v>
      </c>
      <c r="BT9" s="200">
        <f t="shared" si="8"/>
        <v>-212</v>
      </c>
      <c r="BV9" s="206"/>
    </row>
    <row r="10" spans="1:74" x14ac:dyDescent="0.25">
      <c r="B10" s="67" t="s">
        <v>233</v>
      </c>
      <c r="C10" s="135" t="s">
        <v>237</v>
      </c>
      <c r="J10" s="74"/>
      <c r="K10" s="77"/>
      <c r="AA10" s="58" t="s">
        <v>104</v>
      </c>
      <c r="AB10" s="59" t="s">
        <v>96</v>
      </c>
      <c r="AC10" s="148" t="s">
        <v>154</v>
      </c>
      <c r="AL10" s="83">
        <f>COUNTA(C27:C35)</f>
        <v>9</v>
      </c>
      <c r="AO10" s="85"/>
      <c r="AV10" s="184" t="s">
        <v>154</v>
      </c>
      <c r="AW10" s="1" t="str">
        <f>IFERROR(INDEX($AT$4:$AT$9, MATCH(AV10, $AU$4:$AU$9, 0)), "")</f>
        <v>A</v>
      </c>
      <c r="AX10" s="1" t="s">
        <v>104</v>
      </c>
      <c r="AY10" s="1" t="str">
        <f t="shared" si="9"/>
        <v>→</v>
      </c>
      <c r="AZ10">
        <f t="shared" ca="1" si="5"/>
        <v>6569</v>
      </c>
      <c r="BA10" s="51">
        <f t="shared" ca="1" si="6"/>
        <v>6967</v>
      </c>
      <c r="BE10" s="184">
        <f>'15MIN'!CF21</f>
        <v>115</v>
      </c>
      <c r="BF10" s="1">
        <f>'15MIN'!CF83</f>
        <v>135</v>
      </c>
      <c r="BG10" s="1">
        <f>'15MIN'!CF145</f>
        <v>178</v>
      </c>
      <c r="BH10" s="1">
        <f>'15MIN'!CF207</f>
        <v>0</v>
      </c>
      <c r="BI10" s="1">
        <f>'15MIN'!CF269</f>
        <v>0</v>
      </c>
      <c r="BJ10" s="200">
        <f>'15MIN'!CF331</f>
        <v>0</v>
      </c>
      <c r="BL10" s="184">
        <f>0-'15MIN'!L393</f>
        <v>-209</v>
      </c>
      <c r="BM10" s="1">
        <f>0-'15MIN'!X393</f>
        <v>-107</v>
      </c>
      <c r="BN10" s="1">
        <f>0-'15MIN'!AJ393</f>
        <v>-112</v>
      </c>
      <c r="BO10" s="1">
        <f>0-'15MIN'!AV393</f>
        <v>0</v>
      </c>
      <c r="BP10" s="1">
        <f>0-'15MIN'!BH393</f>
        <v>0</v>
      </c>
      <c r="BQ10" s="200">
        <f>0-'15MIN'!BT393</f>
        <v>0</v>
      </c>
      <c r="BS10" s="184">
        <f t="shared" ref="BS10:BS55" si="10">INDEX(BE10:BJ10, $BJ$57)</f>
        <v>115</v>
      </c>
      <c r="BT10" s="200">
        <f t="shared" ref="BT10:BT55" si="11">INDEX(BL10:BQ10, $BQ$57)</f>
        <v>-209</v>
      </c>
      <c r="BV10" s="206"/>
    </row>
    <row r="11" spans="1:74" x14ac:dyDescent="0.25">
      <c r="A11" s="7"/>
      <c r="B11" s="67" t="s">
        <v>174</v>
      </c>
      <c r="C11" s="134" t="s">
        <v>248</v>
      </c>
      <c r="J11" s="74"/>
      <c r="K11" s="77"/>
      <c r="AA11" s="58" t="s">
        <v>105</v>
      </c>
      <c r="AB11" s="59" t="s">
        <v>97</v>
      </c>
      <c r="AC11" s="148" t="s">
        <v>155</v>
      </c>
      <c r="AG11" s="415" t="s">
        <v>162</v>
      </c>
      <c r="AH11" s="415"/>
      <c r="AI11" s="415"/>
      <c r="AJ11" s="415"/>
      <c r="AN11" s="84" t="s">
        <v>142</v>
      </c>
      <c r="AO11" s="85"/>
      <c r="AP11" s="84" t="s">
        <v>168</v>
      </c>
      <c r="AV11" s="185" t="s">
        <v>155</v>
      </c>
      <c r="AW11" s="186" t="str">
        <f>IFERROR(INDEX($AT$4:$AT$9, MATCH(AV11, $AU$4:$AU$9, 0)), "")</f>
        <v/>
      </c>
      <c r="AX11" s="186" t="s">
        <v>105</v>
      </c>
      <c r="AY11" s="186" t="str">
        <f t="shared" si="9"/>
        <v>↘</v>
      </c>
      <c r="AZ11" s="33" t="str">
        <f t="shared" ca="1" si="5"/>
        <v/>
      </c>
      <c r="BA11" s="53" t="str">
        <f t="shared" ca="1" si="6"/>
        <v/>
      </c>
      <c r="BE11" s="184">
        <f>'15MIN'!CF22</f>
        <v>161</v>
      </c>
      <c r="BF11" s="1">
        <f>'15MIN'!CF84</f>
        <v>137</v>
      </c>
      <c r="BG11" s="1">
        <f>'15MIN'!CF146</f>
        <v>146</v>
      </c>
      <c r="BH11" s="1">
        <f>'15MIN'!CF208</f>
        <v>0</v>
      </c>
      <c r="BI11" s="1">
        <f>'15MIN'!CF270</f>
        <v>0</v>
      </c>
      <c r="BJ11" s="200">
        <f>'15MIN'!CF332</f>
        <v>0</v>
      </c>
      <c r="BL11" s="184">
        <f>0-'15MIN'!L394</f>
        <v>-191</v>
      </c>
      <c r="BM11" s="1">
        <f>0-'15MIN'!X394</f>
        <v>-106</v>
      </c>
      <c r="BN11" s="1">
        <f>0-'15MIN'!AJ394</f>
        <v>-147</v>
      </c>
      <c r="BO11" s="1">
        <f>0-'15MIN'!AV394</f>
        <v>0</v>
      </c>
      <c r="BP11" s="1">
        <f>0-'15MIN'!BH394</f>
        <v>0</v>
      </c>
      <c r="BQ11" s="200">
        <f>0-'15MIN'!BT394</f>
        <v>0</v>
      </c>
      <c r="BS11" s="184">
        <f t="shared" si="10"/>
        <v>161</v>
      </c>
      <c r="BT11" s="200">
        <f t="shared" si="11"/>
        <v>-191</v>
      </c>
      <c r="BV11" s="206"/>
    </row>
    <row r="12" spans="1:74" x14ac:dyDescent="0.25">
      <c r="A12" s="8"/>
      <c r="B12" s="67" t="s">
        <v>210</v>
      </c>
      <c r="C12" s="134" t="s">
        <v>243</v>
      </c>
      <c r="J12" s="74"/>
      <c r="K12" s="77"/>
      <c r="AA12" s="58" t="s">
        <v>98</v>
      </c>
      <c r="AB12" s="59" t="s">
        <v>90</v>
      </c>
      <c r="AC12" s="148" t="s">
        <v>148</v>
      </c>
      <c r="AG12" s="48" t="s">
        <v>156</v>
      </c>
      <c r="AH12" s="54"/>
      <c r="AI12" s="144">
        <f>'15MIN'!CF439</f>
        <v>17529</v>
      </c>
      <c r="AJ12" s="49"/>
      <c r="AN12" s="109">
        <v>1.0416666666666666E-2</v>
      </c>
      <c r="AO12" s="85"/>
      <c r="AP12" s="165">
        <f ca="1">MAX(MATRIX!O12:T17)</f>
        <v>3911</v>
      </c>
      <c r="AQ12" s="49" t="s">
        <v>169</v>
      </c>
      <c r="BE12" s="184">
        <f>'15MIN'!CF23</f>
        <v>140</v>
      </c>
      <c r="BF12" s="1">
        <f>'15MIN'!CF85</f>
        <v>123</v>
      </c>
      <c r="BG12" s="1">
        <f>'15MIN'!CF147</f>
        <v>179</v>
      </c>
      <c r="BH12" s="1">
        <f>'15MIN'!CF209</f>
        <v>0</v>
      </c>
      <c r="BI12" s="1">
        <f>'15MIN'!CF271</f>
        <v>0</v>
      </c>
      <c r="BJ12" s="200">
        <f>'15MIN'!CF333</f>
        <v>0</v>
      </c>
      <c r="BL12" s="184">
        <f>0-'15MIN'!L395</f>
        <v>-181</v>
      </c>
      <c r="BM12" s="1">
        <f>0-'15MIN'!X395</f>
        <v>-137</v>
      </c>
      <c r="BN12" s="1">
        <f>0-'15MIN'!AJ395</f>
        <v>-124</v>
      </c>
      <c r="BO12" s="1">
        <f>0-'15MIN'!AV395</f>
        <v>0</v>
      </c>
      <c r="BP12" s="1">
        <f>0-'15MIN'!BH395</f>
        <v>0</v>
      </c>
      <c r="BQ12" s="200">
        <f>0-'15MIN'!BT395</f>
        <v>0</v>
      </c>
      <c r="BS12" s="184">
        <f t="shared" si="10"/>
        <v>140</v>
      </c>
      <c r="BT12" s="200">
        <f t="shared" si="11"/>
        <v>-181</v>
      </c>
      <c r="BV12" s="206">
        <f>'15MIN'!B395</f>
        <v>0.33333333333333348</v>
      </c>
    </row>
    <row r="13" spans="1:74" ht="15.75" thickBot="1" x14ac:dyDescent="0.3">
      <c r="A13" s="8"/>
      <c r="B13" s="67" t="s">
        <v>215</v>
      </c>
      <c r="C13" s="134" t="s">
        <v>224</v>
      </c>
      <c r="J13" s="74"/>
      <c r="K13" s="77"/>
      <c r="AA13" s="58" t="s">
        <v>99</v>
      </c>
      <c r="AB13" s="59" t="s">
        <v>91</v>
      </c>
      <c r="AC13" s="148" t="s">
        <v>149</v>
      </c>
      <c r="AG13" s="50" t="s">
        <v>157</v>
      </c>
      <c r="AI13" s="2">
        <f>'15MIN'!CE439</f>
        <v>24</v>
      </c>
      <c r="AJ13" s="51">
        <f>IF(AI12&gt;0, ROUND((AI13/AI12)*100, 2), "")</f>
        <v>0.14000000000000001</v>
      </c>
      <c r="AN13" s="110">
        <v>2.0833333333333332E-2</v>
      </c>
      <c r="AO13" s="85"/>
      <c r="AP13" s="166">
        <f t="array" aca="1" ref="AP13" ca="1">MIN(IF(MATRIX!O12:T17=$AP$12, ROW(MATRIX!O12:T17)-ROW(MATRIX!O12)+1))</f>
        <v>3</v>
      </c>
      <c r="AQ13" s="51" t="s">
        <v>170</v>
      </c>
      <c r="AT13" s="189" t="s">
        <v>186</v>
      </c>
      <c r="AW13" s="88" t="s">
        <v>148</v>
      </c>
      <c r="BE13" s="184">
        <f>'15MIN'!CF24</f>
        <v>160</v>
      </c>
      <c r="BF13" s="1">
        <f>'15MIN'!CF86</f>
        <v>162</v>
      </c>
      <c r="BG13" s="1">
        <f>'15MIN'!CF148</f>
        <v>155</v>
      </c>
      <c r="BH13" s="1">
        <f>'15MIN'!CF210</f>
        <v>0</v>
      </c>
      <c r="BI13" s="1">
        <f>'15MIN'!CF272</f>
        <v>0</v>
      </c>
      <c r="BJ13" s="200">
        <f>'15MIN'!CF334</f>
        <v>0</v>
      </c>
      <c r="BL13" s="184">
        <f>0-'15MIN'!L396</f>
        <v>-194</v>
      </c>
      <c r="BM13" s="1">
        <f>0-'15MIN'!X396</f>
        <v>-115</v>
      </c>
      <c r="BN13" s="1">
        <f>0-'15MIN'!AJ396</f>
        <v>-168</v>
      </c>
      <c r="BO13" s="1">
        <f>0-'15MIN'!AV396</f>
        <v>0</v>
      </c>
      <c r="BP13" s="1">
        <f>0-'15MIN'!BH396</f>
        <v>0</v>
      </c>
      <c r="BQ13" s="200">
        <f>0-'15MIN'!BT396</f>
        <v>0</v>
      </c>
      <c r="BS13" s="184">
        <f t="shared" si="10"/>
        <v>160</v>
      </c>
      <c r="BT13" s="200">
        <f t="shared" si="11"/>
        <v>-194</v>
      </c>
      <c r="BV13" s="206"/>
    </row>
    <row r="14" spans="1:74" x14ac:dyDescent="0.25">
      <c r="A14" s="8"/>
      <c r="B14" s="68" t="s">
        <v>25</v>
      </c>
      <c r="C14" s="170" t="s">
        <v>247</v>
      </c>
      <c r="E14" s="106" t="str">
        <f>IF(C14&lt;&gt;"","--&gt;","")</f>
        <v>--&gt;</v>
      </c>
      <c r="F14" s="202" t="s">
        <v>96</v>
      </c>
      <c r="G14" s="58"/>
      <c r="J14" s="74"/>
      <c r="K14" s="76"/>
      <c r="AA14" s="58" t="s">
        <v>100</v>
      </c>
      <c r="AB14" s="59" t="s">
        <v>92</v>
      </c>
      <c r="AC14" s="148" t="s">
        <v>150</v>
      </c>
      <c r="AG14" s="50" t="s">
        <v>159</v>
      </c>
      <c r="AI14" s="2">
        <f>SUM('15MIN'!CA439:CB439)</f>
        <v>612</v>
      </c>
      <c r="AJ14" s="51">
        <f>IF(AI12&gt;0, ROUND((AI14/AI12)*100, 2), "")</f>
        <v>3.49</v>
      </c>
      <c r="AN14" s="111">
        <v>4.1666666666666664E-2</v>
      </c>
      <c r="AO14" s="85"/>
      <c r="AP14" s="166">
        <f ca="1">IF(AP13=0, 0, MATCH($AP$12, INDEX(MATRIX!O12:T17, AP13, 0), 0))</f>
        <v>1</v>
      </c>
      <c r="AQ14" s="51" t="s">
        <v>171</v>
      </c>
      <c r="AS14" s="187"/>
      <c r="AT14" s="191" t="str">
        <f ca="1">BA11</f>
        <v/>
      </c>
      <c r="AW14" s="191" t="str">
        <f ca="1">BA4</f>
        <v/>
      </c>
      <c r="AZ14" s="191">
        <f ca="1">BA5</f>
        <v>4748</v>
      </c>
      <c r="BE14" s="184">
        <f>'15MIN'!CF25</f>
        <v>123</v>
      </c>
      <c r="BF14" s="1">
        <f>'15MIN'!CF87</f>
        <v>140</v>
      </c>
      <c r="BG14" s="1">
        <f>'15MIN'!CF149</f>
        <v>141</v>
      </c>
      <c r="BH14" s="1">
        <f>'15MIN'!CF211</f>
        <v>0</v>
      </c>
      <c r="BI14" s="1">
        <f>'15MIN'!CF273</f>
        <v>0</v>
      </c>
      <c r="BJ14" s="200">
        <f>'15MIN'!CF335</f>
        <v>0</v>
      </c>
      <c r="BL14" s="184">
        <f>0-'15MIN'!L397</f>
        <v>-181</v>
      </c>
      <c r="BM14" s="1">
        <f>0-'15MIN'!X397</f>
        <v>-114</v>
      </c>
      <c r="BN14" s="1">
        <f>0-'15MIN'!AJ397</f>
        <v>-109</v>
      </c>
      <c r="BO14" s="1">
        <f>0-'15MIN'!AV397</f>
        <v>0</v>
      </c>
      <c r="BP14" s="1">
        <f>0-'15MIN'!BH397</f>
        <v>0</v>
      </c>
      <c r="BQ14" s="200">
        <f>0-'15MIN'!BT397</f>
        <v>0</v>
      </c>
      <c r="BS14" s="184">
        <f t="shared" si="10"/>
        <v>123</v>
      </c>
      <c r="BT14" s="200">
        <f t="shared" si="11"/>
        <v>-181</v>
      </c>
      <c r="BV14" s="206"/>
    </row>
    <row r="15" spans="1:74" x14ac:dyDescent="0.25">
      <c r="A15" s="8"/>
      <c r="B15" s="69" t="s">
        <v>26</v>
      </c>
      <c r="C15" s="134" t="s">
        <v>247</v>
      </c>
      <c r="E15" s="107" t="str">
        <f>IF(C15&lt;&gt;"","--&gt;","")</f>
        <v>--&gt;</v>
      </c>
      <c r="F15" s="203" t="s">
        <v>91</v>
      </c>
      <c r="G15" s="58"/>
      <c r="AA15" s="58" t="s">
        <v>101</v>
      </c>
      <c r="AB15" s="59" t="s">
        <v>93</v>
      </c>
      <c r="AC15" s="148" t="s">
        <v>151</v>
      </c>
      <c r="AG15" s="50" t="s">
        <v>160</v>
      </c>
      <c r="AI15" s="2">
        <f>MAX('15MIN'!CF387:CF410)</f>
        <v>477</v>
      </c>
      <c r="AJ15" s="145">
        <f>INDEX('15MIN'!BV387:BV410, MATCH(MAX('15MIN'!CF387:CF410), '15MIN'!CF387:CF410, 0))</f>
        <v>0.34375000000000017</v>
      </c>
      <c r="AO15" s="85"/>
      <c r="AP15" s="166"/>
      <c r="AQ15" s="51"/>
      <c r="AT15" s="86" t="s">
        <v>155</v>
      </c>
      <c r="AU15" s="192" t="str">
        <f>IF(AW11&lt;&gt;"", AW11, "")</f>
        <v/>
      </c>
      <c r="AV15" s="89"/>
      <c r="AW15" s="192" t="str">
        <f>IF(AW4&lt;&gt;"", AW4, "")</f>
        <v/>
      </c>
      <c r="AX15" s="89"/>
      <c r="AY15" s="192" t="str">
        <f>IF(AW5&lt;&gt;"", AW5, "")</f>
        <v>B</v>
      </c>
      <c r="AZ15" s="188" t="s">
        <v>149</v>
      </c>
      <c r="BE15" s="184">
        <f>'15MIN'!CF26</f>
        <v>120</v>
      </c>
      <c r="BF15" s="1">
        <f>'15MIN'!CF88</f>
        <v>140</v>
      </c>
      <c r="BG15" s="1">
        <f>'15MIN'!CF150</f>
        <v>166</v>
      </c>
      <c r="BH15" s="1">
        <f>'15MIN'!CF212</f>
        <v>0</v>
      </c>
      <c r="BI15" s="1">
        <f>'15MIN'!CF274</f>
        <v>0</v>
      </c>
      <c r="BJ15" s="200">
        <f>'15MIN'!CF336</f>
        <v>0</v>
      </c>
      <c r="BL15" s="184">
        <f>0-'15MIN'!L398</f>
        <v>-194</v>
      </c>
      <c r="BM15" s="1">
        <f>0-'15MIN'!X398</f>
        <v>-116</v>
      </c>
      <c r="BN15" s="1">
        <f>0-'15MIN'!AJ398</f>
        <v>-116</v>
      </c>
      <c r="BO15" s="1">
        <f>0-'15MIN'!AV398</f>
        <v>0</v>
      </c>
      <c r="BP15" s="1">
        <f>0-'15MIN'!BH398</f>
        <v>0</v>
      </c>
      <c r="BQ15" s="200">
        <f>0-'15MIN'!BT398</f>
        <v>0</v>
      </c>
      <c r="BS15" s="184">
        <f t="shared" si="10"/>
        <v>120</v>
      </c>
      <c r="BT15" s="200">
        <f t="shared" si="11"/>
        <v>-194</v>
      </c>
      <c r="BV15" s="206"/>
    </row>
    <row r="16" spans="1:74" x14ac:dyDescent="0.25">
      <c r="A16" s="8"/>
      <c r="B16" s="69" t="s">
        <v>27</v>
      </c>
      <c r="C16" s="134" t="s">
        <v>246</v>
      </c>
      <c r="E16" s="107" t="str">
        <f t="shared" ref="E16:E19" si="12">IF(C16&lt;&gt;"","--&gt;","")</f>
        <v>--&gt;</v>
      </c>
      <c r="F16" s="203" t="s">
        <v>94</v>
      </c>
      <c r="G16" s="58"/>
      <c r="H16" s="27"/>
      <c r="AA16" s="58" t="s">
        <v>102</v>
      </c>
      <c r="AB16" s="59" t="s">
        <v>94</v>
      </c>
      <c r="AC16" s="148" t="s">
        <v>152</v>
      </c>
      <c r="AG16" s="52" t="s">
        <v>161</v>
      </c>
      <c r="AH16" s="33"/>
      <c r="AI16" s="63">
        <f>MAX('15MIN'!CF411:CF438)</f>
        <v>469</v>
      </c>
      <c r="AJ16" s="146">
        <f>INDEX('15MIN'!BV411:BV438, MATCH(MAX('15MIN'!CF411:CF438), '15MIN'!CF411:CF438, 0))</f>
        <v>0.68749999999999978</v>
      </c>
      <c r="AO16" s="85"/>
      <c r="AP16" s="166" t="str">
        <f ca="1">IF(AP14&lt;&gt;AP13, INDIRECT("AP"&amp;3+AP13), "")</f>
        <v>B1019 Maldon Rd (S)</v>
      </c>
      <c r="AQ16" s="51" t="s">
        <v>172</v>
      </c>
      <c r="AS16" s="187"/>
      <c r="AV16" s="192" t="str">
        <f>IF(AW11&lt;&gt;"", AX11, "")</f>
        <v/>
      </c>
      <c r="AW16" s="195" t="str">
        <f>IF(AW4&lt;&gt;"", AX4, "")</f>
        <v/>
      </c>
      <c r="AX16" s="192" t="str">
        <f>IF(AW5&lt;&gt;"", AX5, "")</f>
        <v>↗</v>
      </c>
      <c r="BE16" s="184">
        <f>'15MIN'!CF27</f>
        <v>114</v>
      </c>
      <c r="BF16" s="1">
        <f>'15MIN'!CF89</f>
        <v>113</v>
      </c>
      <c r="BG16" s="1">
        <f>'15MIN'!CF151</f>
        <v>124</v>
      </c>
      <c r="BH16" s="1">
        <f>'15MIN'!CF213</f>
        <v>0</v>
      </c>
      <c r="BI16" s="1">
        <f>'15MIN'!CF275</f>
        <v>0</v>
      </c>
      <c r="BJ16" s="200">
        <f>'15MIN'!CF337</f>
        <v>0</v>
      </c>
      <c r="BL16" s="184">
        <f>0-'15MIN'!L399</f>
        <v>-162</v>
      </c>
      <c r="BM16" s="1">
        <f>0-'15MIN'!X399</f>
        <v>-102</v>
      </c>
      <c r="BN16" s="1">
        <f>0-'15MIN'!AJ399</f>
        <v>-87</v>
      </c>
      <c r="BO16" s="1">
        <f>0-'15MIN'!AV399</f>
        <v>0</v>
      </c>
      <c r="BP16" s="1">
        <f>0-'15MIN'!BH399</f>
        <v>0</v>
      </c>
      <c r="BQ16" s="200">
        <f>0-'15MIN'!BT399</f>
        <v>0</v>
      </c>
      <c r="BS16" s="184">
        <f t="shared" si="10"/>
        <v>114</v>
      </c>
      <c r="BT16" s="200">
        <f t="shared" si="11"/>
        <v>-162</v>
      </c>
      <c r="BV16" s="206">
        <f>'15MIN'!B399</f>
        <v>0.37500000000000022</v>
      </c>
    </row>
    <row r="17" spans="1:74" x14ac:dyDescent="0.25">
      <c r="A17" s="9"/>
      <c r="B17" s="69" t="s">
        <v>28</v>
      </c>
      <c r="C17" s="17"/>
      <c r="E17" s="107" t="str">
        <f t="shared" si="12"/>
        <v/>
      </c>
      <c r="F17" s="203"/>
      <c r="G17" s="58"/>
      <c r="H17" s="27"/>
      <c r="AA17" s="58" t="s">
        <v>103</v>
      </c>
      <c r="AB17" s="59" t="s">
        <v>95</v>
      </c>
      <c r="AC17" s="148" t="s">
        <v>153</v>
      </c>
      <c r="AO17" s="85"/>
      <c r="AP17" s="167" t="str">
        <f ca="1">IF(AP14&lt;&gt;AP13, INDIRECT("AP"&amp;3+AP14), "")</f>
        <v>B1137 The Street (W)</v>
      </c>
      <c r="AQ17" s="53" t="s">
        <v>173</v>
      </c>
      <c r="AS17" s="188" t="s">
        <v>154</v>
      </c>
      <c r="AT17" s="191">
        <f ca="1">BA10</f>
        <v>6967</v>
      </c>
      <c r="AU17" s="192" t="str">
        <f>IF(AW10&lt;&gt;"", AW10, "")</f>
        <v>A</v>
      </c>
      <c r="AV17" s="193" t="str">
        <f>IF(AW10&lt;&gt;"", AX10, "")</f>
        <v>←</v>
      </c>
      <c r="AW17" s="197"/>
      <c r="AX17" s="194" t="str">
        <f>IF(AW6&lt;&gt;"", AX6, "")</f>
        <v/>
      </c>
      <c r="AY17" s="192" t="str">
        <f>IF(AW6&lt;&gt;"", AW6, "")</f>
        <v/>
      </c>
      <c r="AZ17" s="191" t="str">
        <f ca="1">BA6</f>
        <v/>
      </c>
      <c r="BA17" s="15" t="s">
        <v>150</v>
      </c>
      <c r="BE17" s="184">
        <f>'15MIN'!CF28</f>
        <v>97</v>
      </c>
      <c r="BF17" s="1">
        <f>'15MIN'!CF90</f>
        <v>106</v>
      </c>
      <c r="BG17" s="1">
        <f>'15MIN'!CF152</f>
        <v>144</v>
      </c>
      <c r="BH17" s="1">
        <f>'15MIN'!CF214</f>
        <v>0</v>
      </c>
      <c r="BI17" s="1">
        <f>'15MIN'!CF276</f>
        <v>0</v>
      </c>
      <c r="BJ17" s="200">
        <f>'15MIN'!CF338</f>
        <v>0</v>
      </c>
      <c r="BL17" s="184">
        <f>0-'15MIN'!L400</f>
        <v>-166</v>
      </c>
      <c r="BM17" s="1">
        <f>0-'15MIN'!X400</f>
        <v>-91</v>
      </c>
      <c r="BN17" s="1">
        <f>0-'15MIN'!AJ400</f>
        <v>-90</v>
      </c>
      <c r="BO17" s="1">
        <f>0-'15MIN'!AV400</f>
        <v>0</v>
      </c>
      <c r="BP17" s="1">
        <f>0-'15MIN'!BH400</f>
        <v>0</v>
      </c>
      <c r="BQ17" s="200">
        <f>0-'15MIN'!BT400</f>
        <v>0</v>
      </c>
      <c r="BS17" s="184">
        <f t="shared" si="10"/>
        <v>97</v>
      </c>
      <c r="BT17" s="200">
        <f t="shared" si="11"/>
        <v>-166</v>
      </c>
      <c r="BV17" s="206"/>
    </row>
    <row r="18" spans="1:74" x14ac:dyDescent="0.25">
      <c r="B18" s="69" t="s">
        <v>30</v>
      </c>
      <c r="C18" s="17"/>
      <c r="E18" s="107" t="str">
        <f t="shared" si="12"/>
        <v/>
      </c>
      <c r="F18" s="203"/>
      <c r="G18" s="58"/>
      <c r="H18" s="27"/>
      <c r="AA18" s="58" t="s">
        <v>104</v>
      </c>
      <c r="AB18" s="59" t="s">
        <v>96</v>
      </c>
      <c r="AC18" s="148" t="s">
        <v>154</v>
      </c>
      <c r="AO18" s="85"/>
      <c r="AS18" s="187"/>
      <c r="AV18" s="192" t="str">
        <f>IF(AW9&lt;&gt;"", AX9, "")</f>
        <v/>
      </c>
      <c r="AW18" s="196" t="str">
        <f>IF(AW8&lt;&gt;"", AX8, "")</f>
        <v>↓</v>
      </c>
      <c r="AX18" s="192" t="str">
        <f>IF(AW7&lt;&gt;"", AX7, "")</f>
        <v/>
      </c>
      <c r="BE18" s="184">
        <f>'15MIN'!CF29</f>
        <v>104</v>
      </c>
      <c r="BF18" s="1">
        <f>'15MIN'!CF91</f>
        <v>76</v>
      </c>
      <c r="BG18" s="1">
        <f>'15MIN'!CF153</f>
        <v>101</v>
      </c>
      <c r="BH18" s="1">
        <f>'15MIN'!CF215</f>
        <v>0</v>
      </c>
      <c r="BI18" s="1">
        <f>'15MIN'!CF277</f>
        <v>0</v>
      </c>
      <c r="BJ18" s="200">
        <f>'15MIN'!CF339</f>
        <v>0</v>
      </c>
      <c r="BL18" s="184">
        <f>0-'15MIN'!L401</f>
        <v>-117</v>
      </c>
      <c r="BM18" s="1">
        <f>0-'15MIN'!X401</f>
        <v>-67</v>
      </c>
      <c r="BN18" s="1">
        <f>0-'15MIN'!AJ401</f>
        <v>-97</v>
      </c>
      <c r="BO18" s="1">
        <f>0-'15MIN'!AV401</f>
        <v>0</v>
      </c>
      <c r="BP18" s="1">
        <f>0-'15MIN'!BH401</f>
        <v>0</v>
      </c>
      <c r="BQ18" s="200">
        <f>0-'15MIN'!BT401</f>
        <v>0</v>
      </c>
      <c r="BS18" s="184">
        <f t="shared" si="10"/>
        <v>104</v>
      </c>
      <c r="BT18" s="200">
        <f t="shared" si="11"/>
        <v>-117</v>
      </c>
      <c r="BV18" s="206"/>
    </row>
    <row r="19" spans="1:74" ht="15.75" thickBot="1" x14ac:dyDescent="0.3">
      <c r="B19" s="70" t="s">
        <v>39</v>
      </c>
      <c r="C19" s="19"/>
      <c r="E19" s="108" t="str">
        <f t="shared" si="12"/>
        <v/>
      </c>
      <c r="F19" s="204"/>
      <c r="G19" s="58"/>
      <c r="AA19" s="56" t="s">
        <v>105</v>
      </c>
      <c r="AB19" s="60" t="s">
        <v>97</v>
      </c>
      <c r="AC19" s="149" t="s">
        <v>155</v>
      </c>
      <c r="AG19" t="s">
        <v>185</v>
      </c>
      <c r="AH19" s="187" t="s">
        <v>183</v>
      </c>
      <c r="AI19" s="187" t="s">
        <v>184</v>
      </c>
      <c r="AO19" s="85"/>
      <c r="AP19" s="168" t="str">
        <f ca="1">IF(AP16&lt;&gt;"",
"The busiest route over "&amp;AL4&amp;"hrs was between "&amp;AP16&amp;" and "&amp;AP17&amp;" (see matrices). ", "")</f>
        <v xml:space="preserve">The busiest route over 13hrs was between B1019 Maldon Rd (S) and B1137 The Street (W) (see matrices). </v>
      </c>
      <c r="AQ19" s="169"/>
      <c r="AS19" s="187"/>
      <c r="AT19" s="86" t="s">
        <v>153</v>
      </c>
      <c r="AU19" s="192" t="str">
        <f>IF(AW9&lt;&gt;"", AW9, "")</f>
        <v/>
      </c>
      <c r="AV19" s="89"/>
      <c r="AW19" s="192" t="str">
        <f>IF(AW8&lt;&gt;"", AW8, "")</f>
        <v>C</v>
      </c>
      <c r="AX19" s="89"/>
      <c r="AY19" s="192" t="str">
        <f>IF(AW7&lt;&gt;"", AW7, "")</f>
        <v/>
      </c>
      <c r="AZ19" s="188" t="s">
        <v>151</v>
      </c>
      <c r="BE19" s="184">
        <f>'15MIN'!CF30</f>
        <v>97</v>
      </c>
      <c r="BF19" s="1">
        <f>'15MIN'!CF92</f>
        <v>72</v>
      </c>
      <c r="BG19" s="1">
        <f>'15MIN'!CF154</f>
        <v>106</v>
      </c>
      <c r="BH19" s="1">
        <f>'15MIN'!CF216</f>
        <v>0</v>
      </c>
      <c r="BI19" s="1">
        <f>'15MIN'!CF278</f>
        <v>0</v>
      </c>
      <c r="BJ19" s="200">
        <f>'15MIN'!CF340</f>
        <v>0</v>
      </c>
      <c r="BL19" s="184">
        <f>0-'15MIN'!L402</f>
        <v>-116</v>
      </c>
      <c r="BM19" s="1">
        <f>0-'15MIN'!X402</f>
        <v>-69</v>
      </c>
      <c r="BN19" s="1">
        <f>0-'15MIN'!AJ402</f>
        <v>-90</v>
      </c>
      <c r="BO19" s="1">
        <f>0-'15MIN'!AV402</f>
        <v>0</v>
      </c>
      <c r="BP19" s="1">
        <f>0-'15MIN'!BH402</f>
        <v>0</v>
      </c>
      <c r="BQ19" s="200">
        <f>0-'15MIN'!BT402</f>
        <v>0</v>
      </c>
      <c r="BS19" s="184">
        <f t="shared" si="10"/>
        <v>97</v>
      </c>
      <c r="BT19" s="200">
        <f t="shared" si="11"/>
        <v>-116</v>
      </c>
      <c r="BV19" s="206"/>
    </row>
    <row r="20" spans="1:74" x14ac:dyDescent="0.25">
      <c r="B20" s="66" t="s">
        <v>29</v>
      </c>
      <c r="C20" s="18" t="s">
        <v>244</v>
      </c>
      <c r="AG20" s="48" t="s">
        <v>176</v>
      </c>
      <c r="AH20" s="54">
        <f>'60MIN'!CF28</f>
        <v>6569</v>
      </c>
      <c r="AI20" s="49">
        <f>'60MIN'!L166</f>
        <v>6967</v>
      </c>
      <c r="AK20" s="209"/>
      <c r="AO20" s="85"/>
      <c r="AS20" s="187"/>
      <c r="AT20" s="191" t="str">
        <f ca="1">BA9</f>
        <v/>
      </c>
      <c r="AW20" s="191">
        <f ca="1">BA8</f>
        <v>5814</v>
      </c>
      <c r="AZ20" s="191" t="str">
        <f ca="1">BA7</f>
        <v/>
      </c>
      <c r="BE20" s="184">
        <f>'15MIN'!CF31</f>
        <v>89</v>
      </c>
      <c r="BF20" s="1">
        <f>'15MIN'!CF93</f>
        <v>89</v>
      </c>
      <c r="BG20" s="1">
        <f>'15MIN'!CF155</f>
        <v>101</v>
      </c>
      <c r="BH20" s="1">
        <f>'15MIN'!CF217</f>
        <v>0</v>
      </c>
      <c r="BI20" s="1">
        <f>'15MIN'!CF279</f>
        <v>0</v>
      </c>
      <c r="BJ20" s="200">
        <f>'15MIN'!CF341</f>
        <v>0</v>
      </c>
      <c r="BL20" s="184">
        <f>0-'15MIN'!L403</f>
        <v>-105</v>
      </c>
      <c r="BM20" s="1">
        <f>0-'15MIN'!X403</f>
        <v>-84</v>
      </c>
      <c r="BN20" s="1">
        <f>0-'15MIN'!AJ403</f>
        <v>-90</v>
      </c>
      <c r="BO20" s="1">
        <f>0-'15MIN'!AV403</f>
        <v>0</v>
      </c>
      <c r="BP20" s="1">
        <f>0-'15MIN'!BH403</f>
        <v>0</v>
      </c>
      <c r="BQ20" s="200">
        <f>0-'15MIN'!BT403</f>
        <v>0</v>
      </c>
      <c r="BS20" s="184">
        <f t="shared" si="10"/>
        <v>89</v>
      </c>
      <c r="BT20" s="200">
        <f t="shared" si="11"/>
        <v>-105</v>
      </c>
      <c r="BV20" s="206">
        <f>'15MIN'!B403</f>
        <v>0.41666666666666696</v>
      </c>
    </row>
    <row r="21" spans="1:74" x14ac:dyDescent="0.25">
      <c r="B21" s="67" t="s">
        <v>34</v>
      </c>
      <c r="C21" s="17" t="s">
        <v>245</v>
      </c>
      <c r="AG21" s="50" t="s">
        <v>177</v>
      </c>
      <c r="AH21">
        <f>'60MIN'!CF51</f>
        <v>4958</v>
      </c>
      <c r="AI21" s="51">
        <f>'60MIN'!X166</f>
        <v>4748</v>
      </c>
      <c r="AK21" s="209"/>
      <c r="AO21" s="85"/>
      <c r="AP21" s="250" t="s">
        <v>216</v>
      </c>
      <c r="AW21" s="88" t="s">
        <v>152</v>
      </c>
      <c r="AZ21"/>
      <c r="BE21" s="184">
        <f>'15MIN'!CF32</f>
        <v>87</v>
      </c>
      <c r="BF21" s="1">
        <f>'15MIN'!CF94</f>
        <v>77</v>
      </c>
      <c r="BG21" s="1">
        <f>'15MIN'!CF156</f>
        <v>104</v>
      </c>
      <c r="BH21" s="1">
        <f>'15MIN'!CF218</f>
        <v>0</v>
      </c>
      <c r="BI21" s="1">
        <f>'15MIN'!CF280</f>
        <v>0</v>
      </c>
      <c r="BJ21" s="200">
        <f>'15MIN'!CF342</f>
        <v>0</v>
      </c>
      <c r="BL21" s="184">
        <f>0-'15MIN'!L404</f>
        <v>-114</v>
      </c>
      <c r="BM21" s="1">
        <f>0-'15MIN'!X404</f>
        <v>-69</v>
      </c>
      <c r="BN21" s="1">
        <f>0-'15MIN'!AJ404</f>
        <v>-85</v>
      </c>
      <c r="BO21" s="1">
        <f>0-'15MIN'!AV404</f>
        <v>0</v>
      </c>
      <c r="BP21" s="1">
        <f>0-'15MIN'!BH404</f>
        <v>0</v>
      </c>
      <c r="BQ21" s="200">
        <f>0-'15MIN'!BT404</f>
        <v>0</v>
      </c>
      <c r="BS21" s="184">
        <f t="shared" si="10"/>
        <v>87</v>
      </c>
      <c r="BT21" s="200">
        <f t="shared" si="11"/>
        <v>-114</v>
      </c>
      <c r="BV21" s="206"/>
    </row>
    <row r="22" spans="1:74" x14ac:dyDescent="0.25">
      <c r="B22" s="67" t="s">
        <v>35</v>
      </c>
      <c r="C22" s="16">
        <v>45960</v>
      </c>
      <c r="AG22" s="50" t="s">
        <v>178</v>
      </c>
      <c r="AH22">
        <f>'60MIN'!CF74</f>
        <v>6002</v>
      </c>
      <c r="AI22" s="51">
        <f>'60MIN'!AJ166</f>
        <v>5814</v>
      </c>
      <c r="AK22" s="209"/>
      <c r="AO22" s="85"/>
      <c r="AP22" s="251" t="s">
        <v>217</v>
      </c>
      <c r="AZ22"/>
      <c r="BE22" s="184">
        <f>'15MIN'!CF33</f>
        <v>96</v>
      </c>
      <c r="BF22" s="1">
        <f>'15MIN'!CF95</f>
        <v>81</v>
      </c>
      <c r="BG22" s="1">
        <f>'15MIN'!CF157</f>
        <v>84</v>
      </c>
      <c r="BH22" s="1">
        <f>'15MIN'!CF219</f>
        <v>0</v>
      </c>
      <c r="BI22" s="1">
        <f>'15MIN'!CF281</f>
        <v>0</v>
      </c>
      <c r="BJ22" s="200">
        <f>'15MIN'!CF343</f>
        <v>0</v>
      </c>
      <c r="BL22" s="184">
        <f>0-'15MIN'!L405</f>
        <v>-94</v>
      </c>
      <c r="BM22" s="1">
        <f>0-'15MIN'!X405</f>
        <v>-61</v>
      </c>
      <c r="BN22" s="1">
        <f>0-'15MIN'!AJ405</f>
        <v>-106</v>
      </c>
      <c r="BO22" s="1">
        <f>0-'15MIN'!AV405</f>
        <v>0</v>
      </c>
      <c r="BP22" s="1">
        <f>0-'15MIN'!BH405</f>
        <v>0</v>
      </c>
      <c r="BQ22" s="200">
        <f>0-'15MIN'!BT405</f>
        <v>0</v>
      </c>
      <c r="BS22" s="184">
        <f t="shared" si="10"/>
        <v>96</v>
      </c>
      <c r="BT22" s="200">
        <f t="shared" si="11"/>
        <v>-94</v>
      </c>
      <c r="BV22" s="206"/>
    </row>
    <row r="23" spans="1:74" x14ac:dyDescent="0.25">
      <c r="B23" s="67"/>
      <c r="C23" s="17"/>
      <c r="AG23" s="50" t="s">
        <v>179</v>
      </c>
      <c r="AH23">
        <f>'60MIN'!CF97</f>
        <v>0</v>
      </c>
      <c r="AI23" s="51">
        <f>'60MIN'!AV166</f>
        <v>0</v>
      </c>
      <c r="AK23" s="209"/>
      <c r="AO23" s="85"/>
      <c r="AP23" s="251" t="s">
        <v>218</v>
      </c>
      <c r="AT23" s="189" t="s">
        <v>187</v>
      </c>
      <c r="AW23" s="88" t="s">
        <v>148</v>
      </c>
      <c r="BE23" s="184">
        <f>'15MIN'!CF34</f>
        <v>108</v>
      </c>
      <c r="BF23" s="1">
        <f>'15MIN'!CF96</f>
        <v>82</v>
      </c>
      <c r="BG23" s="1">
        <f>'15MIN'!CF158</f>
        <v>76</v>
      </c>
      <c r="BH23" s="1">
        <f>'15MIN'!CF220</f>
        <v>0</v>
      </c>
      <c r="BI23" s="1">
        <f>'15MIN'!CF282</f>
        <v>0</v>
      </c>
      <c r="BJ23" s="200">
        <f>'15MIN'!CF344</f>
        <v>0</v>
      </c>
      <c r="BL23" s="184">
        <f>0-'15MIN'!L406</f>
        <v>-97</v>
      </c>
      <c r="BM23" s="1">
        <f>0-'15MIN'!X406</f>
        <v>-66</v>
      </c>
      <c r="BN23" s="1">
        <f>0-'15MIN'!AJ406</f>
        <v>-103</v>
      </c>
      <c r="BO23" s="1">
        <f>0-'15MIN'!AV406</f>
        <v>0</v>
      </c>
      <c r="BP23" s="1">
        <f>0-'15MIN'!BH406</f>
        <v>0</v>
      </c>
      <c r="BQ23" s="200">
        <f>0-'15MIN'!BT406</f>
        <v>0</v>
      </c>
      <c r="BS23" s="184">
        <f t="shared" si="10"/>
        <v>108</v>
      </c>
      <c r="BT23" s="200">
        <f t="shared" si="11"/>
        <v>-97</v>
      </c>
      <c r="BV23" s="206"/>
    </row>
    <row r="24" spans="1:74" ht="15.75" thickBot="1" x14ac:dyDescent="0.3">
      <c r="B24" s="71" t="s">
        <v>1</v>
      </c>
      <c r="C24" s="29" t="s">
        <v>158</v>
      </c>
      <c r="AG24" s="50" t="s">
        <v>150</v>
      </c>
      <c r="AH24">
        <f>'60MIN'!CF120</f>
        <v>0</v>
      </c>
      <c r="AI24" s="51">
        <f>'60MIN'!BH166</f>
        <v>0</v>
      </c>
      <c r="AK24" s="209"/>
      <c r="AO24" s="85"/>
      <c r="AP24" s="251" t="s">
        <v>219</v>
      </c>
      <c r="AS24" s="187"/>
      <c r="AT24" s="191" t="str">
        <f ca="1">AZ11</f>
        <v/>
      </c>
      <c r="AW24" s="191" t="str">
        <f ca="1">AZ4</f>
        <v/>
      </c>
      <c r="AZ24" s="191">
        <f ca="1">AZ5</f>
        <v>4958</v>
      </c>
      <c r="BE24" s="184">
        <f>'15MIN'!CF35</f>
        <v>112</v>
      </c>
      <c r="BF24" s="1">
        <f>'15MIN'!CF97</f>
        <v>94</v>
      </c>
      <c r="BG24" s="1">
        <f>'15MIN'!CF159</f>
        <v>102</v>
      </c>
      <c r="BH24" s="1">
        <f>'15MIN'!CF221</f>
        <v>0</v>
      </c>
      <c r="BI24" s="1">
        <f>'15MIN'!CF283</f>
        <v>0</v>
      </c>
      <c r="BJ24" s="200">
        <f>'15MIN'!CF345</f>
        <v>0</v>
      </c>
      <c r="BL24" s="184">
        <f>0-'15MIN'!L407</f>
        <v>-122</v>
      </c>
      <c r="BM24" s="1">
        <f>0-'15MIN'!X407</f>
        <v>-88</v>
      </c>
      <c r="BN24" s="1">
        <f>0-'15MIN'!AJ407</f>
        <v>-98</v>
      </c>
      <c r="BO24" s="1">
        <f>0-'15MIN'!AV407</f>
        <v>0</v>
      </c>
      <c r="BP24" s="1">
        <f>0-'15MIN'!BH407</f>
        <v>0</v>
      </c>
      <c r="BQ24" s="200">
        <f>0-'15MIN'!BT407</f>
        <v>0</v>
      </c>
      <c r="BS24" s="184">
        <f t="shared" si="10"/>
        <v>112</v>
      </c>
      <c r="BT24" s="200">
        <f t="shared" si="11"/>
        <v>-122</v>
      </c>
      <c r="BV24" s="206">
        <f>'15MIN'!B407</f>
        <v>0.4583333333333337</v>
      </c>
    </row>
    <row r="25" spans="1:74" x14ac:dyDescent="0.25">
      <c r="AG25" s="52" t="s">
        <v>180</v>
      </c>
      <c r="AH25" s="33">
        <f>'60MIN'!CF143</f>
        <v>0</v>
      </c>
      <c r="AI25" s="53">
        <f>'60MIN'!BT166</f>
        <v>0</v>
      </c>
      <c r="AK25" s="209"/>
      <c r="AO25" s="85"/>
      <c r="AP25" s="251" t="s">
        <v>220</v>
      </c>
      <c r="AT25" s="86" t="s">
        <v>155</v>
      </c>
      <c r="AU25" s="192" t="str">
        <f>IF(AW11&lt;&gt;"", AW11, "")</f>
        <v/>
      </c>
      <c r="AV25" s="89"/>
      <c r="AW25" s="192" t="str">
        <f>IF(AW4&lt;&gt;"", AW4, "")</f>
        <v/>
      </c>
      <c r="AX25" s="89"/>
      <c r="AY25" s="192" t="str">
        <f>IF(AW5&lt;&gt;"", AW5, "")</f>
        <v>B</v>
      </c>
      <c r="AZ25" s="188" t="s">
        <v>149</v>
      </c>
      <c r="BE25" s="184">
        <f>'15MIN'!CF36</f>
        <v>106</v>
      </c>
      <c r="BF25" s="1">
        <f>'15MIN'!CF98</f>
        <v>72</v>
      </c>
      <c r="BG25" s="1">
        <f>'15MIN'!CF160</f>
        <v>104</v>
      </c>
      <c r="BH25" s="1">
        <f>'15MIN'!CF222</f>
        <v>0</v>
      </c>
      <c r="BI25" s="1">
        <f>'15MIN'!CF284</f>
        <v>0</v>
      </c>
      <c r="BJ25" s="200">
        <f>'15MIN'!CF346</f>
        <v>0</v>
      </c>
      <c r="BL25" s="184">
        <f>0-'15MIN'!L408</f>
        <v>-118</v>
      </c>
      <c r="BM25" s="1">
        <f>0-'15MIN'!X408</f>
        <v>-75</v>
      </c>
      <c r="BN25" s="1">
        <f>0-'15MIN'!AJ408</f>
        <v>-89</v>
      </c>
      <c r="BO25" s="1">
        <f>0-'15MIN'!AV408</f>
        <v>0</v>
      </c>
      <c r="BP25" s="1">
        <f>0-'15MIN'!BH408</f>
        <v>0</v>
      </c>
      <c r="BQ25" s="200">
        <f>0-'15MIN'!BT408</f>
        <v>0</v>
      </c>
      <c r="BS25" s="184">
        <f t="shared" si="10"/>
        <v>106</v>
      </c>
      <c r="BT25" s="200">
        <f t="shared" si="11"/>
        <v>-118</v>
      </c>
      <c r="BV25" s="206"/>
    </row>
    <row r="26" spans="1:74" ht="15.75" thickBot="1" x14ac:dyDescent="0.3">
      <c r="E26" s="44"/>
      <c r="AG26" s="168" t="s">
        <v>209</v>
      </c>
      <c r="AH26" s="208">
        <f>SUM(AH20:AH25)</f>
        <v>17529</v>
      </c>
      <c r="AI26" s="169">
        <f>SUM(AI20:AI25)</f>
        <v>17529</v>
      </c>
      <c r="AO26" s="85"/>
      <c r="AP26" s="251" t="s">
        <v>221</v>
      </c>
      <c r="AS26" s="187"/>
      <c r="AV26" s="192" t="str">
        <f>IF(AW11&lt;&gt;"", AY11, "")</f>
        <v/>
      </c>
      <c r="AW26" s="195" t="str">
        <f>IF(AW4&lt;&gt;"", AY4, "")</f>
        <v/>
      </c>
      <c r="AX26" s="192" t="str">
        <f>IF(AW5&lt;&gt;"", AY5, "")</f>
        <v>↙</v>
      </c>
      <c r="BE26" s="184">
        <f>'15MIN'!CF37</f>
        <v>97</v>
      </c>
      <c r="BF26" s="1">
        <f>'15MIN'!CF99</f>
        <v>79</v>
      </c>
      <c r="BG26" s="1">
        <f>'15MIN'!CF161</f>
        <v>75</v>
      </c>
      <c r="BH26" s="1">
        <f>'15MIN'!CF223</f>
        <v>0</v>
      </c>
      <c r="BI26" s="1">
        <f>'15MIN'!CF285</f>
        <v>0</v>
      </c>
      <c r="BJ26" s="200">
        <f>'15MIN'!CF347</f>
        <v>0</v>
      </c>
      <c r="BL26" s="184">
        <f>0-'15MIN'!L409</f>
        <v>-109</v>
      </c>
      <c r="BM26" s="1">
        <f>0-'15MIN'!X409</f>
        <v>-63</v>
      </c>
      <c r="BN26" s="1">
        <f>0-'15MIN'!AJ409</f>
        <v>-79</v>
      </c>
      <c r="BO26" s="1">
        <f>0-'15MIN'!AV409</f>
        <v>0</v>
      </c>
      <c r="BP26" s="1">
        <f>0-'15MIN'!BH409</f>
        <v>0</v>
      </c>
      <c r="BQ26" s="200">
        <f>0-'15MIN'!BT409</f>
        <v>0</v>
      </c>
      <c r="BS26" s="184">
        <f t="shared" si="10"/>
        <v>97</v>
      </c>
      <c r="BT26" s="200">
        <f t="shared" si="11"/>
        <v>-109</v>
      </c>
      <c r="BV26" s="206"/>
    </row>
    <row r="27" spans="1:74" x14ac:dyDescent="0.25">
      <c r="B27" s="66" t="s">
        <v>2</v>
      </c>
      <c r="C27" s="18" t="s">
        <v>11</v>
      </c>
      <c r="E27" s="45"/>
      <c r="F27" s="45"/>
      <c r="G27" s="45"/>
      <c r="H27" s="46"/>
      <c r="I27" s="45"/>
      <c r="J27" s="45"/>
      <c r="K27" s="45"/>
      <c r="L27" s="45"/>
      <c r="M27" s="45"/>
      <c r="AG27" s="50" t="str">
        <f>AG20</f>
        <v>A</v>
      </c>
      <c r="AH27" s="210">
        <f>AH20/$AH$26</f>
        <v>0.37475041360031947</v>
      </c>
      <c r="AI27" s="211">
        <f>AI20/$AI$26</f>
        <v>0.39745564493125679</v>
      </c>
      <c r="AO27" s="85"/>
      <c r="AP27" s="251" t="s">
        <v>222</v>
      </c>
      <c r="AS27" s="188" t="s">
        <v>154</v>
      </c>
      <c r="AT27" s="191">
        <f ca="1">AZ10</f>
        <v>6569</v>
      </c>
      <c r="AU27" s="192" t="str">
        <f>IF(AW10&lt;&gt;"", AW10, "")</f>
        <v>A</v>
      </c>
      <c r="AV27" s="193" t="str">
        <f>IF(AW10&lt;&gt;"", AY10, "")</f>
        <v>→</v>
      </c>
      <c r="AW27" s="197"/>
      <c r="AX27" s="194" t="str">
        <f>IF(AW6&lt;&gt;"", AY6, "")</f>
        <v/>
      </c>
      <c r="AY27" s="192" t="str">
        <f>IF(AW6&lt;&gt;"", AW6, "")</f>
        <v/>
      </c>
      <c r="AZ27" s="191" t="str">
        <f ca="1">AZ6</f>
        <v/>
      </c>
      <c r="BA27" s="15" t="s">
        <v>150</v>
      </c>
      <c r="BE27" s="184">
        <f>'15MIN'!CF38</f>
        <v>128</v>
      </c>
      <c r="BF27" s="1">
        <f>'15MIN'!CF100</f>
        <v>83</v>
      </c>
      <c r="BG27" s="1">
        <f>'15MIN'!CF162</f>
        <v>111</v>
      </c>
      <c r="BH27" s="1">
        <f>'15MIN'!CF224</f>
        <v>0</v>
      </c>
      <c r="BI27" s="1">
        <f>'15MIN'!CF286</f>
        <v>0</v>
      </c>
      <c r="BJ27" s="200">
        <f>'15MIN'!CF348</f>
        <v>0</v>
      </c>
      <c r="BL27" s="184">
        <f>0-'15MIN'!L410</f>
        <v>-131</v>
      </c>
      <c r="BM27" s="1">
        <f>0-'15MIN'!X410</f>
        <v>-83</v>
      </c>
      <c r="BN27" s="1">
        <f>0-'15MIN'!AJ410</f>
        <v>-108</v>
      </c>
      <c r="BO27" s="1">
        <f>0-'15MIN'!AV410</f>
        <v>0</v>
      </c>
      <c r="BP27" s="1">
        <f>0-'15MIN'!BH410</f>
        <v>0</v>
      </c>
      <c r="BQ27" s="200">
        <f>0-'15MIN'!BT410</f>
        <v>0</v>
      </c>
      <c r="BS27" s="184">
        <f t="shared" si="10"/>
        <v>128</v>
      </c>
      <c r="BT27" s="200">
        <f t="shared" si="11"/>
        <v>-131</v>
      </c>
      <c r="BV27" s="206"/>
    </row>
    <row r="28" spans="1:74" x14ac:dyDescent="0.25">
      <c r="B28" s="67" t="s">
        <v>3</v>
      </c>
      <c r="C28" s="17" t="s">
        <v>12</v>
      </c>
      <c r="AG28" s="50" t="str">
        <f t="shared" ref="AG28:AG32" si="13">AG21</f>
        <v>B</v>
      </c>
      <c r="AH28" s="210">
        <f t="shared" ref="AH28:AH32" si="14">AH21/$AH$26</f>
        <v>0.2828455701979577</v>
      </c>
      <c r="AI28" s="211">
        <f t="shared" ref="AI28:AI32" si="15">AI21/$AI$26</f>
        <v>0.27086542301329225</v>
      </c>
      <c r="AO28" s="85"/>
      <c r="AP28" s="251" t="s">
        <v>223</v>
      </c>
      <c r="AS28" s="187"/>
      <c r="AV28" s="192" t="str">
        <f>IF(AW9&lt;&gt;"", AY9, "")</f>
        <v/>
      </c>
      <c r="AW28" s="196" t="str">
        <f>IF(AW8&lt;&gt;"", AY8, "")</f>
        <v>↑</v>
      </c>
      <c r="AX28" s="192" t="str">
        <f>IF(AW7&lt;&gt;"", AY7, "")</f>
        <v/>
      </c>
      <c r="BE28" s="184">
        <f>'15MIN'!CF39</f>
        <v>102</v>
      </c>
      <c r="BF28" s="1">
        <f>'15MIN'!CF101</f>
        <v>103</v>
      </c>
      <c r="BG28" s="1">
        <f>'15MIN'!CF163</f>
        <v>109</v>
      </c>
      <c r="BH28" s="1">
        <f>'15MIN'!CF225</f>
        <v>0</v>
      </c>
      <c r="BI28" s="1">
        <f>'15MIN'!CF287</f>
        <v>0</v>
      </c>
      <c r="BJ28" s="200">
        <f>'15MIN'!CF349</f>
        <v>0</v>
      </c>
      <c r="BL28" s="184">
        <f>0-'15MIN'!L411</f>
        <v>-139</v>
      </c>
      <c r="BM28" s="1">
        <f>0-'15MIN'!X411</f>
        <v>-72</v>
      </c>
      <c r="BN28" s="1">
        <f>0-'15MIN'!AJ411</f>
        <v>-103</v>
      </c>
      <c r="BO28" s="1">
        <f>0-'15MIN'!AV411</f>
        <v>0</v>
      </c>
      <c r="BP28" s="1">
        <f>0-'15MIN'!BH411</f>
        <v>0</v>
      </c>
      <c r="BQ28" s="200">
        <f>0-'15MIN'!BT411</f>
        <v>0</v>
      </c>
      <c r="BS28" s="184">
        <f t="shared" si="10"/>
        <v>102</v>
      </c>
      <c r="BT28" s="200">
        <f t="shared" si="11"/>
        <v>-139</v>
      </c>
      <c r="BV28" s="206">
        <f>'15MIN'!B411</f>
        <v>0.50000000000000044</v>
      </c>
    </row>
    <row r="29" spans="1:74" x14ac:dyDescent="0.25">
      <c r="B29" s="67" t="s">
        <v>4</v>
      </c>
      <c r="C29" s="17" t="s">
        <v>13</v>
      </c>
      <c r="AG29" s="50" t="str">
        <f t="shared" si="13"/>
        <v>C</v>
      </c>
      <c r="AH29" s="210">
        <f t="shared" si="14"/>
        <v>0.34240401620172284</v>
      </c>
      <c r="AI29" s="211">
        <f t="shared" si="15"/>
        <v>0.33167893205545096</v>
      </c>
      <c r="AO29" s="85"/>
      <c r="AP29" s="251" t="s">
        <v>224</v>
      </c>
      <c r="AS29" s="187"/>
      <c r="AT29" s="86" t="s">
        <v>153</v>
      </c>
      <c r="AU29" s="192" t="str">
        <f>IF(AW9&lt;&gt;"", AW9, "")</f>
        <v/>
      </c>
      <c r="AV29" s="89"/>
      <c r="AW29" s="192" t="str">
        <f>IF(AW8&lt;&gt;"", AW8, "")</f>
        <v>C</v>
      </c>
      <c r="AX29" s="89"/>
      <c r="AY29" s="192" t="str">
        <f>IF(AW7&lt;&gt;"", AW7, "")</f>
        <v/>
      </c>
      <c r="AZ29" s="188" t="s">
        <v>151</v>
      </c>
      <c r="BE29" s="184">
        <f>'15MIN'!CF40</f>
        <v>100</v>
      </c>
      <c r="BF29" s="1">
        <f>'15MIN'!CF102</f>
        <v>88</v>
      </c>
      <c r="BG29" s="1">
        <f>'15MIN'!CF164</f>
        <v>106</v>
      </c>
      <c r="BH29" s="1">
        <f>'15MIN'!CF226</f>
        <v>0</v>
      </c>
      <c r="BI29" s="1">
        <f>'15MIN'!CF288</f>
        <v>0</v>
      </c>
      <c r="BJ29" s="200">
        <f>'15MIN'!CF350</f>
        <v>0</v>
      </c>
      <c r="BL29" s="184">
        <f>0-'15MIN'!L412</f>
        <v>-123</v>
      </c>
      <c r="BM29" s="1">
        <f>0-'15MIN'!X412</f>
        <v>-79</v>
      </c>
      <c r="BN29" s="1">
        <f>0-'15MIN'!AJ412</f>
        <v>-92</v>
      </c>
      <c r="BO29" s="1">
        <f>0-'15MIN'!AV412</f>
        <v>0</v>
      </c>
      <c r="BP29" s="1">
        <f>0-'15MIN'!BH412</f>
        <v>0</v>
      </c>
      <c r="BQ29" s="200">
        <f>0-'15MIN'!BT412</f>
        <v>0</v>
      </c>
      <c r="BS29" s="184">
        <f t="shared" si="10"/>
        <v>100</v>
      </c>
      <c r="BT29" s="200">
        <f t="shared" si="11"/>
        <v>-123</v>
      </c>
      <c r="BV29" s="206"/>
    </row>
    <row r="30" spans="1:74" x14ac:dyDescent="0.25">
      <c r="B30" s="67" t="s">
        <v>5</v>
      </c>
      <c r="C30" s="17" t="s">
        <v>14</v>
      </c>
      <c r="AG30" s="50" t="str">
        <f t="shared" si="13"/>
        <v>D</v>
      </c>
      <c r="AH30" s="210">
        <f t="shared" si="14"/>
        <v>0</v>
      </c>
      <c r="AI30" s="211">
        <f t="shared" si="15"/>
        <v>0</v>
      </c>
      <c r="AO30" s="85"/>
      <c r="AP30" s="251" t="s">
        <v>225</v>
      </c>
      <c r="AS30" s="187"/>
      <c r="AT30" s="191" t="str">
        <f ca="1">AZ9</f>
        <v/>
      </c>
      <c r="AW30" s="191">
        <f ca="1">AZ8</f>
        <v>6002</v>
      </c>
      <c r="AZ30" s="191" t="str">
        <f ca="1">AZ7</f>
        <v/>
      </c>
      <c r="BE30" s="184">
        <f>'15MIN'!CF41</f>
        <v>115</v>
      </c>
      <c r="BF30" s="1">
        <f>'15MIN'!CF103</f>
        <v>97</v>
      </c>
      <c r="BG30" s="1">
        <f>'15MIN'!CF165</f>
        <v>97</v>
      </c>
      <c r="BH30" s="1">
        <f>'15MIN'!CF227</f>
        <v>0</v>
      </c>
      <c r="BI30" s="1">
        <f>'15MIN'!CF289</f>
        <v>0</v>
      </c>
      <c r="BJ30" s="200">
        <f>'15MIN'!CF351</f>
        <v>0</v>
      </c>
      <c r="BL30" s="184">
        <f>0-'15MIN'!L413</f>
        <v>-127</v>
      </c>
      <c r="BM30" s="1">
        <f>0-'15MIN'!X413</f>
        <v>-68</v>
      </c>
      <c r="BN30" s="1">
        <f>0-'15MIN'!AJ413</f>
        <v>-114</v>
      </c>
      <c r="BO30" s="1">
        <f>0-'15MIN'!AV413</f>
        <v>0</v>
      </c>
      <c r="BP30" s="1">
        <f>0-'15MIN'!BH413</f>
        <v>0</v>
      </c>
      <c r="BQ30" s="200">
        <f>0-'15MIN'!BT413</f>
        <v>0</v>
      </c>
      <c r="BS30" s="184">
        <f t="shared" si="10"/>
        <v>115</v>
      </c>
      <c r="BT30" s="200">
        <f t="shared" si="11"/>
        <v>-127</v>
      </c>
      <c r="BV30" s="206"/>
    </row>
    <row r="31" spans="1:74" x14ac:dyDescent="0.25">
      <c r="B31" s="67" t="s">
        <v>6</v>
      </c>
      <c r="C31" s="17" t="s">
        <v>15</v>
      </c>
      <c r="AG31" s="50" t="str">
        <f t="shared" si="13"/>
        <v>E</v>
      </c>
      <c r="AH31" s="210">
        <f t="shared" si="14"/>
        <v>0</v>
      </c>
      <c r="AI31" s="211">
        <f t="shared" si="15"/>
        <v>0</v>
      </c>
      <c r="AO31" s="85"/>
      <c r="AP31" s="251" t="s">
        <v>213</v>
      </c>
      <c r="AW31" s="88" t="s">
        <v>152</v>
      </c>
      <c r="AZ31"/>
      <c r="BE31" s="184">
        <f>'15MIN'!CF42</f>
        <v>108</v>
      </c>
      <c r="BF31" s="1">
        <f>'15MIN'!CF104</f>
        <v>77</v>
      </c>
      <c r="BG31" s="1">
        <f>'15MIN'!CF166</f>
        <v>87</v>
      </c>
      <c r="BH31" s="1">
        <f>'15MIN'!CF228</f>
        <v>0</v>
      </c>
      <c r="BI31" s="1">
        <f>'15MIN'!CF290</f>
        <v>0</v>
      </c>
      <c r="BJ31" s="200">
        <f>'15MIN'!CF352</f>
        <v>0</v>
      </c>
      <c r="BL31" s="184">
        <f>0-'15MIN'!L414</f>
        <v>-90</v>
      </c>
      <c r="BM31" s="1">
        <f>0-'15MIN'!X414</f>
        <v>-90</v>
      </c>
      <c r="BN31" s="1">
        <f>0-'15MIN'!AJ414</f>
        <v>-92</v>
      </c>
      <c r="BO31" s="1">
        <f>0-'15MIN'!AV414</f>
        <v>0</v>
      </c>
      <c r="BP31" s="1">
        <f>0-'15MIN'!BH414</f>
        <v>0</v>
      </c>
      <c r="BQ31" s="200">
        <f>0-'15MIN'!BT414</f>
        <v>0</v>
      </c>
      <c r="BS31" s="184">
        <f t="shared" si="10"/>
        <v>108</v>
      </c>
      <c r="BT31" s="200">
        <f t="shared" si="11"/>
        <v>-90</v>
      </c>
      <c r="BV31" s="206"/>
    </row>
    <row r="32" spans="1:74" x14ac:dyDescent="0.25">
      <c r="B32" s="67" t="s">
        <v>7</v>
      </c>
      <c r="C32" s="17" t="s">
        <v>16</v>
      </c>
      <c r="AG32" s="52" t="str">
        <f t="shared" si="13"/>
        <v>F</v>
      </c>
      <c r="AH32" s="212">
        <f t="shared" si="14"/>
        <v>0</v>
      </c>
      <c r="AI32" s="213">
        <f t="shared" si="15"/>
        <v>0</v>
      </c>
      <c r="AO32" s="85"/>
      <c r="AP32" s="251" t="s">
        <v>226</v>
      </c>
      <c r="BE32" s="184">
        <f>'15MIN'!CF43</f>
        <v>111</v>
      </c>
      <c r="BF32" s="1">
        <f>'15MIN'!CF105</f>
        <v>70</v>
      </c>
      <c r="BG32" s="1">
        <f>'15MIN'!CF167</f>
        <v>91</v>
      </c>
      <c r="BH32" s="1">
        <f>'15MIN'!CF229</f>
        <v>0</v>
      </c>
      <c r="BI32" s="1">
        <f>'15MIN'!CF291</f>
        <v>0</v>
      </c>
      <c r="BJ32" s="200">
        <f>'15MIN'!CF353</f>
        <v>0</v>
      </c>
      <c r="BL32" s="184">
        <f>0-'15MIN'!L415</f>
        <v>-93</v>
      </c>
      <c r="BM32" s="1">
        <f>0-'15MIN'!X415</f>
        <v>-76</v>
      </c>
      <c r="BN32" s="1">
        <f>0-'15MIN'!AJ415</f>
        <v>-103</v>
      </c>
      <c r="BO32" s="1">
        <f>0-'15MIN'!AV415</f>
        <v>0</v>
      </c>
      <c r="BP32" s="1">
        <f>0-'15MIN'!BH415</f>
        <v>0</v>
      </c>
      <c r="BQ32" s="200">
        <f>0-'15MIN'!BT415</f>
        <v>0</v>
      </c>
      <c r="BS32" s="184">
        <f t="shared" si="10"/>
        <v>111</v>
      </c>
      <c r="BT32" s="200">
        <f t="shared" si="11"/>
        <v>-93</v>
      </c>
      <c r="BV32" s="206">
        <f>'15MIN'!B415</f>
        <v>0.54166666666666696</v>
      </c>
    </row>
    <row r="33" spans="2:74" x14ac:dyDescent="0.25">
      <c r="B33" s="67" t="s">
        <v>8</v>
      </c>
      <c r="C33" s="17" t="s">
        <v>17</v>
      </c>
      <c r="AO33" s="85"/>
      <c r="AP33" s="251" t="s">
        <v>214</v>
      </c>
      <c r="BE33" s="184">
        <f>'15MIN'!CF44</f>
        <v>100</v>
      </c>
      <c r="BF33" s="1">
        <f>'15MIN'!CF106</f>
        <v>81</v>
      </c>
      <c r="BG33" s="1">
        <f>'15MIN'!CF168</f>
        <v>94</v>
      </c>
      <c r="BH33" s="1">
        <f>'15MIN'!CF230</f>
        <v>0</v>
      </c>
      <c r="BI33" s="1">
        <f>'15MIN'!CF292</f>
        <v>0</v>
      </c>
      <c r="BJ33" s="200">
        <f>'15MIN'!CF354</f>
        <v>0</v>
      </c>
      <c r="BL33" s="184">
        <f>0-'15MIN'!L416</f>
        <v>-113</v>
      </c>
      <c r="BM33" s="1">
        <f>0-'15MIN'!X416</f>
        <v>-72</v>
      </c>
      <c r="BN33" s="1">
        <f>0-'15MIN'!AJ416</f>
        <v>-90</v>
      </c>
      <c r="BO33" s="1">
        <f>0-'15MIN'!AV416</f>
        <v>0</v>
      </c>
      <c r="BP33" s="1">
        <f>0-'15MIN'!BH416</f>
        <v>0</v>
      </c>
      <c r="BQ33" s="200">
        <f>0-'15MIN'!BT416</f>
        <v>0</v>
      </c>
      <c r="BS33" s="184">
        <f t="shared" si="10"/>
        <v>100</v>
      </c>
      <c r="BT33" s="200">
        <f t="shared" si="11"/>
        <v>-113</v>
      </c>
      <c r="BV33" s="206"/>
    </row>
    <row r="34" spans="2:74" x14ac:dyDescent="0.25">
      <c r="B34" s="67" t="s">
        <v>9</v>
      </c>
      <c r="C34" s="17" t="s">
        <v>18</v>
      </c>
      <c r="AO34" s="85"/>
      <c r="AP34" s="251" t="s">
        <v>227</v>
      </c>
      <c r="BE34" s="184">
        <f>'15MIN'!CF45</f>
        <v>137</v>
      </c>
      <c r="BF34" s="1">
        <f>'15MIN'!CF107</f>
        <v>85</v>
      </c>
      <c r="BG34" s="1">
        <f>'15MIN'!CF169</f>
        <v>77</v>
      </c>
      <c r="BH34" s="1">
        <f>'15MIN'!CF231</f>
        <v>0</v>
      </c>
      <c r="BI34" s="1">
        <f>'15MIN'!CF293</f>
        <v>0</v>
      </c>
      <c r="BJ34" s="200">
        <f>'15MIN'!CF355</f>
        <v>0</v>
      </c>
      <c r="BL34" s="184">
        <f>0-'15MIN'!L417</f>
        <v>-113</v>
      </c>
      <c r="BM34" s="1">
        <f>0-'15MIN'!X417</f>
        <v>-69</v>
      </c>
      <c r="BN34" s="1">
        <f>0-'15MIN'!AJ417</f>
        <v>-117</v>
      </c>
      <c r="BO34" s="1">
        <f>0-'15MIN'!AV417</f>
        <v>0</v>
      </c>
      <c r="BP34" s="1">
        <f>0-'15MIN'!BH417</f>
        <v>0</v>
      </c>
      <c r="BQ34" s="200">
        <f>0-'15MIN'!BT417</f>
        <v>0</v>
      </c>
      <c r="BS34" s="184">
        <f t="shared" si="10"/>
        <v>137</v>
      </c>
      <c r="BT34" s="200">
        <f t="shared" si="11"/>
        <v>-113</v>
      </c>
      <c r="BV34" s="206"/>
    </row>
    <row r="35" spans="2:74" ht="15.75" thickBot="1" x14ac:dyDescent="0.3">
      <c r="B35" s="72" t="s">
        <v>10</v>
      </c>
      <c r="C35" s="19" t="s">
        <v>118</v>
      </c>
      <c r="AO35" s="85"/>
      <c r="AP35" s="252"/>
      <c r="BE35" s="184">
        <f>'15MIN'!CF46</f>
        <v>95</v>
      </c>
      <c r="BF35" s="1">
        <f>'15MIN'!CF108</f>
        <v>80</v>
      </c>
      <c r="BG35" s="1">
        <f>'15MIN'!CF170</f>
        <v>102</v>
      </c>
      <c r="BH35" s="1">
        <f>'15MIN'!CF232</f>
        <v>0</v>
      </c>
      <c r="BI35" s="1">
        <f>'15MIN'!CF294</f>
        <v>0</v>
      </c>
      <c r="BJ35" s="200">
        <f>'15MIN'!CF356</f>
        <v>0</v>
      </c>
      <c r="BL35" s="184">
        <f>0-'15MIN'!L418</f>
        <v>-122</v>
      </c>
      <c r="BM35" s="1">
        <f>0-'15MIN'!X418</f>
        <v>-75</v>
      </c>
      <c r="BN35" s="1">
        <f>0-'15MIN'!AJ418</f>
        <v>-80</v>
      </c>
      <c r="BO35" s="1">
        <f>0-'15MIN'!AV418</f>
        <v>0</v>
      </c>
      <c r="BP35" s="1">
        <f>0-'15MIN'!BH418</f>
        <v>0</v>
      </c>
      <c r="BQ35" s="200">
        <f>0-'15MIN'!BT418</f>
        <v>0</v>
      </c>
      <c r="BS35" s="184">
        <f t="shared" si="10"/>
        <v>95</v>
      </c>
      <c r="BT35" s="200">
        <f t="shared" si="11"/>
        <v>-122</v>
      </c>
      <c r="BV35" s="206"/>
    </row>
    <row r="36" spans="2:74" ht="15.75" thickBot="1" x14ac:dyDescent="0.3">
      <c r="AO36" s="85"/>
      <c r="BE36" s="184">
        <f>'15MIN'!CF47</f>
        <v>132</v>
      </c>
      <c r="BF36" s="1">
        <f>'15MIN'!CF109</f>
        <v>72</v>
      </c>
      <c r="BG36" s="1">
        <f>'15MIN'!CF171</f>
        <v>85</v>
      </c>
      <c r="BH36" s="1">
        <f>'15MIN'!CF233</f>
        <v>0</v>
      </c>
      <c r="BI36" s="1">
        <f>'15MIN'!CF295</f>
        <v>0</v>
      </c>
      <c r="BJ36" s="200">
        <f>'15MIN'!CF357</f>
        <v>0</v>
      </c>
      <c r="BL36" s="184">
        <f>0-'15MIN'!L419</f>
        <v>-102</v>
      </c>
      <c r="BM36" s="1">
        <f>0-'15MIN'!X419</f>
        <v>-97</v>
      </c>
      <c r="BN36" s="1">
        <f>0-'15MIN'!AJ419</f>
        <v>-90</v>
      </c>
      <c r="BO36" s="1">
        <f>0-'15MIN'!AV419</f>
        <v>0</v>
      </c>
      <c r="BP36" s="1">
        <f>0-'15MIN'!BH419</f>
        <v>0</v>
      </c>
      <c r="BQ36" s="200">
        <f>0-'15MIN'!BT419</f>
        <v>0</v>
      </c>
      <c r="BS36" s="184">
        <f t="shared" si="10"/>
        <v>132</v>
      </c>
      <c r="BT36" s="200">
        <f t="shared" si="11"/>
        <v>-102</v>
      </c>
      <c r="BV36" s="206">
        <f>'15MIN'!B419</f>
        <v>0.58333333333333348</v>
      </c>
    </row>
    <row r="37" spans="2:74" ht="15.75" thickBot="1" x14ac:dyDescent="0.3">
      <c r="B37" s="73" t="s">
        <v>89</v>
      </c>
      <c r="C37" s="65" t="str">
        <f ca="1">REPLACE(LEFT(CELL("filename",A1),FIND("]",CELL("filename",A1))-1),1,FIND("[",CELL("filename",A1)),"")</f>
        <v>25356-41 . Duke of Wellington HATFIELD PEVEREL . 15 OCT 2025 (JCT).xlsx</v>
      </c>
      <c r="E37" s="44"/>
      <c r="AO37" s="85"/>
      <c r="AP37" s="250" t="s">
        <v>235</v>
      </c>
      <c r="BE37" s="184">
        <f>'15MIN'!CF48</f>
        <v>110</v>
      </c>
      <c r="BF37" s="1">
        <f>'15MIN'!CF110</f>
        <v>92</v>
      </c>
      <c r="BG37" s="1">
        <f>'15MIN'!CF172</f>
        <v>108</v>
      </c>
      <c r="BH37" s="1">
        <f>'15MIN'!CF234</f>
        <v>0</v>
      </c>
      <c r="BI37" s="1">
        <f>'15MIN'!CF296</f>
        <v>0</v>
      </c>
      <c r="BJ37" s="200">
        <f>'15MIN'!CF358</f>
        <v>0</v>
      </c>
      <c r="BL37" s="184">
        <f>0-'15MIN'!L420</f>
        <v>-126</v>
      </c>
      <c r="BM37" s="1">
        <f>0-'15MIN'!X420</f>
        <v>-78</v>
      </c>
      <c r="BN37" s="1">
        <f>0-'15MIN'!AJ420</f>
        <v>-106</v>
      </c>
      <c r="BO37" s="1">
        <f>0-'15MIN'!AV420</f>
        <v>0</v>
      </c>
      <c r="BP37" s="1">
        <f>0-'15MIN'!BH420</f>
        <v>0</v>
      </c>
      <c r="BQ37" s="200">
        <f>0-'15MIN'!BT420</f>
        <v>0</v>
      </c>
      <c r="BS37" s="184">
        <f t="shared" si="10"/>
        <v>110</v>
      </c>
      <c r="BT37" s="200">
        <f t="shared" si="11"/>
        <v>-126</v>
      </c>
      <c r="BV37" s="206"/>
    </row>
    <row r="38" spans="2:74" x14ac:dyDescent="0.25">
      <c r="C38" s="2"/>
      <c r="E38" s="1"/>
      <c r="AO38" s="85"/>
      <c r="AP38" s="251" t="s">
        <v>236</v>
      </c>
      <c r="BE38" s="184">
        <f>'15MIN'!CF49</f>
        <v>135</v>
      </c>
      <c r="BF38" s="1">
        <f>'15MIN'!CF111</f>
        <v>97</v>
      </c>
      <c r="BG38" s="1">
        <f>'15MIN'!CF173</f>
        <v>101</v>
      </c>
      <c r="BH38" s="1">
        <f>'15MIN'!CF235</f>
        <v>0</v>
      </c>
      <c r="BI38" s="1">
        <f>'15MIN'!CF297</f>
        <v>0</v>
      </c>
      <c r="BJ38" s="200">
        <f>'15MIN'!CF359</f>
        <v>0</v>
      </c>
      <c r="BL38" s="184">
        <f>0-'15MIN'!L421</f>
        <v>-117</v>
      </c>
      <c r="BM38" s="1">
        <f>0-'15MIN'!X421</f>
        <v>-90</v>
      </c>
      <c r="BN38" s="1">
        <f>0-'15MIN'!AJ421</f>
        <v>-126</v>
      </c>
      <c r="BO38" s="1">
        <f>0-'15MIN'!AV421</f>
        <v>0</v>
      </c>
      <c r="BP38" s="1">
        <f>0-'15MIN'!BH421</f>
        <v>0</v>
      </c>
      <c r="BQ38" s="200">
        <f>0-'15MIN'!BT421</f>
        <v>0</v>
      </c>
      <c r="BS38" s="184">
        <f t="shared" si="10"/>
        <v>135</v>
      </c>
      <c r="BT38" s="200">
        <f t="shared" si="11"/>
        <v>-117</v>
      </c>
      <c r="BV38" s="206"/>
    </row>
    <row r="39" spans="2:74" ht="15" customHeight="1" x14ac:dyDescent="0.25">
      <c r="C39" s="2"/>
      <c r="E39" s="1"/>
      <c r="AO39" s="85"/>
      <c r="AP39" s="251" t="s">
        <v>234</v>
      </c>
      <c r="BE39" s="184">
        <f>'15MIN'!CF50</f>
        <v>135</v>
      </c>
      <c r="BF39" s="1">
        <f>'15MIN'!CF112</f>
        <v>93</v>
      </c>
      <c r="BG39" s="1">
        <f>'15MIN'!CF174</f>
        <v>111</v>
      </c>
      <c r="BH39" s="1">
        <f>'15MIN'!CF236</f>
        <v>0</v>
      </c>
      <c r="BI39" s="1">
        <f>'15MIN'!CF298</f>
        <v>0</v>
      </c>
      <c r="BJ39" s="200">
        <f>'15MIN'!CF360</f>
        <v>0</v>
      </c>
      <c r="BL39" s="184">
        <f>0-'15MIN'!L422</f>
        <v>-113</v>
      </c>
      <c r="BM39" s="1">
        <f>0-'15MIN'!X422</f>
        <v>-89</v>
      </c>
      <c r="BN39" s="1">
        <f>0-'15MIN'!AJ422</f>
        <v>-137</v>
      </c>
      <c r="BO39" s="1">
        <f>0-'15MIN'!AV422</f>
        <v>0</v>
      </c>
      <c r="BP39" s="1">
        <f>0-'15MIN'!BH422</f>
        <v>0</v>
      </c>
      <c r="BQ39" s="200">
        <f>0-'15MIN'!BT422</f>
        <v>0</v>
      </c>
      <c r="BS39" s="184">
        <f t="shared" si="10"/>
        <v>135</v>
      </c>
      <c r="BT39" s="200">
        <f t="shared" si="11"/>
        <v>-113</v>
      </c>
      <c r="BV39" s="206"/>
    </row>
    <row r="40" spans="2:74" ht="15" customHeight="1" x14ac:dyDescent="0.25">
      <c r="C40" s="2"/>
      <c r="E40" s="1"/>
      <c r="AO40" s="85"/>
      <c r="AP40" s="252" t="s">
        <v>237</v>
      </c>
      <c r="BE40" s="184">
        <f>'15MIN'!CF51</f>
        <v>159</v>
      </c>
      <c r="BF40" s="1">
        <f>'15MIN'!CF113</f>
        <v>79</v>
      </c>
      <c r="BG40" s="1">
        <f>'15MIN'!CF175</f>
        <v>139</v>
      </c>
      <c r="BH40" s="1">
        <f>'15MIN'!CF237</f>
        <v>0</v>
      </c>
      <c r="BI40" s="1">
        <f>'15MIN'!CF299</f>
        <v>0</v>
      </c>
      <c r="BJ40" s="200">
        <f>'15MIN'!CF361</f>
        <v>0</v>
      </c>
      <c r="BL40" s="184">
        <f>0-'15MIN'!L423</f>
        <v>-121</v>
      </c>
      <c r="BM40" s="1">
        <f>0-'15MIN'!X423</f>
        <v>-124</v>
      </c>
      <c r="BN40" s="1">
        <f>0-'15MIN'!AJ423</f>
        <v>-132</v>
      </c>
      <c r="BO40" s="1">
        <f>0-'15MIN'!AV423</f>
        <v>0</v>
      </c>
      <c r="BP40" s="1">
        <f>0-'15MIN'!BH423</f>
        <v>0</v>
      </c>
      <c r="BQ40" s="200">
        <f>0-'15MIN'!BT423</f>
        <v>0</v>
      </c>
      <c r="BS40" s="184">
        <f t="shared" si="10"/>
        <v>159</v>
      </c>
      <c r="BT40" s="200">
        <f t="shared" si="11"/>
        <v>-121</v>
      </c>
      <c r="BV40" s="206">
        <f>'15MIN'!B423</f>
        <v>0.625</v>
      </c>
    </row>
    <row r="41" spans="2:74" ht="15" customHeight="1" x14ac:dyDescent="0.25">
      <c r="C41" s="2"/>
      <c r="E41" s="1"/>
      <c r="AO41" s="85"/>
      <c r="BE41" s="184">
        <f>'15MIN'!CF52</f>
        <v>148</v>
      </c>
      <c r="BF41" s="1">
        <f>'15MIN'!CF114</f>
        <v>94</v>
      </c>
      <c r="BG41" s="1">
        <f>'15MIN'!CF176</f>
        <v>148</v>
      </c>
      <c r="BH41" s="1">
        <f>'15MIN'!CF238</f>
        <v>0</v>
      </c>
      <c r="BI41" s="1">
        <f>'15MIN'!CF300</f>
        <v>0</v>
      </c>
      <c r="BJ41" s="200">
        <f>'15MIN'!CF362</f>
        <v>0</v>
      </c>
      <c r="BL41" s="184">
        <f>0-'15MIN'!L424</f>
        <v>-139</v>
      </c>
      <c r="BM41" s="1">
        <f>0-'15MIN'!X424</f>
        <v>-123</v>
      </c>
      <c r="BN41" s="1">
        <f>0-'15MIN'!AJ424</f>
        <v>-128</v>
      </c>
      <c r="BO41" s="1">
        <f>0-'15MIN'!AV424</f>
        <v>0</v>
      </c>
      <c r="BP41" s="1">
        <f>0-'15MIN'!BH424</f>
        <v>0</v>
      </c>
      <c r="BQ41" s="200">
        <f>0-'15MIN'!BT424</f>
        <v>0</v>
      </c>
      <c r="BS41" s="184">
        <f t="shared" si="10"/>
        <v>148</v>
      </c>
      <c r="BT41" s="200">
        <f t="shared" si="11"/>
        <v>-139</v>
      </c>
      <c r="BV41" s="206"/>
    </row>
    <row r="42" spans="2:74" ht="15" customHeight="1" x14ac:dyDescent="0.25">
      <c r="C42" s="2"/>
      <c r="E42" s="1"/>
      <c r="AO42" s="85"/>
      <c r="BE42" s="184">
        <f>'15MIN'!CF53</f>
        <v>160</v>
      </c>
      <c r="BF42" s="1">
        <f>'15MIN'!CF115</f>
        <v>112</v>
      </c>
      <c r="BG42" s="1">
        <f>'15MIN'!CF177</f>
        <v>145</v>
      </c>
      <c r="BH42" s="1">
        <f>'15MIN'!CF239</f>
        <v>0</v>
      </c>
      <c r="BI42" s="1">
        <f>'15MIN'!CF301</f>
        <v>0</v>
      </c>
      <c r="BJ42" s="200">
        <f>'15MIN'!CF363</f>
        <v>0</v>
      </c>
      <c r="BL42" s="184">
        <f>0-'15MIN'!L425</f>
        <v>-156</v>
      </c>
      <c r="BM42" s="1">
        <f>0-'15MIN'!X425</f>
        <v>-118</v>
      </c>
      <c r="BN42" s="1">
        <f>0-'15MIN'!AJ425</f>
        <v>-143</v>
      </c>
      <c r="BO42" s="1">
        <f>0-'15MIN'!AV425</f>
        <v>0</v>
      </c>
      <c r="BP42" s="1">
        <f>0-'15MIN'!BH425</f>
        <v>0</v>
      </c>
      <c r="BQ42" s="200">
        <f>0-'15MIN'!BT425</f>
        <v>0</v>
      </c>
      <c r="BS42" s="184">
        <f t="shared" si="10"/>
        <v>160</v>
      </c>
      <c r="BT42" s="200">
        <f t="shared" si="11"/>
        <v>-156</v>
      </c>
      <c r="BV42" s="206"/>
    </row>
    <row r="43" spans="2:74" ht="15" customHeight="1" x14ac:dyDescent="0.25">
      <c r="C43" s="2"/>
      <c r="E43" s="1"/>
      <c r="AO43" s="85"/>
      <c r="BE43" s="184">
        <f>'15MIN'!CF54</f>
        <v>176</v>
      </c>
      <c r="BF43" s="1">
        <f>'15MIN'!CF116</f>
        <v>82</v>
      </c>
      <c r="BG43" s="1">
        <f>'15MIN'!CF178</f>
        <v>116</v>
      </c>
      <c r="BH43" s="1">
        <f>'15MIN'!CF240</f>
        <v>0</v>
      </c>
      <c r="BI43" s="1">
        <f>'15MIN'!CF302</f>
        <v>0</v>
      </c>
      <c r="BJ43" s="200">
        <f>'15MIN'!CF364</f>
        <v>0</v>
      </c>
      <c r="BL43" s="184">
        <f>0-'15MIN'!L426</f>
        <v>-122</v>
      </c>
      <c r="BM43" s="1">
        <f>0-'15MIN'!X426</f>
        <v>-119</v>
      </c>
      <c r="BN43" s="1">
        <f>0-'15MIN'!AJ426</f>
        <v>-133</v>
      </c>
      <c r="BO43" s="1">
        <f>0-'15MIN'!AV426</f>
        <v>0</v>
      </c>
      <c r="BP43" s="1">
        <f>0-'15MIN'!BH426</f>
        <v>0</v>
      </c>
      <c r="BQ43" s="200">
        <f>0-'15MIN'!BT426</f>
        <v>0</v>
      </c>
      <c r="BS43" s="184">
        <f t="shared" si="10"/>
        <v>176</v>
      </c>
      <c r="BT43" s="200">
        <f t="shared" si="11"/>
        <v>-122</v>
      </c>
      <c r="BV43" s="206"/>
    </row>
    <row r="44" spans="2:74" ht="15" customHeight="1" x14ac:dyDescent="0.25">
      <c r="C44" s="2"/>
      <c r="E44" s="1"/>
      <c r="AO44" s="85"/>
      <c r="BE44" s="184">
        <f>'15MIN'!CF55</f>
        <v>151</v>
      </c>
      <c r="BF44" s="1">
        <f>'15MIN'!CF117</f>
        <v>117</v>
      </c>
      <c r="BG44" s="1">
        <f>'15MIN'!CF179</f>
        <v>132</v>
      </c>
      <c r="BH44" s="1">
        <f>'15MIN'!CF241</f>
        <v>0</v>
      </c>
      <c r="BI44" s="1">
        <f>'15MIN'!CF303</f>
        <v>0</v>
      </c>
      <c r="BJ44" s="200">
        <f>'15MIN'!CF365</f>
        <v>0</v>
      </c>
      <c r="BL44" s="184">
        <f>0-'15MIN'!L427</f>
        <v>-160</v>
      </c>
      <c r="BM44" s="1">
        <f>0-'15MIN'!X427</f>
        <v>-112</v>
      </c>
      <c r="BN44" s="1">
        <f>0-'15MIN'!AJ427</f>
        <v>-128</v>
      </c>
      <c r="BO44" s="1">
        <f>0-'15MIN'!AV427</f>
        <v>0</v>
      </c>
      <c r="BP44" s="1">
        <f>0-'15MIN'!BH427</f>
        <v>0</v>
      </c>
      <c r="BQ44" s="200">
        <f>0-'15MIN'!BT427</f>
        <v>0</v>
      </c>
      <c r="BS44" s="184">
        <f t="shared" si="10"/>
        <v>151</v>
      </c>
      <c r="BT44" s="200">
        <f t="shared" si="11"/>
        <v>-160</v>
      </c>
      <c r="BV44" s="206">
        <f>'15MIN'!B427</f>
        <v>0.66666666666666652</v>
      </c>
    </row>
    <row r="45" spans="2:74" ht="15" customHeight="1" x14ac:dyDescent="0.25">
      <c r="C45" s="2"/>
      <c r="E45" s="1"/>
      <c r="AO45" s="85"/>
      <c r="BE45" s="184">
        <f>'15MIN'!CF56</f>
        <v>181</v>
      </c>
      <c r="BF45" s="1">
        <f>'15MIN'!CF118</f>
        <v>108</v>
      </c>
      <c r="BG45" s="1">
        <f>'15MIN'!CF180</f>
        <v>133</v>
      </c>
      <c r="BH45" s="1">
        <f>'15MIN'!CF242</f>
        <v>0</v>
      </c>
      <c r="BI45" s="1">
        <f>'15MIN'!CF304</f>
        <v>0</v>
      </c>
      <c r="BJ45" s="200">
        <f>'15MIN'!CF366</f>
        <v>0</v>
      </c>
      <c r="BL45" s="184">
        <f>0-'15MIN'!L428</f>
        <v>-129</v>
      </c>
      <c r="BM45" s="1">
        <f>0-'15MIN'!X428</f>
        <v>-125</v>
      </c>
      <c r="BN45" s="1">
        <f>0-'15MIN'!AJ428</f>
        <v>-168</v>
      </c>
      <c r="BO45" s="1">
        <f>0-'15MIN'!AV428</f>
        <v>0</v>
      </c>
      <c r="BP45" s="1">
        <f>0-'15MIN'!BH428</f>
        <v>0</v>
      </c>
      <c r="BQ45" s="200">
        <f>0-'15MIN'!BT428</f>
        <v>0</v>
      </c>
      <c r="BS45" s="184">
        <f t="shared" si="10"/>
        <v>181</v>
      </c>
      <c r="BT45" s="200">
        <f t="shared" si="11"/>
        <v>-129</v>
      </c>
      <c r="BV45" s="206"/>
    </row>
    <row r="46" spans="2:74" ht="15" customHeight="1" x14ac:dyDescent="0.25">
      <c r="C46" s="2"/>
      <c r="E46" s="1"/>
      <c r="AO46" s="85"/>
      <c r="BE46" s="184">
        <f>'15MIN'!CF57</f>
        <v>187</v>
      </c>
      <c r="BF46" s="1">
        <f>'15MIN'!CF119</f>
        <v>134</v>
      </c>
      <c r="BG46" s="1">
        <f>'15MIN'!CF181</f>
        <v>148</v>
      </c>
      <c r="BH46" s="1">
        <f>'15MIN'!CF243</f>
        <v>0</v>
      </c>
      <c r="BI46" s="1">
        <f>'15MIN'!CF305</f>
        <v>0</v>
      </c>
      <c r="BJ46" s="200">
        <f>'15MIN'!CF367</f>
        <v>0</v>
      </c>
      <c r="BL46" s="184">
        <f>0-'15MIN'!L429</f>
        <v>-180</v>
      </c>
      <c r="BM46" s="1">
        <f>0-'15MIN'!X429</f>
        <v>-125</v>
      </c>
      <c r="BN46" s="1">
        <f>0-'15MIN'!AJ429</f>
        <v>-164</v>
      </c>
      <c r="BO46" s="1">
        <f>0-'15MIN'!AV429</f>
        <v>0</v>
      </c>
      <c r="BP46" s="1">
        <f>0-'15MIN'!BH429</f>
        <v>0</v>
      </c>
      <c r="BQ46" s="200">
        <f>0-'15MIN'!BT429</f>
        <v>0</v>
      </c>
      <c r="BS46" s="184">
        <f t="shared" si="10"/>
        <v>187</v>
      </c>
      <c r="BT46" s="200">
        <f t="shared" si="11"/>
        <v>-180</v>
      </c>
      <c r="BV46" s="206"/>
    </row>
    <row r="47" spans="2:74" ht="15" customHeight="1" x14ac:dyDescent="0.25">
      <c r="C47" s="2"/>
      <c r="E47" s="1"/>
      <c r="AO47" s="85"/>
      <c r="BE47" s="184">
        <f>'15MIN'!CF58</f>
        <v>204</v>
      </c>
      <c r="BF47" s="1">
        <f>'15MIN'!CF120</f>
        <v>119</v>
      </c>
      <c r="BG47" s="1">
        <f>'15MIN'!CF182</f>
        <v>131</v>
      </c>
      <c r="BH47" s="1">
        <f>'15MIN'!CF244</f>
        <v>0</v>
      </c>
      <c r="BI47" s="1">
        <f>'15MIN'!CF306</f>
        <v>0</v>
      </c>
      <c r="BJ47" s="200">
        <f>'15MIN'!CF368</f>
        <v>0</v>
      </c>
      <c r="BL47" s="184">
        <f>0-'15MIN'!L430</f>
        <v>-161</v>
      </c>
      <c r="BM47" s="1">
        <f>0-'15MIN'!X430</f>
        <v>-106</v>
      </c>
      <c r="BN47" s="1">
        <f>0-'15MIN'!AJ430</f>
        <v>-187</v>
      </c>
      <c r="BO47" s="1">
        <f>0-'15MIN'!AV430</f>
        <v>0</v>
      </c>
      <c r="BP47" s="1">
        <f>0-'15MIN'!BH430</f>
        <v>0</v>
      </c>
      <c r="BQ47" s="200">
        <f>0-'15MIN'!BT430</f>
        <v>0</v>
      </c>
      <c r="BS47" s="184">
        <f t="shared" si="10"/>
        <v>204</v>
      </c>
      <c r="BT47" s="200">
        <f t="shared" si="11"/>
        <v>-161</v>
      </c>
      <c r="BV47" s="206"/>
    </row>
    <row r="48" spans="2:74" ht="15" customHeight="1" x14ac:dyDescent="0.25">
      <c r="C48" s="2"/>
      <c r="E48" s="1"/>
      <c r="AO48" s="85"/>
      <c r="BE48" s="184">
        <f>'15MIN'!CF59</f>
        <v>210</v>
      </c>
      <c r="BF48" s="1">
        <f>'15MIN'!CF121</f>
        <v>120</v>
      </c>
      <c r="BG48" s="1">
        <f>'15MIN'!CF183</f>
        <v>139</v>
      </c>
      <c r="BH48" s="1">
        <f>'15MIN'!CF245</f>
        <v>0</v>
      </c>
      <c r="BI48" s="1">
        <f>'15MIN'!CF307</f>
        <v>0</v>
      </c>
      <c r="BJ48" s="200">
        <f>'15MIN'!CF369</f>
        <v>0</v>
      </c>
      <c r="BL48" s="184">
        <f>0-'15MIN'!L431</f>
        <v>-158</v>
      </c>
      <c r="BM48" s="1">
        <f>0-'15MIN'!X431</f>
        <v>-137</v>
      </c>
      <c r="BN48" s="1">
        <f>0-'15MIN'!AJ431</f>
        <v>-174</v>
      </c>
      <c r="BO48" s="1">
        <f>0-'15MIN'!AV431</f>
        <v>0</v>
      </c>
      <c r="BP48" s="1">
        <f>0-'15MIN'!BH431</f>
        <v>0</v>
      </c>
      <c r="BQ48" s="200">
        <f>0-'15MIN'!BT431</f>
        <v>0</v>
      </c>
      <c r="BS48" s="184">
        <f t="shared" si="10"/>
        <v>210</v>
      </c>
      <c r="BT48" s="200">
        <f t="shared" si="11"/>
        <v>-158</v>
      </c>
      <c r="BV48" s="206">
        <f>'15MIN'!B431</f>
        <v>0.70833333333333304</v>
      </c>
    </row>
    <row r="49" spans="2:74" ht="15" customHeight="1" x14ac:dyDescent="0.25">
      <c r="C49" s="2"/>
      <c r="E49" s="1"/>
      <c r="AO49" s="85"/>
      <c r="BE49" s="184">
        <f>'15MIN'!CF60</f>
        <v>202</v>
      </c>
      <c r="BF49" s="1">
        <f>'15MIN'!CF122</f>
        <v>108</v>
      </c>
      <c r="BG49" s="1">
        <f>'15MIN'!CF184</f>
        <v>149</v>
      </c>
      <c r="BH49" s="1">
        <f>'15MIN'!CF246</f>
        <v>0</v>
      </c>
      <c r="BI49" s="1">
        <f>'15MIN'!CF308</f>
        <v>0</v>
      </c>
      <c r="BJ49" s="200">
        <f>'15MIN'!CF370</f>
        <v>0</v>
      </c>
      <c r="BL49" s="184">
        <f>0-'15MIN'!L432</f>
        <v>-163</v>
      </c>
      <c r="BM49" s="1">
        <f>0-'15MIN'!X432</f>
        <v>-132</v>
      </c>
      <c r="BN49" s="1">
        <f>0-'15MIN'!AJ432</f>
        <v>-164</v>
      </c>
      <c r="BO49" s="1">
        <f>0-'15MIN'!AV432</f>
        <v>0</v>
      </c>
      <c r="BP49" s="1">
        <f>0-'15MIN'!BH432</f>
        <v>0</v>
      </c>
      <c r="BQ49" s="200">
        <f>0-'15MIN'!BT432</f>
        <v>0</v>
      </c>
      <c r="BS49" s="184">
        <f t="shared" si="10"/>
        <v>202</v>
      </c>
      <c r="BT49" s="200">
        <f t="shared" si="11"/>
        <v>-163</v>
      </c>
      <c r="BV49" s="206"/>
    </row>
    <row r="50" spans="2:74" ht="15" customHeight="1" x14ac:dyDescent="0.25">
      <c r="B50" s="62"/>
      <c r="C50" s="63"/>
      <c r="E50" s="1"/>
      <c r="AO50" s="85"/>
      <c r="BE50" s="184">
        <f>'15MIN'!CF61</f>
        <v>188</v>
      </c>
      <c r="BF50" s="1">
        <f>'15MIN'!CF123</f>
        <v>117</v>
      </c>
      <c r="BG50" s="1">
        <f>'15MIN'!CF185</f>
        <v>118</v>
      </c>
      <c r="BH50" s="1">
        <f>'15MIN'!CF247</f>
        <v>0</v>
      </c>
      <c r="BI50" s="1">
        <f>'15MIN'!CF309</f>
        <v>0</v>
      </c>
      <c r="BJ50" s="200">
        <f>'15MIN'!CF371</f>
        <v>0</v>
      </c>
      <c r="BL50" s="184">
        <f>0-'15MIN'!L433</f>
        <v>-155</v>
      </c>
      <c r="BM50" s="1">
        <f>0-'15MIN'!X433</f>
        <v>-130</v>
      </c>
      <c r="BN50" s="1">
        <f>0-'15MIN'!AJ433</f>
        <v>-138</v>
      </c>
      <c r="BO50" s="1">
        <f>0-'15MIN'!AV433</f>
        <v>0</v>
      </c>
      <c r="BP50" s="1">
        <f>0-'15MIN'!BH433</f>
        <v>0</v>
      </c>
      <c r="BQ50" s="200">
        <f>0-'15MIN'!BT433</f>
        <v>0</v>
      </c>
      <c r="BS50" s="184">
        <f t="shared" si="10"/>
        <v>188</v>
      </c>
      <c r="BT50" s="200">
        <f t="shared" si="11"/>
        <v>-155</v>
      </c>
      <c r="BV50" s="206"/>
    </row>
    <row r="51" spans="2:74" x14ac:dyDescent="0.25">
      <c r="B51" s="15" t="s">
        <v>84</v>
      </c>
      <c r="C51" s="2" t="str">
        <f ca="1">IF(C3&lt;&gt;"",LEFT(C3,5)&amp;"-"&amp;RIGHT(C4,2),"UNKNOWN")</f>
        <v>25356-41</v>
      </c>
      <c r="AO51" s="85"/>
      <c r="BE51" s="184">
        <f>'15MIN'!CF62</f>
        <v>195</v>
      </c>
      <c r="BF51" s="1">
        <f>'15MIN'!CF124</f>
        <v>99</v>
      </c>
      <c r="BG51" s="1">
        <f>'15MIN'!CF186</f>
        <v>115</v>
      </c>
      <c r="BH51" s="1">
        <f>'15MIN'!CF248</f>
        <v>0</v>
      </c>
      <c r="BI51" s="1">
        <f>'15MIN'!CF310</f>
        <v>0</v>
      </c>
      <c r="BJ51" s="200">
        <f>'15MIN'!CF372</f>
        <v>0</v>
      </c>
      <c r="BL51" s="184">
        <f>0-'15MIN'!L434</f>
        <v>-129</v>
      </c>
      <c r="BM51" s="1">
        <f>0-'15MIN'!X434</f>
        <v>-114</v>
      </c>
      <c r="BN51" s="1">
        <f>0-'15MIN'!AJ434</f>
        <v>-166</v>
      </c>
      <c r="BO51" s="1">
        <f>0-'15MIN'!AV434</f>
        <v>0</v>
      </c>
      <c r="BP51" s="1">
        <f>0-'15MIN'!BH434</f>
        <v>0</v>
      </c>
      <c r="BQ51" s="200">
        <f>0-'15MIN'!BT434</f>
        <v>0</v>
      </c>
      <c r="BS51" s="184">
        <f t="shared" si="10"/>
        <v>195</v>
      </c>
      <c r="BT51" s="200">
        <f t="shared" si="11"/>
        <v>-129</v>
      </c>
      <c r="BV51" s="206"/>
    </row>
    <row r="52" spans="2:74" x14ac:dyDescent="0.25">
      <c r="B52" s="15" t="s">
        <v>85</v>
      </c>
      <c r="C52" s="2" t="s">
        <v>38</v>
      </c>
      <c r="AO52" s="85"/>
      <c r="BE52" s="184">
        <f>'15MIN'!CF63</f>
        <v>149</v>
      </c>
      <c r="BF52" s="1">
        <f>'15MIN'!CF125</f>
        <v>80</v>
      </c>
      <c r="BG52" s="1">
        <f>'15MIN'!CF187</f>
        <v>110</v>
      </c>
      <c r="BH52" s="1">
        <f>'15MIN'!CF249</f>
        <v>0</v>
      </c>
      <c r="BI52" s="1">
        <f>'15MIN'!CF311</f>
        <v>0</v>
      </c>
      <c r="BJ52" s="200">
        <f>'15MIN'!CF373</f>
        <v>0</v>
      </c>
      <c r="BL52" s="184">
        <f>0-'15MIN'!L435</f>
        <v>-120</v>
      </c>
      <c r="BM52" s="1">
        <f>0-'15MIN'!X435</f>
        <v>-102</v>
      </c>
      <c r="BN52" s="1">
        <f>0-'15MIN'!AJ435</f>
        <v>-117</v>
      </c>
      <c r="BO52" s="1">
        <f>0-'15MIN'!AV435</f>
        <v>0</v>
      </c>
      <c r="BP52" s="1">
        <f>0-'15MIN'!BH435</f>
        <v>0</v>
      </c>
      <c r="BQ52" s="200">
        <f>0-'15MIN'!BT435</f>
        <v>0</v>
      </c>
      <c r="BS52" s="184">
        <f t="shared" si="10"/>
        <v>149</v>
      </c>
      <c r="BT52" s="200">
        <f t="shared" si="11"/>
        <v>-120</v>
      </c>
      <c r="BV52" s="206">
        <f>'15MIN'!B435</f>
        <v>0.74999999999999956</v>
      </c>
    </row>
    <row r="53" spans="2:74" x14ac:dyDescent="0.25">
      <c r="B53" s="15" t="s">
        <v>86</v>
      </c>
      <c r="C53" s="61" t="str">
        <f>IF(C6&lt;&gt;"",TEXT(C6,"YYYY-MM-DD"),"DD MMM YYYY")</f>
        <v>2025-10-15</v>
      </c>
      <c r="AO53" s="85"/>
      <c r="BE53" s="184">
        <f>'15MIN'!CF64</f>
        <v>169</v>
      </c>
      <c r="BF53" s="1">
        <f>'15MIN'!CF126</f>
        <v>69</v>
      </c>
      <c r="BG53" s="1">
        <f>'15MIN'!CF188</f>
        <v>91</v>
      </c>
      <c r="BH53" s="1">
        <f>'15MIN'!CF250</f>
        <v>0</v>
      </c>
      <c r="BI53" s="1">
        <f>'15MIN'!CF312</f>
        <v>0</v>
      </c>
      <c r="BJ53" s="200">
        <f>'15MIN'!CF374</f>
        <v>0</v>
      </c>
      <c r="BL53" s="184">
        <f>0-'15MIN'!L436</f>
        <v>-97</v>
      </c>
      <c r="BM53" s="1">
        <f>0-'15MIN'!X436</f>
        <v>-86</v>
      </c>
      <c r="BN53" s="1">
        <f>0-'15MIN'!AJ436</f>
        <v>-146</v>
      </c>
      <c r="BO53" s="1">
        <f>0-'15MIN'!AV436</f>
        <v>0</v>
      </c>
      <c r="BP53" s="1">
        <f>0-'15MIN'!BH436</f>
        <v>0</v>
      </c>
      <c r="BQ53" s="200">
        <f>0-'15MIN'!BT436</f>
        <v>0</v>
      </c>
      <c r="BS53" s="184">
        <f t="shared" si="10"/>
        <v>169</v>
      </c>
      <c r="BT53" s="200">
        <f t="shared" si="11"/>
        <v>-97</v>
      </c>
      <c r="BV53" s="206"/>
    </row>
    <row r="54" spans="2:74" x14ac:dyDescent="0.25">
      <c r="B54" s="15" t="s">
        <v>29</v>
      </c>
      <c r="C54" s="2" t="str">
        <f>C20</f>
        <v>579411, 211928</v>
      </c>
      <c r="AO54" s="85"/>
      <c r="BE54" s="184">
        <f>'15MIN'!CF65</f>
        <v>152</v>
      </c>
      <c r="BF54" s="1">
        <f>'15MIN'!CF127</f>
        <v>80</v>
      </c>
      <c r="BG54" s="1">
        <f>'15MIN'!CF189</f>
        <v>80</v>
      </c>
      <c r="BH54" s="1">
        <f>'15MIN'!CF251</f>
        <v>0</v>
      </c>
      <c r="BI54" s="1">
        <f>'15MIN'!CF313</f>
        <v>0</v>
      </c>
      <c r="BJ54" s="200">
        <f>'15MIN'!CF375</f>
        <v>0</v>
      </c>
      <c r="BL54" s="184">
        <f>0-'15MIN'!L437</f>
        <v>-96</v>
      </c>
      <c r="BM54" s="1">
        <f>0-'15MIN'!X437</f>
        <v>-89</v>
      </c>
      <c r="BN54" s="1">
        <f>0-'15MIN'!AJ437</f>
        <v>-127</v>
      </c>
      <c r="BO54" s="1">
        <f>0-'15MIN'!AV437</f>
        <v>0</v>
      </c>
      <c r="BP54" s="1">
        <f>0-'15MIN'!BH437</f>
        <v>0</v>
      </c>
      <c r="BQ54" s="200">
        <f>0-'15MIN'!BT437</f>
        <v>0</v>
      </c>
      <c r="BS54" s="184">
        <f t="shared" si="10"/>
        <v>152</v>
      </c>
      <c r="BT54" s="200">
        <f t="shared" si="11"/>
        <v>-96</v>
      </c>
      <c r="BV54" s="206"/>
    </row>
    <row r="55" spans="2:74" x14ac:dyDescent="0.25">
      <c r="B55" s="15" t="s">
        <v>87</v>
      </c>
      <c r="C55" s="2" t="str">
        <f>C21</f>
        <v>51.777257, 0.599256</v>
      </c>
      <c r="AO55" s="85"/>
      <c r="BE55" s="185">
        <f>'15MIN'!CF66</f>
        <v>104</v>
      </c>
      <c r="BF55" s="186">
        <f>'15MIN'!CF128</f>
        <v>69</v>
      </c>
      <c r="BG55" s="186">
        <f>'15MIN'!CF190</f>
        <v>84</v>
      </c>
      <c r="BH55" s="186">
        <f>'15MIN'!CF252</f>
        <v>0</v>
      </c>
      <c r="BI55" s="186">
        <f>'15MIN'!CF314</f>
        <v>0</v>
      </c>
      <c r="BJ55" s="201">
        <f>'15MIN'!CF376</f>
        <v>0</v>
      </c>
      <c r="BL55" s="185">
        <f>0-'15MIN'!L438</f>
        <v>-105</v>
      </c>
      <c r="BM55" s="186">
        <f>0-'15MIN'!X438</f>
        <v>-62</v>
      </c>
      <c r="BN55" s="186">
        <f>0-'15MIN'!AJ438</f>
        <v>-90</v>
      </c>
      <c r="BO55" s="186">
        <f>0-'15MIN'!AV438</f>
        <v>0</v>
      </c>
      <c r="BP55" s="186">
        <f>0-'15MIN'!BH438</f>
        <v>0</v>
      </c>
      <c r="BQ55" s="201">
        <f>0-'15MIN'!BT438</f>
        <v>0</v>
      </c>
      <c r="BS55" s="185">
        <f t="shared" si="10"/>
        <v>104</v>
      </c>
      <c r="BT55" s="201">
        <f t="shared" si="11"/>
        <v>-105</v>
      </c>
      <c r="BV55" s="207"/>
    </row>
    <row r="56" spans="2:74" x14ac:dyDescent="0.25">
      <c r="B56" s="15" t="s">
        <v>88</v>
      </c>
      <c r="C56" s="2" t="str">
        <f>C5</f>
        <v>Duke of Wellington, Hatfield Peverel</v>
      </c>
      <c r="AO56" s="85"/>
      <c r="BD56" t="s">
        <v>206</v>
      </c>
      <c r="BE56" s="1">
        <f t="shared" ref="BE56:BJ56" si="16">SUM(BE4:BE55)</f>
        <v>6569</v>
      </c>
      <c r="BF56" s="1">
        <f t="shared" si="16"/>
        <v>4958</v>
      </c>
      <c r="BG56" s="1">
        <f t="shared" si="16"/>
        <v>6002</v>
      </c>
      <c r="BH56" s="1">
        <f t="shared" si="16"/>
        <v>0</v>
      </c>
      <c r="BI56" s="1">
        <f t="shared" si="16"/>
        <v>0</v>
      </c>
      <c r="BJ56" s="1">
        <f t="shared" si="16"/>
        <v>0</v>
      </c>
      <c r="BL56" s="1">
        <f t="shared" ref="BL56:BQ56" si="17">SUM(BL4:BL55)</f>
        <v>-6967</v>
      </c>
      <c r="BM56" s="1">
        <f t="shared" si="17"/>
        <v>-4748</v>
      </c>
      <c r="BN56" s="1">
        <f t="shared" si="17"/>
        <v>-5814</v>
      </c>
      <c r="BO56" s="1">
        <f t="shared" si="17"/>
        <v>0</v>
      </c>
      <c r="BP56" s="1">
        <f t="shared" si="17"/>
        <v>0</v>
      </c>
      <c r="BQ56" s="1">
        <f t="shared" si="17"/>
        <v>0</v>
      </c>
    </row>
    <row r="57" spans="2:74" x14ac:dyDescent="0.25">
      <c r="B57" s="15" t="s">
        <v>215</v>
      </c>
      <c r="C57" s="2" t="str">
        <f>C13</f>
        <v>MALDON</v>
      </c>
      <c r="AO57" s="85"/>
      <c r="BE57" s="1" t="s">
        <v>202</v>
      </c>
      <c r="BI57" s="1" t="s">
        <v>207</v>
      </c>
      <c r="BJ57" s="83">
        <f>MATCH(MAX(BE56:BJ56),BE56:BJ56,0)</f>
        <v>1</v>
      </c>
      <c r="BL57" s="1" t="s">
        <v>203</v>
      </c>
      <c r="BP57" s="1" t="s">
        <v>207</v>
      </c>
      <c r="BQ57" s="83">
        <f>MATCH(MIN(BL56:BQ56),BL56:BQ56,0)</f>
        <v>1</v>
      </c>
    </row>
    <row r="58" spans="2:74" ht="18" customHeight="1" x14ac:dyDescent="0.25">
      <c r="B58" s="15" t="s">
        <v>175</v>
      </c>
      <c r="C58" s="2">
        <f>C9</f>
        <v>30</v>
      </c>
      <c r="AO58" s="85"/>
    </row>
    <row r="59" spans="2:74" ht="45" x14ac:dyDescent="0.25">
      <c r="B59" s="64" t="s">
        <v>212</v>
      </c>
      <c r="C59" s="244" t="str">
        <f>"A " &amp; AL7 &amp; "-arm " &amp; C10 &amp; " within a " &amp; C9 &amp; "mph limit, recorded " &amp; TEXT(AI12, "#,###")  &amp; " vehicles over a " &amp; AL4 &amp; " hour period commencing at " &amp; TEXT(C7, "hh:mm") &amp; ". " &amp;C24</f>
        <v>A 3-arm mini-roundabout within a 30mph limit, recorded 17,529 vehicles over a 13 hour period commencing at 06:00. There were no recorded incidents.</v>
      </c>
      <c r="AO59" s="85"/>
    </row>
    <row r="60" spans="2:74" x14ac:dyDescent="0.25">
      <c r="B60" s="62" t="s">
        <v>89</v>
      </c>
      <c r="C60" s="63" t="str">
        <f ca="1">LEFT(C37, LEN(C37)-5)</f>
        <v>25356-41 . Duke of Wellington HATFIELD PEVEREL . 15 OCT 2025 (JCT)</v>
      </c>
      <c r="AO60" s="85"/>
    </row>
    <row r="61" spans="2:74" x14ac:dyDescent="0.25">
      <c r="C61" s="2"/>
      <c r="AO61" s="85"/>
    </row>
    <row r="62" spans="2:74" x14ac:dyDescent="0.25">
      <c r="C62" s="2"/>
      <c r="AO62" s="85"/>
    </row>
    <row r="63" spans="2:74" x14ac:dyDescent="0.25">
      <c r="C63" s="2"/>
      <c r="AO63" s="85"/>
    </row>
    <row r="64" spans="2:74" x14ac:dyDescent="0.25">
      <c r="AO64" s="85"/>
    </row>
    <row r="65" spans="41:41" x14ac:dyDescent="0.25">
      <c r="AO65" s="85"/>
    </row>
    <row r="66" spans="41:41" x14ac:dyDescent="0.25">
      <c r="AO66" s="85"/>
    </row>
    <row r="67" spans="41:41" x14ac:dyDescent="0.25">
      <c r="AO67" s="85"/>
    </row>
    <row r="68" spans="41:41" x14ac:dyDescent="0.25">
      <c r="AO68" s="85"/>
    </row>
    <row r="69" spans="41:41" x14ac:dyDescent="0.25">
      <c r="AO69" s="85"/>
    </row>
  </sheetData>
  <sheetProtection algorithmName="SHA-512" hashValue="nWWc0ESPcgHyOb4mIiobKj/PPeyL21hKMB0oRcnA6TDVJZV6U+yB8FN6jx3F4FVMvdWPNL4OXuYel3lTQgNbng==" saltValue="/je4k7C+nXZHXWywxn2btw==" spinCount="100000" sheet="1" objects="1" scenarios="1" selectLockedCells="1" selectUnlockedCells="1"/>
  <mergeCells count="3">
    <mergeCell ref="AJ2:AJ3"/>
    <mergeCell ref="AE3:AH3"/>
    <mergeCell ref="AG11:AJ11"/>
  </mergeCells>
  <phoneticPr fontId="5" type="noConversion"/>
  <conditionalFormatting sqref="C5:C16">
    <cfRule type="cellIs" dxfId="1" priority="1" operator="equal">
      <formula>""</formula>
    </cfRule>
  </conditionalFormatting>
  <conditionalFormatting sqref="C20:C22">
    <cfRule type="cellIs" dxfId="0" priority="10" operator="equal">
      <formula>""</formula>
    </cfRule>
  </conditionalFormatting>
  <dataValidations count="5">
    <dataValidation type="list" allowBlank="1" showInputMessage="1" showErrorMessage="1" sqref="C9" xr:uid="{00000000-0002-0000-0400-000001000000}">
      <formula1>$AJ$4:$AJ$9</formula1>
    </dataValidation>
    <dataValidation type="list" allowBlank="1" showInputMessage="1" showErrorMessage="1" sqref="C8" xr:uid="{00000000-0002-0000-0400-000002000000}">
      <formula1>$AN$12:$AN$14</formula1>
    </dataValidation>
    <dataValidation type="list" allowBlank="1" showInputMessage="1" showErrorMessage="1" sqref="C13" xr:uid="{9D8FF034-20D4-48D9-9A5D-D723A09408B1}">
      <formula1>$AP$21:$AP$34</formula1>
    </dataValidation>
    <dataValidation type="list" allowBlank="1" showInputMessage="1" showErrorMessage="1" sqref="C10" xr:uid="{CAE6D0DF-4A97-49ED-AC64-C8A5F570F3B2}">
      <formula1>$AP$37:$AP$40</formula1>
    </dataValidation>
    <dataValidation type="list" allowBlank="1" showInputMessage="1" showErrorMessage="1" sqref="F14:F19" xr:uid="{00000000-0002-0000-0400-000000000000}">
      <formula1>$AB$4:$AB$11</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8042DB3DC72F4EBB8EE50700BEF9C7" ma:contentTypeVersion="21" ma:contentTypeDescription="Create a new document." ma:contentTypeScope="" ma:versionID="ff2b3d2f561beecb8f6e63430b92f48f">
  <xsd:schema xmlns:xsd="http://www.w3.org/2001/XMLSchema" xmlns:xs="http://www.w3.org/2001/XMLSchema" xmlns:p="http://schemas.microsoft.com/office/2006/metadata/properties" xmlns:ns2="75786df3-7f57-4610-81f7-1ebd9a7fdb32" xmlns:ns3="045859f0-5896-4844-a3a8-de18241ef712" targetNamespace="http://schemas.microsoft.com/office/2006/metadata/properties" ma:root="true" ma:fieldsID="6069002e14a0e7a0b4ef295beee45412" ns2:_="" ns3:_="">
    <xsd:import namespace="75786df3-7f57-4610-81f7-1ebd9a7fdb32"/>
    <xsd:import namespace="045859f0-5896-4844-a3a8-de18241ef712"/>
    <xsd:element name="properties">
      <xsd:complexType>
        <xsd:sequence>
          <xsd:element name="documentManagement">
            <xsd:complexType>
              <xsd:all>
                <xsd:element ref="ns2:Stage" minOccurs="0"/>
                <xsd:element ref="ns3:SharedWithUsers" minOccurs="0"/>
                <xsd:element ref="ns3:SharedWithDetails" minOccurs="0"/>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OCR" minOccurs="0"/>
                <xsd:element ref="ns2:MediaServiceLocation" minOccurs="0"/>
                <xsd:element ref="ns2:Notes" minOccurs="0"/>
                <xsd:element ref="ns2:MediaLengthInSeconds" minOccurs="0"/>
                <xsd:element ref="ns2:lcf76f155ced4ddcb4097134ff3c332f" minOccurs="0"/>
                <xsd:element ref="ns3:TaxCatchAll" minOccurs="0"/>
                <xsd:element ref="ns2:Dat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5786df3-7f57-4610-81f7-1ebd9a7fdb32" elementFormDefault="qualified">
    <xsd:import namespace="http://schemas.microsoft.com/office/2006/documentManagement/types"/>
    <xsd:import namespace="http://schemas.microsoft.com/office/infopath/2007/PartnerControls"/>
    <xsd:element name="Stage" ma:index="8" nillable="true" ma:displayName="Stage" ma:default="Background" ma:description="What type of document is this?" ma:format="Dropdown" ma:indexed="true" ma:internalName="Stage">
      <xsd:simpleType>
        <xsd:union memberTypes="dms:Text">
          <xsd:simpleType>
            <xsd:restriction base="dms:Choice">
              <xsd:enumeration value="Background"/>
              <xsd:enumeration value="Draft"/>
              <xsd:enumeration value="Final"/>
            </xsd:restriction>
          </xsd:simpleType>
        </xsd:union>
      </xsd:simpleType>
    </xsd:element>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ternalName="MediaServiceLocation" ma:readOnly="true">
      <xsd:simpleType>
        <xsd:restriction base="dms:Text"/>
      </xsd:simpleType>
    </xsd:element>
    <xsd:element name="Notes" ma:index="21" nillable="true" ma:displayName="Notes" ma:description="This a dummy copy for reference the proper copy is on line." ma:format="Dropdown" ma:internalName="Notes">
      <xsd:simpleType>
        <xsd:restriction base="dms:Text">
          <xsd:maxLength value="255"/>
        </xsd:restriction>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Image Tags" ma:readOnly="false" ma:fieldId="{5cf76f15-5ced-4ddc-b409-7134ff3c332f}" ma:taxonomyMulti="true" ma:sspId="17caecb2-a7f1-42be-9f97-1f6579dc0fff" ma:termSetId="09814cd3-568e-fe90-9814-8d621ff8fb84" ma:anchorId="fba54fb3-c3e1-fe81-a776-ca4b69148c4d" ma:open="true" ma:isKeyword="false">
      <xsd:complexType>
        <xsd:sequence>
          <xsd:element ref="pc:Terms" minOccurs="0" maxOccurs="1"/>
        </xsd:sequence>
      </xsd:complexType>
    </xsd:element>
    <xsd:element name="Date" ma:index="26" nillable="true" ma:displayName="Date" ma:format="Dropdown" ma:internalName="Date">
      <xsd:simpleType>
        <xsd:restriction base="dms:Text">
          <xsd:maxLength value="255"/>
        </xsd:restriction>
      </xsd:simpleType>
    </xsd:element>
    <xsd:element name="MediaServiceObjectDetectorVersions" ma:index="27" nillable="true" ma:displayName="MediaServiceObjectDetectorVersions"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045859f0-5896-4844-a3a8-de18241ef712" elementFormDefault="qualified">
    <xsd:import namespace="http://schemas.microsoft.com/office/2006/documentManagement/types"/>
    <xsd:import namespace="http://schemas.microsoft.com/office/infopath/2007/PartnerControls"/>
    <xsd:element name="SharedWithUsers" ma:index="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0" nillable="true" ma:displayName="Shared With Details" ma:internalName="SharedWithDetails" ma:readOnly="true">
      <xsd:simpleType>
        <xsd:restriction base="dms:Note">
          <xsd:maxLength value="255"/>
        </xsd:restriction>
      </xsd:simpleType>
    </xsd:element>
    <xsd:element name="TaxCatchAll" ma:index="25" nillable="true" ma:displayName="Taxonomy Catch All Column" ma:hidden="true" ma:list="{a10e1b3d-6bde-48e9-920c-803d2eb55d11}" ma:internalName="TaxCatchAll" ma:showField="CatchAllData" ma:web="045859f0-5896-4844-a3a8-de18241ef7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45859f0-5896-4844-a3a8-de18241ef712" xsi:nil="true"/>
    <Date xmlns="75786df3-7f57-4610-81f7-1ebd9a7fdb32" xsi:nil="true"/>
    <Notes xmlns="75786df3-7f57-4610-81f7-1ebd9a7fdb32" xsi:nil="true"/>
    <Stage xmlns="75786df3-7f57-4610-81f7-1ebd9a7fdb32">Background</Stage>
    <lcf76f155ced4ddcb4097134ff3c332f xmlns="75786df3-7f57-4610-81f7-1ebd9a7fdb3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DA8EF1FD-1F2B-4BF0-9DCF-04B961332273}"/>
</file>

<file path=customXml/itemProps2.xml><?xml version="1.0" encoding="utf-8"?>
<ds:datastoreItem xmlns:ds="http://schemas.openxmlformats.org/officeDocument/2006/customXml" ds:itemID="{CE0FDDD9-999A-44F9-9560-B08F75B5CC78}"/>
</file>

<file path=customXml/itemProps3.xml><?xml version="1.0" encoding="utf-8"?>
<ds:datastoreItem xmlns:ds="http://schemas.openxmlformats.org/officeDocument/2006/customXml" ds:itemID="{9C80AF35-70ED-4835-90B8-F055B8D6AD43}"/>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3</vt:i4>
      </vt:variant>
    </vt:vector>
  </HeadingPairs>
  <TitlesOfParts>
    <vt:vector size="8" baseType="lpstr">
      <vt:lpstr>SUMMARY</vt:lpstr>
      <vt:lpstr>15MIN</vt:lpstr>
      <vt:lpstr>60MIN</vt:lpstr>
      <vt:lpstr>MATRIX</vt:lpstr>
      <vt:lpstr>config</vt:lpstr>
      <vt:lpstr>'15MIN'!Print_Area</vt:lpstr>
      <vt:lpstr>'60MIN'!Print_Area</vt:lpstr>
      <vt:lpstr>MATRIX!Print_Area</vt:lpstr>
    </vt:vector>
  </TitlesOfParts>
  <Company>Ringway Jacobs Essex</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Paul Dolphin</dc:creator>
  <cp:lastModifiedBy>Paul Dolphin</cp:lastModifiedBy>
  <cp:lastPrinted>2023-10-19T09:28:15Z</cp:lastPrinted>
  <dcterms:created xsi:type="dcterms:W3CDTF">2012-04-20T10:28:38Z</dcterms:created>
  <dcterms:modified xsi:type="dcterms:W3CDTF">2025-10-30T08:49:37Z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0x0101002B8042DB3DC72F4EBB8EE50700BEF9C7</vt:lpwstr>
  </property>
</Properties>
</file>